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wageningenur4.sharepoint.com/sites/DCF-NL/Gedeelde documenten/General/Annual report/2022/"/>
    </mc:Choice>
  </mc:AlternateContent>
  <xr:revisionPtr revIDLastSave="98" documentId="13_ncr:1_{EF5BD869-F1BD-4294-B269-7BE631FEB12D}" xr6:coauthVersionLast="47" xr6:coauthVersionMax="47" xr10:uidLastSave="{5A214E86-0E13-4E3B-B656-0D6EFC29117B}"/>
  <bookViews>
    <workbookView xWindow="-108" yWindow="-108" windowWidth="23256" windowHeight="12576" tabRatio="912" firstSheet="13" activeTab="16" xr2:uid="{00000000-000D-0000-FFFF-FFFF00000000}"/>
  </bookViews>
  <sheets>
    <sheet name="Table 0" sheetId="1" r:id="rId1"/>
    <sheet name="MasterCodeList" sheetId="20" r:id="rId2"/>
    <sheet name="Table 1.1 Data availability" sheetId="3" r:id="rId3"/>
    <sheet name="Table 1.2 Internat coord" sheetId="4" r:id="rId4"/>
    <sheet name="Table 1.3 Bi-multilaterals" sheetId="6" r:id="rId5"/>
    <sheet name="Table 1.4 Recommendations" sheetId="22" r:id="rId6"/>
    <sheet name="Table 2.1 Stocks" sheetId="7" r:id="rId7"/>
    <sheet name="Table 2.2 Biol variables" sheetId="8" r:id="rId8"/>
    <sheet name="Table 2.3 Diadromous" sheetId="10" r:id="rId9"/>
    <sheet name="Table 2.4 Recreational" sheetId="9" r:id="rId10"/>
    <sheet name="Table 2.5 Sampling plan biol" sheetId="11" r:id="rId11"/>
    <sheet name="Table 2.6 Surveys-at-sea" sheetId="12" r:id="rId12"/>
    <sheet name="Table 3.1 Fishing activity" sheetId="14" r:id="rId13"/>
    <sheet name="Table 4.1 Stomach" sheetId="13" r:id="rId14"/>
    <sheet name="Table 5.1 Fleet population" sheetId="17" r:id="rId15"/>
    <sheet name="Table 5.2 Fleet SocEcon" sheetId="16" r:id="rId16"/>
    <sheet name="Table 6.1 Aquaculture SocEcon" sheetId="18" r:id="rId17"/>
    <sheet name="Table 7.1 Processing SocEcon" sheetId="19" r:id="rId18"/>
    <sheet name="DropDownList-HowToDelete" sheetId="21" r:id="rId19"/>
  </sheets>
  <definedNames>
    <definedName name="_xlnm._FilterDatabase" localSheetId="1" hidden="1">MasterCodeList!$A$1:$W$502</definedName>
    <definedName name="_xlnm._FilterDatabase" localSheetId="2" hidden="1">'Table 1.1 Data availability'!$A$2:$M$78</definedName>
    <definedName name="_xlnm._FilterDatabase" localSheetId="3" hidden="1">'Table 1.2 Internat coord'!$A$2:$X$80</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Stocks'!$A$2:$AG$373</definedName>
    <definedName name="_xlnm._FilterDatabase" localSheetId="7" hidden="1">'Table 2.2 Biol variables'!$A$2:$V$292</definedName>
    <definedName name="_xlnm._FilterDatabase" localSheetId="8" hidden="1">'Table 2.3 Diadromous'!$A$2:$Y$2</definedName>
    <definedName name="_xlnm._FilterDatabase" localSheetId="9" hidden="1">'Table 2.4 Recreational'!$A$2:$X$2</definedName>
    <definedName name="_xlnm._FilterDatabase" localSheetId="10" hidden="1">'Table 2.5 Sampling plan biol'!$A$2:$AI$2</definedName>
    <definedName name="_xlnm._FilterDatabase" localSheetId="11" hidden="1">'Table 2.6 Surveys-at-sea'!$A$2:$AD$37</definedName>
    <definedName name="_xlnm._FilterDatabase" localSheetId="12" hidden="1">'Table 3.1 Fishing activity'!$A$2:$T$2</definedName>
    <definedName name="_xlnm._FilterDatabase" localSheetId="13" hidden="1">'Table 4.1 Stomach'!$A$2:$U$2</definedName>
    <definedName name="_xlnm._FilterDatabase" localSheetId="14" hidden="1">'Table 5.1 Fleet population'!$A$2:$M$2</definedName>
    <definedName name="_xlnm._FilterDatabase" localSheetId="15" hidden="1">'Table 5.2 Fleet SocEcon'!$A$2:$U$538</definedName>
    <definedName name="_xlnm._FilterDatabase" localSheetId="16" hidden="1">'Table 6.1 Aquaculture SocEcon'!$A$2:$T$157</definedName>
    <definedName name="_xlnm._FilterDatabase" localSheetId="17" hidden="1">'Table 7.1 Processing SocEcon'!$A$2:$S$2</definedName>
    <definedName name="_xlnm.Print_Area" localSheetId="18">'DropDownList-HowToDelete'!$A$1</definedName>
    <definedName name="_xlnm.Print_Area" localSheetId="1">MasterCodeList!$W$1</definedName>
    <definedName name="_xlnm.Print_Area" localSheetId="0">'Table 0'!$A$1:$F$48</definedName>
    <definedName name="_xlnm.Print_Area" localSheetId="2">'Table 1.1 Data availability'!$A$1:$M$6</definedName>
    <definedName name="_xlnm.Print_Area" localSheetId="6">'Table 2.1 Stocks'!$A$1:$S$6</definedName>
    <definedName name="_xlnm.Print_Area" localSheetId="17">'Table 7.1 Processing SocEcon'!$A$1:$S$3</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biol'!$2:$2</definedName>
    <definedName name="_xlnm.Print_Titles" localSheetId="11">'Table 2.6 Surveys-at-sea'!$2:$2</definedName>
    <definedName name="_xlnm.Print_Titles" localSheetId="12">'Table 3.1 Fishing activity'!$2:$2</definedName>
    <definedName name="_xlnm.Print_Titles" localSheetId="13">'Table 4.1 Stomach'!$2:$2</definedName>
    <definedName name="_xlnm.Print_Titles" localSheetId="14">'Table 5.1 Fleet population'!$2:$2</definedName>
    <definedName name="_xlnm.Print_Titles" localSheetId="15">'Table 5.2 Fleet SocEcon'!$2:$2</definedName>
    <definedName name="_xlnm.Print_Titles" localSheetId="16">'Table 6.1 Aquaculture SocEcon'!$2:$2</definedName>
    <definedName name="_xlnm.Print_Titles" localSheetId="17">'Table 7.1 Processing SocEcon'!$2:$2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8" l="1"/>
  <c r="S3" i="8" s="1"/>
  <c r="P3" i="14"/>
  <c r="R127" i="18"/>
  <c r="S127" i="18"/>
  <c r="R128" i="18"/>
  <c r="S128" i="18"/>
  <c r="R129" i="18"/>
  <c r="S129" i="18"/>
  <c r="R130" i="18"/>
  <c r="S130" i="18"/>
  <c r="R131" i="18"/>
  <c r="S131" i="18"/>
  <c r="R132" i="18"/>
  <c r="S132" i="18"/>
  <c r="R133" i="18"/>
  <c r="S133" i="18"/>
  <c r="R134" i="18"/>
  <c r="S134" i="18"/>
  <c r="R135" i="18"/>
  <c r="S135" i="18"/>
  <c r="R136" i="18"/>
  <c r="S136" i="18"/>
  <c r="R137" i="18"/>
  <c r="S137" i="18"/>
  <c r="R138" i="18"/>
  <c r="S138" i="18"/>
  <c r="R139" i="18"/>
  <c r="S139" i="18"/>
  <c r="R140" i="18"/>
  <c r="S140" i="18"/>
  <c r="R141" i="18"/>
  <c r="S141" i="18"/>
  <c r="R142" i="18"/>
  <c r="S142" i="18"/>
  <c r="R143" i="18"/>
  <c r="S143" i="18"/>
  <c r="R144" i="18"/>
  <c r="S144" i="18"/>
  <c r="R145" i="18"/>
  <c r="S145" i="18"/>
  <c r="R146" i="18"/>
  <c r="S146" i="18"/>
  <c r="R147" i="18"/>
  <c r="S147" i="18"/>
  <c r="R148" i="18"/>
  <c r="S148" i="18"/>
  <c r="R149" i="18"/>
  <c r="S149" i="18"/>
  <c r="R150" i="18"/>
  <c r="S150" i="18"/>
  <c r="R96" i="18"/>
  <c r="S96" i="18"/>
  <c r="R97" i="18"/>
  <c r="S97" i="18"/>
  <c r="R98" i="18"/>
  <c r="S98" i="18"/>
  <c r="R99" i="18"/>
  <c r="S99" i="18"/>
  <c r="R100" i="18"/>
  <c r="S100" i="18"/>
  <c r="R101" i="18"/>
  <c r="S101" i="18"/>
  <c r="R102" i="18"/>
  <c r="S102" i="18"/>
  <c r="R103" i="18"/>
  <c r="S103" i="18"/>
  <c r="R104" i="18"/>
  <c r="S104" i="18"/>
  <c r="R105" i="18"/>
  <c r="S105" i="18"/>
  <c r="R106" i="18"/>
  <c r="S106" i="18"/>
  <c r="R107" i="18"/>
  <c r="S107" i="18"/>
  <c r="R108" i="18"/>
  <c r="S108" i="18"/>
  <c r="R109" i="18"/>
  <c r="S109" i="18"/>
  <c r="R110" i="18"/>
  <c r="S110" i="18"/>
  <c r="R111" i="18"/>
  <c r="S111" i="18"/>
  <c r="R112" i="18"/>
  <c r="S112" i="18"/>
  <c r="R113" i="18"/>
  <c r="S113" i="18"/>
  <c r="R114" i="18"/>
  <c r="S114" i="18"/>
  <c r="R115" i="18"/>
  <c r="S115" i="18"/>
  <c r="R116" i="18"/>
  <c r="S116" i="18"/>
  <c r="R117" i="18"/>
  <c r="S117" i="18"/>
  <c r="R118" i="18"/>
  <c r="S118" i="18"/>
  <c r="R119" i="18"/>
  <c r="S119" i="18"/>
  <c r="R65" i="18"/>
  <c r="S65" i="18"/>
  <c r="R66" i="18"/>
  <c r="S66" i="18"/>
  <c r="R67" i="18"/>
  <c r="S67" i="18"/>
  <c r="R68" i="18"/>
  <c r="S68" i="18"/>
  <c r="R69" i="18"/>
  <c r="S69" i="18"/>
  <c r="R70" i="18"/>
  <c r="S70" i="18"/>
  <c r="R71" i="18"/>
  <c r="S71" i="18"/>
  <c r="R72" i="18"/>
  <c r="S72" i="18"/>
  <c r="R73" i="18"/>
  <c r="S73" i="18"/>
  <c r="R74" i="18"/>
  <c r="S74" i="18"/>
  <c r="R75" i="18"/>
  <c r="S75" i="18"/>
  <c r="R76" i="18"/>
  <c r="S76" i="18"/>
  <c r="R77" i="18"/>
  <c r="S77" i="18"/>
  <c r="R78" i="18"/>
  <c r="S78" i="18"/>
  <c r="R79" i="18"/>
  <c r="S79" i="18"/>
  <c r="R80" i="18"/>
  <c r="S80" i="18"/>
  <c r="R81" i="18"/>
  <c r="S81" i="18"/>
  <c r="R82" i="18"/>
  <c r="S82" i="18"/>
  <c r="R83" i="18"/>
  <c r="S83" i="18"/>
  <c r="R84" i="18"/>
  <c r="S84" i="18"/>
  <c r="R85" i="18"/>
  <c r="S85" i="18"/>
  <c r="R86" i="18"/>
  <c r="S86" i="18"/>
  <c r="R87" i="18"/>
  <c r="S87" i="18"/>
  <c r="R88" i="18"/>
  <c r="S88" i="18"/>
  <c r="R34" i="18"/>
  <c r="S34" i="18"/>
  <c r="R35" i="18"/>
  <c r="S35" i="18"/>
  <c r="R36" i="18"/>
  <c r="S36" i="18"/>
  <c r="R37" i="18"/>
  <c r="S37" i="18"/>
  <c r="R38" i="18"/>
  <c r="S38" i="18"/>
  <c r="R39" i="18"/>
  <c r="S39" i="18"/>
  <c r="R40" i="18"/>
  <c r="S40" i="18"/>
  <c r="R41" i="18"/>
  <c r="S41" i="18"/>
  <c r="R42" i="18"/>
  <c r="S42" i="18"/>
  <c r="R43" i="18"/>
  <c r="S43" i="18"/>
  <c r="R44" i="18"/>
  <c r="S44" i="18"/>
  <c r="R45" i="18"/>
  <c r="S45" i="18"/>
  <c r="R46" i="18"/>
  <c r="S46" i="18"/>
  <c r="R47" i="18"/>
  <c r="S47" i="18"/>
  <c r="R48" i="18"/>
  <c r="S48" i="18"/>
  <c r="R49" i="18"/>
  <c r="S49" i="18"/>
  <c r="R50" i="18"/>
  <c r="S50" i="18"/>
  <c r="R51" i="18"/>
  <c r="S51" i="18"/>
  <c r="R52" i="18"/>
  <c r="S52" i="18"/>
  <c r="R53" i="18"/>
  <c r="S53" i="18"/>
  <c r="R54" i="18"/>
  <c r="S54" i="18"/>
  <c r="R55" i="18"/>
  <c r="S55" i="18"/>
  <c r="R56" i="18"/>
  <c r="S56" i="18"/>
  <c r="R57" i="18"/>
  <c r="S57" i="18"/>
  <c r="R4" i="18"/>
  <c r="S4" i="18"/>
  <c r="R5" i="18"/>
  <c r="S5" i="18"/>
  <c r="R6" i="18"/>
  <c r="S6" i="18"/>
  <c r="R7" i="18"/>
  <c r="S7" i="18"/>
  <c r="R8" i="18"/>
  <c r="S8" i="18"/>
  <c r="R9" i="18"/>
  <c r="S9" i="18"/>
  <c r="R10" i="18"/>
  <c r="S10" i="18"/>
  <c r="R11" i="18"/>
  <c r="S11" i="18"/>
  <c r="R12" i="18"/>
  <c r="S12" i="18"/>
  <c r="R13" i="18"/>
  <c r="S13" i="18"/>
  <c r="R14" i="18"/>
  <c r="S14" i="18"/>
  <c r="R15" i="18"/>
  <c r="S15" i="18"/>
  <c r="R16" i="18"/>
  <c r="S16" i="18"/>
  <c r="R17" i="18"/>
  <c r="S17" i="18"/>
  <c r="R18" i="18"/>
  <c r="S18" i="18"/>
  <c r="R19" i="18"/>
  <c r="S19" i="18"/>
  <c r="R20" i="18"/>
  <c r="S20" i="18"/>
  <c r="R21" i="18"/>
  <c r="S21" i="18"/>
  <c r="R22" i="18"/>
  <c r="S22" i="18"/>
  <c r="R23" i="18"/>
  <c r="S23" i="18"/>
  <c r="R24" i="18"/>
  <c r="S24" i="18"/>
  <c r="R25" i="18"/>
  <c r="S25" i="18"/>
  <c r="R26" i="18"/>
  <c r="S26" i="18"/>
  <c r="R3" i="18"/>
  <c r="S3" i="18"/>
  <c r="O3" i="18"/>
  <c r="Q3" i="18" s="1"/>
  <c r="S5" i="16"/>
  <c r="T5" i="16"/>
  <c r="S6" i="16"/>
  <c r="T6" i="16"/>
  <c r="S7" i="16"/>
  <c r="T7" i="16"/>
  <c r="S8" i="16"/>
  <c r="T8" i="16"/>
  <c r="S9" i="16"/>
  <c r="T9" i="16"/>
  <c r="S10" i="16"/>
  <c r="T10" i="16"/>
  <c r="S11" i="16"/>
  <c r="T11" i="16"/>
  <c r="S12" i="16"/>
  <c r="T12" i="16"/>
  <c r="S13" i="16"/>
  <c r="T13" i="16"/>
  <c r="S14" i="16"/>
  <c r="T14" i="16"/>
  <c r="S15" i="16"/>
  <c r="T15" i="16"/>
  <c r="S16" i="16"/>
  <c r="T16" i="16"/>
  <c r="S17" i="16"/>
  <c r="T17" i="16"/>
  <c r="S18" i="16"/>
  <c r="T18" i="16"/>
  <c r="S19" i="16"/>
  <c r="T19" i="16"/>
  <c r="S20" i="16"/>
  <c r="T20" i="16"/>
  <c r="S21" i="16"/>
  <c r="T21" i="16"/>
  <c r="S22" i="16"/>
  <c r="T22" i="16"/>
  <c r="S23" i="16"/>
  <c r="T23" i="16"/>
  <c r="S24" i="16"/>
  <c r="T24" i="16"/>
  <c r="S25" i="16"/>
  <c r="T25" i="16"/>
  <c r="S26" i="16"/>
  <c r="T26" i="16"/>
  <c r="S27" i="16"/>
  <c r="T27" i="16"/>
  <c r="S28" i="16"/>
  <c r="T28" i="16"/>
  <c r="S29" i="16"/>
  <c r="T29" i="16"/>
  <c r="S30" i="16"/>
  <c r="T30" i="16"/>
  <c r="S31" i="16"/>
  <c r="T31" i="16"/>
  <c r="S32" i="16"/>
  <c r="T32" i="16"/>
  <c r="S33" i="16"/>
  <c r="T33" i="16"/>
  <c r="S34" i="16"/>
  <c r="T34" i="16"/>
  <c r="S35" i="16"/>
  <c r="T35" i="16"/>
  <c r="S36" i="16"/>
  <c r="T36" i="16"/>
  <c r="S37" i="16"/>
  <c r="T37" i="16"/>
  <c r="S38" i="16"/>
  <c r="T38" i="16"/>
  <c r="S39" i="16"/>
  <c r="T39" i="16"/>
  <c r="S40" i="16"/>
  <c r="T40" i="16"/>
  <c r="S41" i="16"/>
  <c r="T41" i="16"/>
  <c r="S42" i="16"/>
  <c r="T42" i="16"/>
  <c r="S43" i="16"/>
  <c r="T43" i="16"/>
  <c r="S44" i="16"/>
  <c r="T44" i="16"/>
  <c r="S45" i="16"/>
  <c r="T45" i="16"/>
  <c r="S46" i="16"/>
  <c r="T46" i="16"/>
  <c r="S47" i="16"/>
  <c r="T47" i="16"/>
  <c r="S48" i="16"/>
  <c r="T48" i="16"/>
  <c r="S49" i="16"/>
  <c r="T49" i="16"/>
  <c r="S50" i="16"/>
  <c r="T50" i="16"/>
  <c r="S51" i="16"/>
  <c r="T51" i="16"/>
  <c r="S52" i="16"/>
  <c r="T52" i="16"/>
  <c r="S53" i="16"/>
  <c r="T53" i="16"/>
  <c r="S54" i="16"/>
  <c r="T54" i="16"/>
  <c r="S55" i="16"/>
  <c r="T55" i="16"/>
  <c r="S56" i="16"/>
  <c r="T56" i="16"/>
  <c r="S57" i="16"/>
  <c r="T57" i="16"/>
  <c r="S58" i="16"/>
  <c r="T58" i="16"/>
  <c r="S59" i="16"/>
  <c r="T59" i="16"/>
  <c r="S60" i="16"/>
  <c r="T60" i="16"/>
  <c r="S61" i="16"/>
  <c r="T61" i="16"/>
  <c r="S62" i="16"/>
  <c r="T62" i="16"/>
  <c r="S63" i="16"/>
  <c r="T63" i="16"/>
  <c r="S64" i="16"/>
  <c r="T64" i="16"/>
  <c r="S65" i="16"/>
  <c r="T65" i="16"/>
  <c r="S66" i="16"/>
  <c r="T66" i="16"/>
  <c r="S67" i="16"/>
  <c r="T67" i="16"/>
  <c r="S68" i="16"/>
  <c r="T68" i="16"/>
  <c r="S69" i="16"/>
  <c r="T69" i="16"/>
  <c r="S70" i="16"/>
  <c r="T70" i="16"/>
  <c r="S71" i="16"/>
  <c r="T71" i="16"/>
  <c r="S72" i="16"/>
  <c r="T72" i="16"/>
  <c r="S73" i="16"/>
  <c r="T73" i="16"/>
  <c r="S74" i="16"/>
  <c r="T74" i="16"/>
  <c r="S75" i="16"/>
  <c r="T75" i="16"/>
  <c r="S76" i="16"/>
  <c r="T76" i="16"/>
  <c r="S77" i="16"/>
  <c r="T77" i="16"/>
  <c r="S78" i="16"/>
  <c r="T78" i="16"/>
  <c r="S79" i="16"/>
  <c r="T79" i="16"/>
  <c r="S80" i="16"/>
  <c r="T80" i="16"/>
  <c r="S81" i="16"/>
  <c r="T81" i="16"/>
  <c r="S82" i="16"/>
  <c r="T82" i="16"/>
  <c r="S83" i="16"/>
  <c r="T83" i="16"/>
  <c r="S84" i="16"/>
  <c r="T84" i="16"/>
  <c r="S85" i="16"/>
  <c r="T85" i="16"/>
  <c r="S86" i="16"/>
  <c r="T86" i="16"/>
  <c r="S87" i="16"/>
  <c r="T87" i="16"/>
  <c r="S88" i="16"/>
  <c r="T88" i="16"/>
  <c r="S89" i="16"/>
  <c r="T89" i="16"/>
  <c r="S90" i="16"/>
  <c r="T90" i="16"/>
  <c r="S91" i="16"/>
  <c r="T91" i="16"/>
  <c r="S92" i="16"/>
  <c r="T92" i="16"/>
  <c r="S93" i="16"/>
  <c r="T93" i="16"/>
  <c r="S94" i="16"/>
  <c r="T94" i="16"/>
  <c r="S95" i="16"/>
  <c r="T95" i="16"/>
  <c r="S96" i="16"/>
  <c r="T96" i="16"/>
  <c r="S97" i="16"/>
  <c r="T97" i="16"/>
  <c r="S98" i="16"/>
  <c r="T98" i="16"/>
  <c r="S99" i="16"/>
  <c r="T99" i="16"/>
  <c r="S100" i="16"/>
  <c r="T100" i="16"/>
  <c r="S101" i="16"/>
  <c r="T101" i="16"/>
  <c r="S102" i="16"/>
  <c r="T102" i="16"/>
  <c r="S103" i="16"/>
  <c r="T103" i="16"/>
  <c r="S104" i="16"/>
  <c r="T104" i="16"/>
  <c r="S105" i="16"/>
  <c r="T105" i="16"/>
  <c r="S106" i="16"/>
  <c r="T106" i="16"/>
  <c r="S107" i="16"/>
  <c r="T107" i="16"/>
  <c r="S108" i="16"/>
  <c r="T108" i="16"/>
  <c r="S109" i="16"/>
  <c r="T109" i="16"/>
  <c r="S110" i="16"/>
  <c r="T110" i="16"/>
  <c r="S111" i="16"/>
  <c r="T111" i="16"/>
  <c r="S112" i="16"/>
  <c r="T112" i="16"/>
  <c r="S113" i="16"/>
  <c r="T113" i="16"/>
  <c r="S114" i="16"/>
  <c r="T114" i="16"/>
  <c r="S115" i="16"/>
  <c r="T115" i="16"/>
  <c r="S116" i="16"/>
  <c r="T116" i="16"/>
  <c r="S117" i="16"/>
  <c r="T117" i="16"/>
  <c r="S118" i="16"/>
  <c r="T118" i="16"/>
  <c r="S119" i="16"/>
  <c r="T119" i="16"/>
  <c r="S120" i="16"/>
  <c r="T120" i="16"/>
  <c r="S121" i="16"/>
  <c r="T121" i="16"/>
  <c r="S122" i="16"/>
  <c r="T122" i="16"/>
  <c r="S123" i="16"/>
  <c r="T123" i="16"/>
  <c r="S124" i="16"/>
  <c r="T124" i="16"/>
  <c r="S125" i="16"/>
  <c r="T125" i="16"/>
  <c r="S126" i="16"/>
  <c r="T126" i="16"/>
  <c r="S127" i="16"/>
  <c r="T127" i="16"/>
  <c r="S128" i="16"/>
  <c r="T128" i="16"/>
  <c r="S129" i="16"/>
  <c r="T129" i="16"/>
  <c r="S130" i="16"/>
  <c r="T130" i="16"/>
  <c r="S131" i="16"/>
  <c r="T131" i="16"/>
  <c r="S132" i="16"/>
  <c r="T132" i="16"/>
  <c r="S133" i="16"/>
  <c r="T133" i="16"/>
  <c r="S134" i="16"/>
  <c r="T134" i="16"/>
  <c r="S135" i="16"/>
  <c r="T135" i="16"/>
  <c r="S136" i="16"/>
  <c r="T136" i="16"/>
  <c r="S137" i="16"/>
  <c r="T137" i="16"/>
  <c r="S138" i="16"/>
  <c r="T138" i="16"/>
  <c r="S139" i="16"/>
  <c r="T139" i="16"/>
  <c r="S140" i="16"/>
  <c r="T140" i="16"/>
  <c r="S141" i="16"/>
  <c r="T141" i="16"/>
  <c r="S142" i="16"/>
  <c r="T142" i="16"/>
  <c r="S143" i="16"/>
  <c r="T143" i="16"/>
  <c r="S144" i="16"/>
  <c r="T144" i="16"/>
  <c r="S145" i="16"/>
  <c r="T145" i="16"/>
  <c r="S146" i="16"/>
  <c r="T146" i="16"/>
  <c r="S147" i="16"/>
  <c r="T147" i="16"/>
  <c r="S148" i="16"/>
  <c r="T148" i="16"/>
  <c r="S149" i="16"/>
  <c r="T149" i="16"/>
  <c r="S150" i="16"/>
  <c r="T150" i="16"/>
  <c r="S151" i="16"/>
  <c r="T151" i="16"/>
  <c r="S152" i="16"/>
  <c r="T152" i="16"/>
  <c r="S153" i="16"/>
  <c r="T153" i="16"/>
  <c r="S154" i="16"/>
  <c r="T154" i="16"/>
  <c r="S155" i="16"/>
  <c r="T155" i="16"/>
  <c r="S156" i="16"/>
  <c r="T156" i="16"/>
  <c r="S157" i="16"/>
  <c r="T157" i="16"/>
  <c r="S158" i="16"/>
  <c r="T158" i="16"/>
  <c r="S159" i="16"/>
  <c r="T159" i="16"/>
  <c r="S160" i="16"/>
  <c r="T160" i="16"/>
  <c r="S161" i="16"/>
  <c r="T161" i="16"/>
  <c r="S162" i="16"/>
  <c r="T162" i="16"/>
  <c r="S163" i="16"/>
  <c r="T163" i="16"/>
  <c r="S164" i="16"/>
  <c r="T164" i="16"/>
  <c r="S165" i="16"/>
  <c r="T165" i="16"/>
  <c r="S166" i="16"/>
  <c r="T166" i="16"/>
  <c r="S167" i="16"/>
  <c r="T167" i="16"/>
  <c r="S168" i="16"/>
  <c r="T168" i="16"/>
  <c r="S169" i="16"/>
  <c r="T169" i="16"/>
  <c r="S170" i="16"/>
  <c r="T170" i="16"/>
  <c r="S171" i="16"/>
  <c r="T171" i="16"/>
  <c r="S172" i="16"/>
  <c r="T172" i="16"/>
  <c r="S173" i="16"/>
  <c r="T173" i="16"/>
  <c r="S174" i="16"/>
  <c r="T174" i="16"/>
  <c r="S175" i="16"/>
  <c r="T175" i="16"/>
  <c r="S176" i="16"/>
  <c r="T176" i="16"/>
  <c r="S177" i="16"/>
  <c r="T177" i="16"/>
  <c r="S178" i="16"/>
  <c r="T178" i="16"/>
  <c r="S179" i="16"/>
  <c r="T179" i="16"/>
  <c r="S180" i="16"/>
  <c r="T180" i="16"/>
  <c r="S181" i="16"/>
  <c r="T181" i="16"/>
  <c r="S182" i="16"/>
  <c r="T182" i="16"/>
  <c r="S183" i="16"/>
  <c r="T183" i="16"/>
  <c r="S184" i="16"/>
  <c r="T184" i="16"/>
  <c r="S185" i="16"/>
  <c r="T185" i="16"/>
  <c r="S186" i="16"/>
  <c r="T186" i="16"/>
  <c r="S187" i="16"/>
  <c r="T187" i="16"/>
  <c r="S188" i="16"/>
  <c r="T188" i="16"/>
  <c r="S189" i="16"/>
  <c r="T189" i="16"/>
  <c r="S190" i="16"/>
  <c r="T190" i="16"/>
  <c r="S191" i="16"/>
  <c r="T191" i="16"/>
  <c r="S192" i="16"/>
  <c r="T192" i="16"/>
  <c r="S193" i="16"/>
  <c r="T193" i="16"/>
  <c r="S194" i="16"/>
  <c r="T194" i="16"/>
  <c r="S195" i="16"/>
  <c r="T195" i="16"/>
  <c r="S196" i="16"/>
  <c r="T196" i="16"/>
  <c r="S197" i="16"/>
  <c r="T197" i="16"/>
  <c r="S198" i="16"/>
  <c r="T198" i="16"/>
  <c r="S199" i="16"/>
  <c r="T199" i="16"/>
  <c r="S200" i="16"/>
  <c r="T200" i="16"/>
  <c r="S201" i="16"/>
  <c r="T201" i="16"/>
  <c r="S202" i="16"/>
  <c r="T202" i="16"/>
  <c r="S203" i="16"/>
  <c r="T203" i="16"/>
  <c r="S204" i="16"/>
  <c r="T204" i="16"/>
  <c r="S205" i="16"/>
  <c r="T205" i="16"/>
  <c r="S206" i="16"/>
  <c r="T206" i="16"/>
  <c r="S207" i="16"/>
  <c r="T207" i="16"/>
  <c r="S208" i="16"/>
  <c r="T208" i="16"/>
  <c r="S209" i="16"/>
  <c r="T209" i="16"/>
  <c r="S210" i="16"/>
  <c r="T210" i="16"/>
  <c r="S211" i="16"/>
  <c r="T211" i="16"/>
  <c r="S212" i="16"/>
  <c r="T212" i="16"/>
  <c r="S213" i="16"/>
  <c r="T213" i="16"/>
  <c r="S214" i="16"/>
  <c r="T214" i="16"/>
  <c r="S215" i="16"/>
  <c r="T215" i="16"/>
  <c r="S216" i="16"/>
  <c r="T216" i="16"/>
  <c r="S217" i="16"/>
  <c r="T217" i="16"/>
  <c r="S218" i="16"/>
  <c r="T218" i="16"/>
  <c r="S219" i="16"/>
  <c r="T219" i="16"/>
  <c r="S220" i="16"/>
  <c r="T220" i="16"/>
  <c r="S221" i="16"/>
  <c r="T221" i="16"/>
  <c r="S222" i="16"/>
  <c r="T222" i="16"/>
  <c r="S223" i="16"/>
  <c r="T223" i="16"/>
  <c r="S224" i="16"/>
  <c r="T224" i="16"/>
  <c r="S225" i="16"/>
  <c r="T225" i="16"/>
  <c r="S226" i="16"/>
  <c r="T226" i="16"/>
  <c r="S227" i="16"/>
  <c r="T227" i="16"/>
  <c r="S228" i="16"/>
  <c r="T228" i="16"/>
  <c r="S229" i="16"/>
  <c r="T229" i="16"/>
  <c r="S230" i="16"/>
  <c r="T230" i="16"/>
  <c r="S231" i="16"/>
  <c r="T231" i="16"/>
  <c r="S232" i="16"/>
  <c r="T232" i="16"/>
  <c r="S233" i="16"/>
  <c r="T233" i="16"/>
  <c r="S234" i="16"/>
  <c r="T234" i="16"/>
  <c r="S235" i="16"/>
  <c r="T235" i="16"/>
  <c r="S236" i="16"/>
  <c r="T236" i="16"/>
  <c r="S237" i="16"/>
  <c r="T237" i="16"/>
  <c r="S238" i="16"/>
  <c r="T238" i="16"/>
  <c r="S239" i="16"/>
  <c r="T239" i="16"/>
  <c r="S240" i="16"/>
  <c r="T240" i="16"/>
  <c r="S241" i="16"/>
  <c r="T241" i="16"/>
  <c r="S242" i="16"/>
  <c r="T242" i="16"/>
  <c r="S243" i="16"/>
  <c r="T243" i="16"/>
  <c r="S244" i="16"/>
  <c r="T244" i="16"/>
  <c r="S245" i="16"/>
  <c r="T245" i="16"/>
  <c r="S246" i="16"/>
  <c r="T246" i="16"/>
  <c r="S247" i="16"/>
  <c r="T247" i="16"/>
  <c r="S248" i="16"/>
  <c r="T248" i="16"/>
  <c r="S249" i="16"/>
  <c r="T249" i="16"/>
  <c r="S250" i="16"/>
  <c r="T250" i="16"/>
  <c r="S251" i="16"/>
  <c r="T251" i="16"/>
  <c r="S252" i="16"/>
  <c r="T252" i="16"/>
  <c r="S253" i="16"/>
  <c r="T253" i="16"/>
  <c r="S254" i="16"/>
  <c r="T254" i="16"/>
  <c r="S255" i="16"/>
  <c r="T255" i="16"/>
  <c r="S256" i="16"/>
  <c r="T256" i="16"/>
  <c r="S257" i="16"/>
  <c r="T257" i="16"/>
  <c r="S258" i="16"/>
  <c r="T258" i="16"/>
  <c r="S259" i="16"/>
  <c r="T259" i="16"/>
  <c r="S260" i="16"/>
  <c r="T260" i="16"/>
  <c r="S261" i="16"/>
  <c r="T261" i="16"/>
  <c r="S262" i="16"/>
  <c r="T262" i="16"/>
  <c r="S263" i="16"/>
  <c r="T263" i="16"/>
  <c r="S264" i="16"/>
  <c r="T264" i="16"/>
  <c r="S265" i="16"/>
  <c r="T265" i="16"/>
  <c r="S266" i="16"/>
  <c r="T266" i="16"/>
  <c r="S267" i="16"/>
  <c r="T267" i="16"/>
  <c r="S268" i="16"/>
  <c r="T268" i="16"/>
  <c r="S269" i="16"/>
  <c r="T269" i="16"/>
  <c r="S270" i="16"/>
  <c r="T270" i="16"/>
  <c r="S271" i="16"/>
  <c r="T271" i="16"/>
  <c r="S272" i="16"/>
  <c r="T272" i="16"/>
  <c r="S273" i="16"/>
  <c r="T273" i="16"/>
  <c r="S274" i="16"/>
  <c r="T274" i="16"/>
  <c r="S275" i="16"/>
  <c r="T275" i="16"/>
  <c r="S276" i="16"/>
  <c r="T276" i="16"/>
  <c r="S277" i="16"/>
  <c r="T277" i="16"/>
  <c r="S278" i="16"/>
  <c r="T278" i="16"/>
  <c r="S279" i="16"/>
  <c r="T279" i="16"/>
  <c r="S280" i="16"/>
  <c r="T280" i="16"/>
  <c r="S281" i="16"/>
  <c r="T281" i="16"/>
  <c r="S282" i="16"/>
  <c r="T282" i="16"/>
  <c r="S283" i="16"/>
  <c r="T283" i="16"/>
  <c r="S284" i="16"/>
  <c r="T284" i="16"/>
  <c r="S285" i="16"/>
  <c r="T285" i="16"/>
  <c r="S286" i="16"/>
  <c r="T286" i="16"/>
  <c r="S287" i="16"/>
  <c r="T287" i="16"/>
  <c r="S288" i="16"/>
  <c r="T288" i="16"/>
  <c r="S289" i="16"/>
  <c r="T289" i="16"/>
  <c r="S290" i="16"/>
  <c r="T290" i="16"/>
  <c r="S291" i="16"/>
  <c r="T291" i="16"/>
  <c r="S292" i="16"/>
  <c r="T292" i="16"/>
  <c r="S293" i="16"/>
  <c r="T293" i="16"/>
  <c r="S294" i="16"/>
  <c r="T294" i="16"/>
  <c r="S295" i="16"/>
  <c r="T295" i="16"/>
  <c r="S296" i="16"/>
  <c r="T296" i="16"/>
  <c r="S297" i="16"/>
  <c r="T297" i="16"/>
  <c r="S298" i="16"/>
  <c r="T298" i="16"/>
  <c r="S299" i="16"/>
  <c r="T299" i="16"/>
  <c r="S300" i="16"/>
  <c r="T300" i="16"/>
  <c r="S301" i="16"/>
  <c r="T301" i="16"/>
  <c r="S302" i="16"/>
  <c r="T302" i="16"/>
  <c r="S303" i="16"/>
  <c r="T303" i="16"/>
  <c r="S304" i="16"/>
  <c r="T304" i="16"/>
  <c r="S305" i="16"/>
  <c r="T305" i="16"/>
  <c r="S306" i="16"/>
  <c r="T306" i="16"/>
  <c r="S307" i="16"/>
  <c r="T307" i="16"/>
  <c r="S308" i="16"/>
  <c r="T308" i="16"/>
  <c r="S309" i="16"/>
  <c r="T309" i="16"/>
  <c r="S310" i="16"/>
  <c r="T310" i="16"/>
  <c r="S311" i="16"/>
  <c r="T311" i="16"/>
  <c r="S312" i="16"/>
  <c r="T312" i="16"/>
  <c r="S313" i="16"/>
  <c r="T313" i="16"/>
  <c r="S314" i="16"/>
  <c r="T314" i="16"/>
  <c r="S315" i="16"/>
  <c r="T315" i="16"/>
  <c r="S316" i="16"/>
  <c r="T316" i="16"/>
  <c r="S317" i="16"/>
  <c r="T317" i="16"/>
  <c r="S318" i="16"/>
  <c r="T318" i="16"/>
  <c r="S319" i="16"/>
  <c r="T319" i="16"/>
  <c r="S320" i="16"/>
  <c r="T320" i="16"/>
  <c r="S321" i="16"/>
  <c r="T321" i="16"/>
  <c r="S322" i="16"/>
  <c r="T322" i="16"/>
  <c r="S323" i="16"/>
  <c r="T323" i="16"/>
  <c r="S324" i="16"/>
  <c r="T324" i="16"/>
  <c r="S325" i="16"/>
  <c r="T325" i="16"/>
  <c r="S326" i="16"/>
  <c r="T326" i="16"/>
  <c r="S327" i="16"/>
  <c r="T327" i="16"/>
  <c r="S328" i="16"/>
  <c r="T328" i="16"/>
  <c r="S329" i="16"/>
  <c r="T329" i="16"/>
  <c r="S330" i="16"/>
  <c r="T330" i="16"/>
  <c r="S331" i="16"/>
  <c r="T331" i="16"/>
  <c r="S332" i="16"/>
  <c r="T332" i="16"/>
  <c r="S333" i="16"/>
  <c r="T333" i="16"/>
  <c r="S334" i="16"/>
  <c r="T334" i="16"/>
  <c r="S335" i="16"/>
  <c r="T335" i="16"/>
  <c r="S336" i="16"/>
  <c r="T336" i="16"/>
  <c r="S337" i="16"/>
  <c r="T337" i="16"/>
  <c r="S338" i="16"/>
  <c r="T338" i="16"/>
  <c r="S339" i="16"/>
  <c r="T339" i="16"/>
  <c r="S340" i="16"/>
  <c r="T340" i="16"/>
  <c r="S341" i="16"/>
  <c r="T341" i="16"/>
  <c r="S342" i="16"/>
  <c r="T342" i="16"/>
  <c r="S343" i="16"/>
  <c r="T343" i="16"/>
  <c r="S344" i="16"/>
  <c r="T344" i="16"/>
  <c r="S345" i="16"/>
  <c r="T345" i="16"/>
  <c r="S346" i="16"/>
  <c r="T346" i="16"/>
  <c r="S347" i="16"/>
  <c r="T347" i="16"/>
  <c r="S348" i="16"/>
  <c r="T348" i="16"/>
  <c r="S349" i="16"/>
  <c r="T349" i="16"/>
  <c r="S350" i="16"/>
  <c r="T350" i="16"/>
  <c r="S351" i="16"/>
  <c r="T351" i="16"/>
  <c r="S352" i="16"/>
  <c r="T352" i="16"/>
  <c r="S353" i="16"/>
  <c r="T353" i="16"/>
  <c r="S354" i="16"/>
  <c r="T354" i="16"/>
  <c r="S355" i="16"/>
  <c r="T355" i="16"/>
  <c r="S356" i="16"/>
  <c r="T356" i="16"/>
  <c r="S357" i="16"/>
  <c r="T357" i="16"/>
  <c r="S358" i="16"/>
  <c r="T358" i="16"/>
  <c r="S359" i="16"/>
  <c r="T359" i="16"/>
  <c r="S360" i="16"/>
  <c r="T360" i="16"/>
  <c r="S361" i="16"/>
  <c r="T361" i="16"/>
  <c r="S362" i="16"/>
  <c r="T362" i="16"/>
  <c r="S363" i="16"/>
  <c r="T363" i="16"/>
  <c r="S364" i="16"/>
  <c r="T364" i="16"/>
  <c r="S365" i="16"/>
  <c r="T365" i="16"/>
  <c r="S366" i="16"/>
  <c r="T366" i="16"/>
  <c r="S367" i="16"/>
  <c r="T367" i="16"/>
  <c r="S368" i="16"/>
  <c r="T368" i="16"/>
  <c r="S369" i="16"/>
  <c r="T369" i="16"/>
  <c r="S370" i="16"/>
  <c r="T370" i="16"/>
  <c r="S371" i="16"/>
  <c r="T371" i="16"/>
  <c r="S372" i="16"/>
  <c r="T372" i="16"/>
  <c r="S373" i="16"/>
  <c r="T373" i="16"/>
  <c r="S374" i="16"/>
  <c r="T374" i="16"/>
  <c r="S375" i="16"/>
  <c r="T375" i="16"/>
  <c r="S376" i="16"/>
  <c r="T376" i="16"/>
  <c r="S377" i="16"/>
  <c r="T377" i="16"/>
  <c r="S378" i="16"/>
  <c r="T378" i="16"/>
  <c r="S379" i="16"/>
  <c r="T379" i="16"/>
  <c r="S380" i="16"/>
  <c r="T380" i="16"/>
  <c r="S381" i="16"/>
  <c r="T381" i="16"/>
  <c r="S382" i="16"/>
  <c r="T382" i="16"/>
  <c r="S383" i="16"/>
  <c r="T383" i="16"/>
  <c r="S384" i="16"/>
  <c r="T384" i="16"/>
  <c r="S385" i="16"/>
  <c r="T385" i="16"/>
  <c r="S386" i="16"/>
  <c r="T386" i="16"/>
  <c r="S387" i="16"/>
  <c r="T387" i="16"/>
  <c r="S388" i="16"/>
  <c r="T388" i="16"/>
  <c r="S389" i="16"/>
  <c r="T389" i="16"/>
  <c r="S390" i="16"/>
  <c r="T390" i="16"/>
  <c r="S391" i="16"/>
  <c r="T391" i="16"/>
  <c r="S392" i="16"/>
  <c r="T392" i="16"/>
  <c r="S393" i="16"/>
  <c r="T393" i="16"/>
  <c r="S394" i="16"/>
  <c r="T394" i="16"/>
  <c r="S395" i="16"/>
  <c r="T395" i="16"/>
  <c r="S396" i="16"/>
  <c r="T396" i="16"/>
  <c r="S397" i="16"/>
  <c r="T397" i="16"/>
  <c r="S398" i="16"/>
  <c r="T398" i="16"/>
  <c r="S399" i="16"/>
  <c r="T399" i="16"/>
  <c r="S400" i="16"/>
  <c r="T400" i="16"/>
  <c r="S401" i="16"/>
  <c r="T401" i="16"/>
  <c r="S402" i="16"/>
  <c r="T402" i="16"/>
  <c r="S403" i="16"/>
  <c r="T403" i="16"/>
  <c r="S404" i="16"/>
  <c r="T404" i="16"/>
  <c r="S405" i="16"/>
  <c r="T405" i="16"/>
  <c r="S406" i="16"/>
  <c r="T406" i="16"/>
  <c r="S407" i="16"/>
  <c r="T407" i="16"/>
  <c r="S408" i="16"/>
  <c r="T408" i="16"/>
  <c r="S409" i="16"/>
  <c r="T409" i="16"/>
  <c r="S410" i="16"/>
  <c r="T410" i="16"/>
  <c r="S411" i="16"/>
  <c r="T411" i="16"/>
  <c r="S412" i="16"/>
  <c r="T412" i="16"/>
  <c r="S413" i="16"/>
  <c r="T413" i="16"/>
  <c r="S414" i="16"/>
  <c r="T414" i="16"/>
  <c r="S415" i="16"/>
  <c r="T415" i="16"/>
  <c r="S416" i="16"/>
  <c r="T416" i="16"/>
  <c r="S417" i="16"/>
  <c r="T417" i="16"/>
  <c r="S418" i="16"/>
  <c r="T418" i="16"/>
  <c r="S419" i="16"/>
  <c r="T419" i="16"/>
  <c r="S420" i="16"/>
  <c r="T420" i="16"/>
  <c r="S421" i="16"/>
  <c r="T421" i="16"/>
  <c r="S422" i="16"/>
  <c r="T422" i="16"/>
  <c r="S423" i="16"/>
  <c r="T423" i="16"/>
  <c r="S424" i="16"/>
  <c r="T424" i="16"/>
  <c r="S425" i="16"/>
  <c r="T425" i="16"/>
  <c r="S426" i="16"/>
  <c r="T426" i="16"/>
  <c r="S427" i="16"/>
  <c r="T427" i="16"/>
  <c r="S428" i="16"/>
  <c r="T428" i="16"/>
  <c r="S429" i="16"/>
  <c r="T429" i="16"/>
  <c r="S430" i="16"/>
  <c r="T430" i="16"/>
  <c r="S431" i="16"/>
  <c r="T431" i="16"/>
  <c r="S432" i="16"/>
  <c r="T432" i="16"/>
  <c r="S433" i="16"/>
  <c r="T433" i="16"/>
  <c r="S434" i="16"/>
  <c r="T434" i="16"/>
  <c r="S435" i="16"/>
  <c r="T435" i="16"/>
  <c r="S436" i="16"/>
  <c r="T436" i="16"/>
  <c r="S437" i="16"/>
  <c r="T437" i="16"/>
  <c r="S438" i="16"/>
  <c r="T438" i="16"/>
  <c r="S439" i="16"/>
  <c r="T439" i="16"/>
  <c r="S440" i="16"/>
  <c r="T440" i="16"/>
  <c r="S441" i="16"/>
  <c r="T441" i="16"/>
  <c r="S442" i="16"/>
  <c r="T442" i="16"/>
  <c r="S443" i="16"/>
  <c r="T443" i="16"/>
  <c r="S444" i="16"/>
  <c r="T444" i="16"/>
  <c r="S445" i="16"/>
  <c r="T445" i="16"/>
  <c r="S446" i="16"/>
  <c r="T446" i="16"/>
  <c r="S447" i="16"/>
  <c r="T447" i="16"/>
  <c r="S448" i="16"/>
  <c r="T448" i="16"/>
  <c r="S449" i="16"/>
  <c r="T449" i="16"/>
  <c r="S450" i="16"/>
  <c r="T450" i="16"/>
  <c r="S451" i="16"/>
  <c r="T451" i="16"/>
  <c r="S452" i="16"/>
  <c r="T452" i="16"/>
  <c r="S453" i="16"/>
  <c r="T453" i="16"/>
  <c r="S454" i="16"/>
  <c r="T454" i="16"/>
  <c r="S455" i="16"/>
  <c r="T455" i="16"/>
  <c r="S456" i="16"/>
  <c r="T456" i="16"/>
  <c r="S457" i="16"/>
  <c r="T457" i="16"/>
  <c r="S458" i="16"/>
  <c r="T458" i="16"/>
  <c r="S459" i="16"/>
  <c r="T459" i="16"/>
  <c r="S460" i="16"/>
  <c r="T460" i="16"/>
  <c r="S461" i="16"/>
  <c r="T461" i="16"/>
  <c r="S462" i="16"/>
  <c r="T462" i="16"/>
  <c r="S463" i="16"/>
  <c r="T463" i="16"/>
  <c r="S464" i="16"/>
  <c r="T464" i="16"/>
  <c r="S465" i="16"/>
  <c r="T465" i="16"/>
  <c r="S466" i="16"/>
  <c r="T466" i="16"/>
  <c r="S467" i="16"/>
  <c r="T467" i="16"/>
  <c r="S468" i="16"/>
  <c r="T468" i="16"/>
  <c r="S469" i="16"/>
  <c r="T469" i="16"/>
  <c r="S470" i="16"/>
  <c r="T470" i="16"/>
  <c r="S471" i="16"/>
  <c r="T471" i="16"/>
  <c r="S472" i="16"/>
  <c r="T472" i="16"/>
  <c r="S473" i="16"/>
  <c r="T473" i="16"/>
  <c r="S474" i="16"/>
  <c r="T474" i="16"/>
  <c r="S475" i="16"/>
  <c r="T475" i="16"/>
  <c r="S476" i="16"/>
  <c r="T476" i="16"/>
  <c r="S477" i="16"/>
  <c r="T477" i="16"/>
  <c r="S478" i="16"/>
  <c r="T478" i="16"/>
  <c r="S479" i="16"/>
  <c r="T479" i="16"/>
  <c r="S480" i="16"/>
  <c r="T480" i="16"/>
  <c r="S481" i="16"/>
  <c r="T481" i="16"/>
  <c r="S482" i="16"/>
  <c r="T482" i="16"/>
  <c r="S483" i="16"/>
  <c r="T483" i="16"/>
  <c r="S484" i="16"/>
  <c r="T484" i="16"/>
  <c r="S485" i="16"/>
  <c r="T485" i="16"/>
  <c r="S486" i="16"/>
  <c r="T486" i="16"/>
  <c r="S487" i="16"/>
  <c r="T487" i="16"/>
  <c r="S488" i="16"/>
  <c r="T488" i="16"/>
  <c r="S489" i="16"/>
  <c r="T489" i="16"/>
  <c r="S490" i="16"/>
  <c r="T490" i="16"/>
  <c r="S491" i="16"/>
  <c r="T491" i="16"/>
  <c r="S492" i="16"/>
  <c r="T492" i="16"/>
  <c r="S493" i="16"/>
  <c r="T493" i="16"/>
  <c r="S494" i="16"/>
  <c r="T494" i="16"/>
  <c r="S495" i="16"/>
  <c r="T495" i="16"/>
  <c r="S496" i="16"/>
  <c r="T496" i="16"/>
  <c r="S497" i="16"/>
  <c r="T497" i="16"/>
  <c r="S498" i="16"/>
  <c r="T498" i="16"/>
  <c r="S499" i="16"/>
  <c r="T499" i="16"/>
  <c r="S500" i="16"/>
  <c r="T500" i="16"/>
  <c r="S501" i="16"/>
  <c r="T501" i="16"/>
  <c r="S502" i="16"/>
  <c r="T502" i="16"/>
  <c r="S503" i="16"/>
  <c r="T503" i="16"/>
  <c r="S504" i="16"/>
  <c r="T504" i="16"/>
  <c r="S505" i="16"/>
  <c r="T505" i="16"/>
  <c r="S506" i="16"/>
  <c r="T506" i="16"/>
  <c r="S507" i="16"/>
  <c r="T507" i="16"/>
  <c r="S508" i="16"/>
  <c r="T508" i="16"/>
  <c r="S509" i="16"/>
  <c r="T509" i="16"/>
  <c r="S510" i="16"/>
  <c r="T510" i="16"/>
  <c r="S511" i="16"/>
  <c r="T511" i="16"/>
  <c r="S512" i="16"/>
  <c r="T512" i="16"/>
  <c r="S513" i="16"/>
  <c r="T513" i="16"/>
  <c r="S514" i="16"/>
  <c r="T514" i="16"/>
  <c r="S515" i="16"/>
  <c r="T515" i="16"/>
  <c r="S516" i="16"/>
  <c r="T516" i="16"/>
  <c r="S517" i="16"/>
  <c r="T517" i="16"/>
  <c r="S518" i="16"/>
  <c r="T518" i="16"/>
  <c r="S519" i="16"/>
  <c r="T519" i="16"/>
  <c r="S520" i="16"/>
  <c r="T520" i="16"/>
  <c r="S521" i="16"/>
  <c r="T521" i="16"/>
  <c r="S522" i="16"/>
  <c r="T522" i="16"/>
  <c r="S523" i="16"/>
  <c r="T523" i="16"/>
  <c r="S524" i="16"/>
  <c r="T524" i="16"/>
  <c r="S525" i="16"/>
  <c r="T525" i="16"/>
  <c r="S526" i="16"/>
  <c r="T526" i="16"/>
  <c r="S527" i="16"/>
  <c r="T527" i="16"/>
  <c r="S528" i="16"/>
  <c r="T528" i="16"/>
  <c r="S529" i="16"/>
  <c r="T529" i="16"/>
  <c r="S530" i="16"/>
  <c r="T530" i="16"/>
  <c r="S531" i="16"/>
  <c r="T531" i="16"/>
  <c r="S532" i="16"/>
  <c r="T532" i="16"/>
  <c r="S533" i="16"/>
  <c r="T533" i="16"/>
  <c r="S534" i="16"/>
  <c r="T534" i="16"/>
  <c r="S535" i="16"/>
  <c r="T535" i="16"/>
  <c r="S536" i="16"/>
  <c r="T536" i="16"/>
  <c r="S537" i="16"/>
  <c r="T537" i="16"/>
  <c r="S538" i="16"/>
  <c r="T538" i="16"/>
  <c r="S4" i="16"/>
  <c r="T4" i="16"/>
  <c r="T3" i="16"/>
  <c r="S3" i="16"/>
  <c r="P3" i="16"/>
  <c r="R3" i="16" s="1"/>
  <c r="P351" i="16"/>
  <c r="R351" i="16" s="1"/>
  <c r="P352" i="16"/>
  <c r="R352" i="16" s="1"/>
  <c r="P353" i="16"/>
  <c r="R353" i="16" s="1"/>
  <c r="R3" i="14"/>
  <c r="S3" i="14"/>
  <c r="Z3" i="11"/>
  <c r="X31" i="12"/>
  <c r="T3" i="13"/>
  <c r="S3" i="13"/>
  <c r="P224" i="8"/>
  <c r="P233" i="8"/>
  <c r="P230" i="8"/>
  <c r="P118" i="8"/>
  <c r="P114" i="8"/>
  <c r="P106" i="8"/>
  <c r="P85" i="8"/>
  <c r="P91" i="8"/>
  <c r="P88" i="8"/>
  <c r="P79" i="8"/>
  <c r="P60" i="8"/>
  <c r="P57" i="8"/>
  <c r="P54" i="8"/>
  <c r="W4" i="10"/>
  <c r="X4" i="10"/>
  <c r="X5" i="10"/>
  <c r="X6" i="10"/>
  <c r="X7" i="10"/>
  <c r="X8" i="10"/>
  <c r="X9" i="10"/>
  <c r="X10" i="10"/>
  <c r="X11" i="10"/>
  <c r="X12" i="10"/>
  <c r="X3" i="10"/>
  <c r="W3" i="10"/>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4" i="12"/>
  <c r="AC5" i="12"/>
  <c r="AC6"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O7" i="18"/>
  <c r="Q7" i="18" s="1"/>
  <c r="O8" i="18"/>
  <c r="Q8" i="18" s="1"/>
  <c r="O9" i="18"/>
  <c r="Q9" i="18" s="1"/>
  <c r="O10" i="18"/>
  <c r="Q10" i="18" s="1"/>
  <c r="O11" i="18"/>
  <c r="Q11" i="18" s="1"/>
  <c r="O12" i="18"/>
  <c r="Q12" i="18" s="1"/>
  <c r="O13" i="18"/>
  <c r="Q13" i="18" s="1"/>
  <c r="O14" i="18"/>
  <c r="Q14" i="18" s="1"/>
  <c r="O15" i="18"/>
  <c r="Q15" i="18" s="1"/>
  <c r="O16" i="18"/>
  <c r="Q16" i="18" s="1"/>
  <c r="O17" i="18"/>
  <c r="Q17" i="18" s="1"/>
  <c r="O18" i="18"/>
  <c r="Q18" i="18" s="1"/>
  <c r="O19" i="18"/>
  <c r="Q19" i="18" s="1"/>
  <c r="O20" i="18"/>
  <c r="Q20" i="18" s="1"/>
  <c r="O21" i="18"/>
  <c r="Q21" i="18" s="1"/>
  <c r="O22" i="18"/>
  <c r="Q22" i="18" s="1"/>
  <c r="O23" i="18"/>
  <c r="Q23" i="18" s="1"/>
  <c r="O24" i="18"/>
  <c r="Q24" i="18" s="1"/>
  <c r="O25" i="18"/>
  <c r="Q25" i="18" s="1"/>
  <c r="O26" i="18"/>
  <c r="Q26" i="18" s="1"/>
  <c r="O27" i="18"/>
  <c r="Q27" i="18" s="1"/>
  <c r="R27" i="18"/>
  <c r="S27" i="18"/>
  <c r="O28" i="18"/>
  <c r="Q28" i="18" s="1"/>
  <c r="R28" i="18"/>
  <c r="S28" i="18"/>
  <c r="O29" i="18"/>
  <c r="Q29" i="18" s="1"/>
  <c r="R29" i="18"/>
  <c r="S29" i="18"/>
  <c r="O30" i="18"/>
  <c r="Q30" i="18" s="1"/>
  <c r="R30" i="18"/>
  <c r="S30" i="18"/>
  <c r="O31" i="18"/>
  <c r="Q31" i="18" s="1"/>
  <c r="R31" i="18"/>
  <c r="S31" i="18"/>
  <c r="O32" i="18"/>
  <c r="Q32" i="18" s="1"/>
  <c r="R32" i="18"/>
  <c r="S32" i="18"/>
  <c r="O33" i="18"/>
  <c r="Q33" i="18" s="1"/>
  <c r="R33" i="18"/>
  <c r="S33" i="18"/>
  <c r="O34" i="18"/>
  <c r="Q34" i="18" s="1"/>
  <c r="O35" i="18"/>
  <c r="Q35" i="18" s="1"/>
  <c r="O36" i="18"/>
  <c r="Q36" i="18" s="1"/>
  <c r="O37" i="18"/>
  <c r="Q37" i="18" s="1"/>
  <c r="O38" i="18"/>
  <c r="Q38" i="18" s="1"/>
  <c r="O39" i="18"/>
  <c r="Q39" i="18" s="1"/>
  <c r="O40" i="18"/>
  <c r="Q40" i="18" s="1"/>
  <c r="O41" i="18"/>
  <c r="Q41" i="18" s="1"/>
  <c r="O42" i="18"/>
  <c r="Q42" i="18" s="1"/>
  <c r="O43" i="18"/>
  <c r="Q43" i="18" s="1"/>
  <c r="O44" i="18"/>
  <c r="Q44" i="18" s="1"/>
  <c r="O45" i="18"/>
  <c r="Q45" i="18" s="1"/>
  <c r="O46" i="18"/>
  <c r="Q46" i="18" s="1"/>
  <c r="O47" i="18"/>
  <c r="Q47" i="18" s="1"/>
  <c r="O48" i="18"/>
  <c r="Q48" i="18" s="1"/>
  <c r="O49" i="18"/>
  <c r="Q49" i="18" s="1"/>
  <c r="O50" i="18"/>
  <c r="Q50" i="18" s="1"/>
  <c r="O51" i="18"/>
  <c r="Q51" i="18" s="1"/>
  <c r="O52" i="18"/>
  <c r="Q52" i="18" s="1"/>
  <c r="O53" i="18"/>
  <c r="Q53" i="18" s="1"/>
  <c r="O54" i="18"/>
  <c r="Q54" i="18" s="1"/>
  <c r="O55" i="18"/>
  <c r="Q55" i="18" s="1"/>
  <c r="O56" i="18"/>
  <c r="Q56" i="18" s="1"/>
  <c r="O57" i="18"/>
  <c r="Q57" i="18" s="1"/>
  <c r="O58" i="18"/>
  <c r="Q58" i="18" s="1"/>
  <c r="R58" i="18"/>
  <c r="S58" i="18"/>
  <c r="O59" i="18"/>
  <c r="Q59" i="18" s="1"/>
  <c r="R59" i="18"/>
  <c r="S59" i="18"/>
  <c r="O60" i="18"/>
  <c r="Q60" i="18" s="1"/>
  <c r="R60" i="18"/>
  <c r="S60" i="18"/>
  <c r="O61" i="18"/>
  <c r="Q61" i="18" s="1"/>
  <c r="R61" i="18"/>
  <c r="S61" i="18"/>
  <c r="O62" i="18"/>
  <c r="Q62" i="18" s="1"/>
  <c r="R62" i="18"/>
  <c r="S62" i="18"/>
  <c r="O63" i="18"/>
  <c r="Q63" i="18" s="1"/>
  <c r="R63" i="18"/>
  <c r="S63" i="18"/>
  <c r="O64" i="18"/>
  <c r="Q64" i="18" s="1"/>
  <c r="R64" i="18"/>
  <c r="S64" i="18"/>
  <c r="O65" i="18"/>
  <c r="Q65" i="18" s="1"/>
  <c r="O66" i="18"/>
  <c r="Q66" i="18" s="1"/>
  <c r="O67" i="18"/>
  <c r="Q67" i="18" s="1"/>
  <c r="O68" i="18"/>
  <c r="Q68" i="18" s="1"/>
  <c r="O69" i="18"/>
  <c r="Q69" i="18" s="1"/>
  <c r="O70" i="18"/>
  <c r="Q70" i="18" s="1"/>
  <c r="O71" i="18"/>
  <c r="Q71" i="18" s="1"/>
  <c r="O72" i="18"/>
  <c r="Q72" i="18" s="1"/>
  <c r="O73" i="18"/>
  <c r="Q73" i="18" s="1"/>
  <c r="O74" i="18"/>
  <c r="Q74" i="18" s="1"/>
  <c r="O75" i="18"/>
  <c r="Q75" i="18" s="1"/>
  <c r="O76" i="18"/>
  <c r="Q76" i="18" s="1"/>
  <c r="O77" i="18"/>
  <c r="Q77" i="18" s="1"/>
  <c r="O78" i="18"/>
  <c r="Q78" i="18" s="1"/>
  <c r="O79" i="18"/>
  <c r="Q79" i="18" s="1"/>
  <c r="O80" i="18"/>
  <c r="Q80" i="18" s="1"/>
  <c r="O81" i="18"/>
  <c r="Q81" i="18" s="1"/>
  <c r="O82" i="18"/>
  <c r="Q82" i="18" s="1"/>
  <c r="O83" i="18"/>
  <c r="Q83" i="18" s="1"/>
  <c r="O84" i="18"/>
  <c r="Q84" i="18" s="1"/>
  <c r="O85" i="18"/>
  <c r="Q85" i="18" s="1"/>
  <c r="O86" i="18"/>
  <c r="Q86" i="18" s="1"/>
  <c r="O87" i="18"/>
  <c r="Q87" i="18" s="1"/>
  <c r="O88" i="18"/>
  <c r="Q88" i="18" s="1"/>
  <c r="O89" i="18"/>
  <c r="Q89" i="18" s="1"/>
  <c r="R89" i="18"/>
  <c r="S89" i="18"/>
  <c r="O90" i="18"/>
  <c r="Q90" i="18" s="1"/>
  <c r="R90" i="18"/>
  <c r="S90" i="18"/>
  <c r="O91" i="18"/>
  <c r="Q91" i="18"/>
  <c r="R91" i="18"/>
  <c r="S91" i="18"/>
  <c r="O92" i="18"/>
  <c r="Q92" i="18" s="1"/>
  <c r="R92" i="18"/>
  <c r="S92" i="18"/>
  <c r="O93" i="18"/>
  <c r="Q93" i="18" s="1"/>
  <c r="R93" i="18"/>
  <c r="S93" i="18"/>
  <c r="O94" i="18"/>
  <c r="Q94" i="18" s="1"/>
  <c r="R94" i="18"/>
  <c r="S94" i="18"/>
  <c r="O95" i="18"/>
  <c r="Q95" i="18" s="1"/>
  <c r="R95" i="18"/>
  <c r="S95" i="18"/>
  <c r="O96" i="18"/>
  <c r="Q96" i="18" s="1"/>
  <c r="O97" i="18"/>
  <c r="Q97" i="18" s="1"/>
  <c r="O98" i="18"/>
  <c r="Q98" i="18" s="1"/>
  <c r="O99" i="18"/>
  <c r="Q99" i="18" s="1"/>
  <c r="O100" i="18"/>
  <c r="Q100" i="18" s="1"/>
  <c r="O101" i="18"/>
  <c r="Q101" i="18" s="1"/>
  <c r="O102" i="18"/>
  <c r="Q102" i="18" s="1"/>
  <c r="O103" i="18"/>
  <c r="Q103" i="18" s="1"/>
  <c r="O104" i="18"/>
  <c r="Q104" i="18" s="1"/>
  <c r="O105" i="18"/>
  <c r="Q105" i="18" s="1"/>
  <c r="O106" i="18"/>
  <c r="Q106" i="18" s="1"/>
  <c r="O107" i="18"/>
  <c r="Q107" i="18" s="1"/>
  <c r="O108" i="18"/>
  <c r="Q108" i="18" s="1"/>
  <c r="O109" i="18"/>
  <c r="Q109" i="18" s="1"/>
  <c r="O110" i="18"/>
  <c r="Q110" i="18" s="1"/>
  <c r="O111" i="18"/>
  <c r="Q111" i="18" s="1"/>
  <c r="O112" i="18"/>
  <c r="Q112" i="18" s="1"/>
  <c r="O113" i="18"/>
  <c r="Q113" i="18" s="1"/>
  <c r="O114" i="18"/>
  <c r="Q114" i="18" s="1"/>
  <c r="O115" i="18"/>
  <c r="Q115" i="18" s="1"/>
  <c r="O116" i="18"/>
  <c r="Q116" i="18" s="1"/>
  <c r="O117" i="18"/>
  <c r="Q117" i="18" s="1"/>
  <c r="O118" i="18"/>
  <c r="Q118" i="18" s="1"/>
  <c r="O119" i="18"/>
  <c r="Q119" i="18" s="1"/>
  <c r="O120" i="18"/>
  <c r="Q120" i="18" s="1"/>
  <c r="R120" i="18"/>
  <c r="S120" i="18"/>
  <c r="O121" i="18"/>
  <c r="Q121" i="18" s="1"/>
  <c r="R121" i="18"/>
  <c r="S121" i="18"/>
  <c r="O122" i="18"/>
  <c r="Q122" i="18" s="1"/>
  <c r="R122" i="18"/>
  <c r="S122" i="18"/>
  <c r="O123" i="18"/>
  <c r="Q123" i="18" s="1"/>
  <c r="R123" i="18"/>
  <c r="S123" i="18"/>
  <c r="O124" i="18"/>
  <c r="Q124" i="18" s="1"/>
  <c r="R124" i="18"/>
  <c r="S124" i="18"/>
  <c r="O125" i="18"/>
  <c r="Q125" i="18" s="1"/>
  <c r="R125" i="18"/>
  <c r="S125" i="18"/>
  <c r="O126" i="18"/>
  <c r="Q126" i="18" s="1"/>
  <c r="R126" i="18"/>
  <c r="S126" i="18"/>
  <c r="O127" i="18"/>
  <c r="Q127" i="18" s="1"/>
  <c r="O128" i="18"/>
  <c r="Q128" i="18" s="1"/>
  <c r="O129" i="18"/>
  <c r="Q129" i="18" s="1"/>
  <c r="O130" i="18"/>
  <c r="Q130" i="18" s="1"/>
  <c r="O131" i="18"/>
  <c r="Q131" i="18" s="1"/>
  <c r="O132" i="18"/>
  <c r="Q132" i="18" s="1"/>
  <c r="O133" i="18"/>
  <c r="Q133" i="18" s="1"/>
  <c r="O134" i="18"/>
  <c r="Q134" i="18" s="1"/>
  <c r="O135" i="18"/>
  <c r="Q135" i="18" s="1"/>
  <c r="O136" i="18"/>
  <c r="Q136" i="18" s="1"/>
  <c r="O137" i="18"/>
  <c r="Q137" i="18" s="1"/>
  <c r="O138" i="18"/>
  <c r="Q138" i="18" s="1"/>
  <c r="O139" i="18"/>
  <c r="Q139" i="18" s="1"/>
  <c r="O140" i="18"/>
  <c r="Q140" i="18" s="1"/>
  <c r="O141" i="18"/>
  <c r="Q141" i="18" s="1"/>
  <c r="O142" i="18"/>
  <c r="Q142" i="18" s="1"/>
  <c r="O143" i="18"/>
  <c r="Q143" i="18" s="1"/>
  <c r="O144" i="18"/>
  <c r="Q144" i="18" s="1"/>
  <c r="O145" i="18"/>
  <c r="Q145" i="18" s="1"/>
  <c r="O146" i="18"/>
  <c r="Q146" i="18" s="1"/>
  <c r="O147" i="18"/>
  <c r="Q147" i="18" s="1"/>
  <c r="O148" i="18"/>
  <c r="Q148" i="18" s="1"/>
  <c r="O149" i="18"/>
  <c r="Q149" i="18" s="1"/>
  <c r="O150" i="18"/>
  <c r="Q150" i="18" s="1"/>
  <c r="O151" i="18"/>
  <c r="Q151" i="18" s="1"/>
  <c r="R151" i="18"/>
  <c r="S151" i="18"/>
  <c r="O152" i="18"/>
  <c r="Q152" i="18" s="1"/>
  <c r="R152" i="18"/>
  <c r="S152" i="18"/>
  <c r="O153" i="18"/>
  <c r="Q153" i="18" s="1"/>
  <c r="R153" i="18"/>
  <c r="S153" i="18"/>
  <c r="O154" i="18"/>
  <c r="Q154" i="18" s="1"/>
  <c r="R154" i="18"/>
  <c r="S154" i="18"/>
  <c r="O155" i="18"/>
  <c r="Q155" i="18" s="1"/>
  <c r="R155" i="18"/>
  <c r="S155" i="18"/>
  <c r="O156" i="18"/>
  <c r="Q156" i="18" s="1"/>
  <c r="R156" i="18"/>
  <c r="S156" i="18"/>
  <c r="O157" i="18"/>
  <c r="Q157" i="18" s="1"/>
  <c r="R157" i="18"/>
  <c r="S157" i="18"/>
  <c r="P7" i="16"/>
  <c r="R7" i="16" s="1"/>
  <c r="P8" i="16"/>
  <c r="R8" i="16" s="1"/>
  <c r="P9" i="16"/>
  <c r="R9" i="16" s="1"/>
  <c r="P10" i="16"/>
  <c r="R10" i="16" s="1"/>
  <c r="P11" i="16"/>
  <c r="R11" i="16" s="1"/>
  <c r="P12" i="16"/>
  <c r="R12" i="16" s="1"/>
  <c r="P13" i="16"/>
  <c r="R13" i="16" s="1"/>
  <c r="P14" i="16"/>
  <c r="R14" i="16" s="1"/>
  <c r="P15" i="16"/>
  <c r="R15" i="16" s="1"/>
  <c r="P16" i="16"/>
  <c r="R16" i="16" s="1"/>
  <c r="P17" i="16"/>
  <c r="R17" i="16" s="1"/>
  <c r="P18" i="16"/>
  <c r="R18" i="16" s="1"/>
  <c r="P19" i="16"/>
  <c r="R19" i="16" s="1"/>
  <c r="P20" i="16"/>
  <c r="R20" i="16" s="1"/>
  <c r="P21" i="16"/>
  <c r="R21" i="16" s="1"/>
  <c r="P22" i="16"/>
  <c r="R22" i="16" s="1"/>
  <c r="P23" i="16"/>
  <c r="R23" i="16" s="1"/>
  <c r="P24" i="16"/>
  <c r="R24" i="16" s="1"/>
  <c r="P25" i="16"/>
  <c r="R25" i="16" s="1"/>
  <c r="P26" i="16"/>
  <c r="R26" i="16" s="1"/>
  <c r="P27" i="16"/>
  <c r="R27" i="16" s="1"/>
  <c r="P28" i="16"/>
  <c r="R28" i="16" s="1"/>
  <c r="P29" i="16"/>
  <c r="R29" i="16" s="1"/>
  <c r="P30" i="16"/>
  <c r="R30" i="16" s="1"/>
  <c r="P31" i="16"/>
  <c r="R31" i="16" s="1"/>
  <c r="P32" i="16"/>
  <c r="R32" i="16" s="1"/>
  <c r="P33" i="16"/>
  <c r="R33" i="16" s="1"/>
  <c r="P34" i="16"/>
  <c r="R34" i="16" s="1"/>
  <c r="P35" i="16"/>
  <c r="R35" i="16" s="1"/>
  <c r="P36" i="16"/>
  <c r="R36" i="16" s="1"/>
  <c r="P37" i="16"/>
  <c r="R37" i="16" s="1"/>
  <c r="P38" i="16"/>
  <c r="R38" i="16" s="1"/>
  <c r="P39" i="16"/>
  <c r="R39" i="16" s="1"/>
  <c r="P40" i="16"/>
  <c r="R40" i="16" s="1"/>
  <c r="P41" i="16"/>
  <c r="R41" i="16" s="1"/>
  <c r="P42" i="16"/>
  <c r="R42" i="16" s="1"/>
  <c r="P43" i="16"/>
  <c r="R43" i="16" s="1"/>
  <c r="P44" i="16"/>
  <c r="R44" i="16" s="1"/>
  <c r="P45" i="16"/>
  <c r="R45" i="16" s="1"/>
  <c r="P46" i="16"/>
  <c r="R46" i="16" s="1"/>
  <c r="P47" i="16"/>
  <c r="R47" i="16" s="1"/>
  <c r="P48" i="16"/>
  <c r="R48" i="16" s="1"/>
  <c r="P49" i="16"/>
  <c r="R49" i="16" s="1"/>
  <c r="P50" i="16"/>
  <c r="R50" i="16" s="1"/>
  <c r="P51" i="16"/>
  <c r="R51" i="16" s="1"/>
  <c r="P52" i="16"/>
  <c r="R52" i="16" s="1"/>
  <c r="P53" i="16"/>
  <c r="R53" i="16" s="1"/>
  <c r="P54" i="16"/>
  <c r="R54" i="16" s="1"/>
  <c r="P55" i="16"/>
  <c r="R55" i="16" s="1"/>
  <c r="P56" i="16"/>
  <c r="R56" i="16" s="1"/>
  <c r="P57" i="16"/>
  <c r="R57" i="16" s="1"/>
  <c r="P58" i="16"/>
  <c r="R58" i="16" s="1"/>
  <c r="P59" i="16"/>
  <c r="R59" i="16" s="1"/>
  <c r="P60" i="16"/>
  <c r="R60" i="16" s="1"/>
  <c r="P61" i="16"/>
  <c r="R61" i="16" s="1"/>
  <c r="P62" i="16"/>
  <c r="R62" i="16" s="1"/>
  <c r="P63" i="16"/>
  <c r="R63" i="16" s="1"/>
  <c r="P64" i="16"/>
  <c r="R64" i="16" s="1"/>
  <c r="P65" i="16"/>
  <c r="R65" i="16" s="1"/>
  <c r="P66" i="16"/>
  <c r="R66" i="16" s="1"/>
  <c r="P67" i="16"/>
  <c r="R67" i="16" s="1"/>
  <c r="P68" i="16"/>
  <c r="R68" i="16" s="1"/>
  <c r="P69" i="16"/>
  <c r="R69" i="16" s="1"/>
  <c r="P70" i="16"/>
  <c r="R70" i="16" s="1"/>
  <c r="P71" i="16"/>
  <c r="R71" i="16" s="1"/>
  <c r="P72" i="16"/>
  <c r="R72" i="16" s="1"/>
  <c r="P73" i="16"/>
  <c r="R73" i="16" s="1"/>
  <c r="P74" i="16"/>
  <c r="R74" i="16" s="1"/>
  <c r="P75" i="16"/>
  <c r="R75" i="16" s="1"/>
  <c r="P76" i="16"/>
  <c r="R76" i="16" s="1"/>
  <c r="P77" i="16"/>
  <c r="R77" i="16" s="1"/>
  <c r="P78" i="16"/>
  <c r="R78" i="16" s="1"/>
  <c r="P79" i="16"/>
  <c r="R79" i="16" s="1"/>
  <c r="P80" i="16"/>
  <c r="R80" i="16" s="1"/>
  <c r="P81" i="16"/>
  <c r="R81" i="16" s="1"/>
  <c r="P82" i="16"/>
  <c r="R82" i="16" s="1"/>
  <c r="P83" i="16"/>
  <c r="R83" i="16" s="1"/>
  <c r="P84" i="16"/>
  <c r="R84" i="16" s="1"/>
  <c r="P85" i="16"/>
  <c r="R85" i="16" s="1"/>
  <c r="P86" i="16"/>
  <c r="R86" i="16" s="1"/>
  <c r="P87" i="16"/>
  <c r="R87" i="16" s="1"/>
  <c r="P88" i="16"/>
  <c r="R88" i="16" s="1"/>
  <c r="P89" i="16"/>
  <c r="R89" i="16" s="1"/>
  <c r="P90" i="16"/>
  <c r="R90" i="16" s="1"/>
  <c r="P91" i="16"/>
  <c r="R91" i="16" s="1"/>
  <c r="P92" i="16"/>
  <c r="R92" i="16" s="1"/>
  <c r="P93" i="16"/>
  <c r="R93" i="16" s="1"/>
  <c r="P94" i="16"/>
  <c r="R94" i="16" s="1"/>
  <c r="P95" i="16"/>
  <c r="R95" i="16" s="1"/>
  <c r="P96" i="16"/>
  <c r="R96" i="16" s="1"/>
  <c r="P97" i="16"/>
  <c r="R97" i="16" s="1"/>
  <c r="P98" i="16"/>
  <c r="R98" i="16" s="1"/>
  <c r="P99" i="16"/>
  <c r="R99" i="16" s="1"/>
  <c r="P100" i="16"/>
  <c r="R100" i="16" s="1"/>
  <c r="P101" i="16"/>
  <c r="R101" i="16" s="1"/>
  <c r="P102" i="16"/>
  <c r="R102" i="16" s="1"/>
  <c r="P103" i="16"/>
  <c r="R103" i="16" s="1"/>
  <c r="P104" i="16"/>
  <c r="R104" i="16" s="1"/>
  <c r="P105" i="16"/>
  <c r="R105" i="16" s="1"/>
  <c r="P106" i="16"/>
  <c r="R106" i="16" s="1"/>
  <c r="P107" i="16"/>
  <c r="R107" i="16" s="1"/>
  <c r="P108" i="16"/>
  <c r="R108" i="16" s="1"/>
  <c r="P109" i="16"/>
  <c r="R109" i="16" s="1"/>
  <c r="P110" i="16"/>
  <c r="R110" i="16" s="1"/>
  <c r="P111" i="16"/>
  <c r="R111" i="16" s="1"/>
  <c r="P112" i="16"/>
  <c r="R112" i="16" s="1"/>
  <c r="P113" i="16"/>
  <c r="R113" i="16" s="1"/>
  <c r="P114" i="16"/>
  <c r="R114" i="16" s="1"/>
  <c r="P115" i="16"/>
  <c r="R115" i="16" s="1"/>
  <c r="P116" i="16"/>
  <c r="R116" i="16" s="1"/>
  <c r="P117" i="16"/>
  <c r="R117" i="16" s="1"/>
  <c r="P118" i="16"/>
  <c r="R118" i="16" s="1"/>
  <c r="P119" i="16"/>
  <c r="R119" i="16" s="1"/>
  <c r="P120" i="16"/>
  <c r="R120" i="16" s="1"/>
  <c r="P121" i="16"/>
  <c r="R121" i="16" s="1"/>
  <c r="P122" i="16"/>
  <c r="R122" i="16" s="1"/>
  <c r="P123" i="16"/>
  <c r="R123" i="16" s="1"/>
  <c r="P124" i="16"/>
  <c r="R124" i="16" s="1"/>
  <c r="P125" i="16"/>
  <c r="R125" i="16" s="1"/>
  <c r="P126" i="16"/>
  <c r="R126" i="16" s="1"/>
  <c r="P127" i="16"/>
  <c r="R127" i="16" s="1"/>
  <c r="P128" i="16"/>
  <c r="R128" i="16" s="1"/>
  <c r="P129" i="16"/>
  <c r="R129" i="16" s="1"/>
  <c r="P130" i="16"/>
  <c r="R130" i="16" s="1"/>
  <c r="P131" i="16"/>
  <c r="R131" i="16" s="1"/>
  <c r="P132" i="16"/>
  <c r="R132" i="16" s="1"/>
  <c r="P133" i="16"/>
  <c r="R133" i="16" s="1"/>
  <c r="P134" i="16"/>
  <c r="R134" i="16" s="1"/>
  <c r="P135" i="16"/>
  <c r="R135" i="16" s="1"/>
  <c r="P136" i="16"/>
  <c r="R136" i="16" s="1"/>
  <c r="P137" i="16"/>
  <c r="R137" i="16" s="1"/>
  <c r="P138" i="16"/>
  <c r="R138" i="16" s="1"/>
  <c r="P139" i="16"/>
  <c r="R139" i="16" s="1"/>
  <c r="P140" i="16"/>
  <c r="R140" i="16" s="1"/>
  <c r="P141" i="16"/>
  <c r="R141" i="16" s="1"/>
  <c r="P142" i="16"/>
  <c r="R142" i="16" s="1"/>
  <c r="P143" i="16"/>
  <c r="R143" i="16" s="1"/>
  <c r="P144" i="16"/>
  <c r="R144" i="16" s="1"/>
  <c r="P145" i="16"/>
  <c r="R145" i="16" s="1"/>
  <c r="P146" i="16"/>
  <c r="R146" i="16" s="1"/>
  <c r="P147" i="16"/>
  <c r="R147" i="16" s="1"/>
  <c r="P148" i="16"/>
  <c r="R148" i="16" s="1"/>
  <c r="P149" i="16"/>
  <c r="R149" i="16" s="1"/>
  <c r="P150" i="16"/>
  <c r="R150" i="16" s="1"/>
  <c r="P151" i="16"/>
  <c r="R151" i="16" s="1"/>
  <c r="P152" i="16"/>
  <c r="R152" i="16" s="1"/>
  <c r="P153" i="16"/>
  <c r="R153" i="16" s="1"/>
  <c r="P154" i="16"/>
  <c r="R154" i="16" s="1"/>
  <c r="P155" i="16"/>
  <c r="R155" i="16" s="1"/>
  <c r="P156" i="16"/>
  <c r="R156" i="16" s="1"/>
  <c r="P157" i="16"/>
  <c r="R157" i="16" s="1"/>
  <c r="P158" i="16"/>
  <c r="R158" i="16" s="1"/>
  <c r="P159" i="16"/>
  <c r="R159" i="16" s="1"/>
  <c r="P160" i="16"/>
  <c r="R160" i="16" s="1"/>
  <c r="P161" i="16"/>
  <c r="R161" i="16" s="1"/>
  <c r="P162" i="16"/>
  <c r="R162" i="16" s="1"/>
  <c r="P163" i="16"/>
  <c r="R163" i="16" s="1"/>
  <c r="P164" i="16"/>
  <c r="R164" i="16" s="1"/>
  <c r="P165" i="16"/>
  <c r="R165" i="16" s="1"/>
  <c r="P166" i="16"/>
  <c r="R166" i="16" s="1"/>
  <c r="P167" i="16"/>
  <c r="R167" i="16" s="1"/>
  <c r="P168" i="16"/>
  <c r="R168" i="16" s="1"/>
  <c r="P169" i="16"/>
  <c r="R169" i="16" s="1"/>
  <c r="P170" i="16"/>
  <c r="R170" i="16" s="1"/>
  <c r="P171" i="16"/>
  <c r="R171" i="16" s="1"/>
  <c r="P172" i="16"/>
  <c r="R172" i="16" s="1"/>
  <c r="P173" i="16"/>
  <c r="R173" i="16" s="1"/>
  <c r="P174" i="16"/>
  <c r="R174" i="16" s="1"/>
  <c r="P175" i="16"/>
  <c r="R175" i="16" s="1"/>
  <c r="P176" i="16"/>
  <c r="R176" i="16" s="1"/>
  <c r="P177" i="16"/>
  <c r="R177" i="16" s="1"/>
  <c r="P178" i="16"/>
  <c r="R178" i="16" s="1"/>
  <c r="P179" i="16"/>
  <c r="R179" i="16" s="1"/>
  <c r="P180" i="16"/>
  <c r="R180" i="16" s="1"/>
  <c r="P181" i="16"/>
  <c r="R181" i="16" s="1"/>
  <c r="P182" i="16"/>
  <c r="R182" i="16" s="1"/>
  <c r="P183" i="16"/>
  <c r="R183" i="16" s="1"/>
  <c r="P184" i="16"/>
  <c r="R184" i="16" s="1"/>
  <c r="P185" i="16"/>
  <c r="R185" i="16" s="1"/>
  <c r="P186" i="16"/>
  <c r="R186" i="16" s="1"/>
  <c r="P187" i="16"/>
  <c r="R187" i="16" s="1"/>
  <c r="P188" i="16"/>
  <c r="R188" i="16" s="1"/>
  <c r="P189" i="16"/>
  <c r="R189" i="16" s="1"/>
  <c r="P190" i="16"/>
  <c r="R190" i="16" s="1"/>
  <c r="P191" i="16"/>
  <c r="R191" i="16" s="1"/>
  <c r="P192" i="16"/>
  <c r="R192" i="16" s="1"/>
  <c r="P193" i="16"/>
  <c r="R193" i="16" s="1"/>
  <c r="P194" i="16"/>
  <c r="R194" i="16" s="1"/>
  <c r="P195" i="16"/>
  <c r="R195" i="16" s="1"/>
  <c r="P196" i="16"/>
  <c r="R196" i="16" s="1"/>
  <c r="P197" i="16"/>
  <c r="R197" i="16" s="1"/>
  <c r="P198" i="16"/>
  <c r="R198" i="16" s="1"/>
  <c r="P199" i="16"/>
  <c r="R199" i="16" s="1"/>
  <c r="P200" i="16"/>
  <c r="R200" i="16" s="1"/>
  <c r="P201" i="16"/>
  <c r="R201" i="16" s="1"/>
  <c r="P202" i="16"/>
  <c r="R202" i="16" s="1"/>
  <c r="P203" i="16"/>
  <c r="R203" i="16" s="1"/>
  <c r="P204" i="16"/>
  <c r="R204" i="16" s="1"/>
  <c r="P205" i="16"/>
  <c r="R205" i="16" s="1"/>
  <c r="P206" i="16"/>
  <c r="R206" i="16" s="1"/>
  <c r="P207" i="16"/>
  <c r="R207" i="16" s="1"/>
  <c r="P208" i="16"/>
  <c r="R208" i="16" s="1"/>
  <c r="P209" i="16"/>
  <c r="R209" i="16" s="1"/>
  <c r="P210" i="16"/>
  <c r="R210" i="16" s="1"/>
  <c r="P211" i="16"/>
  <c r="R211" i="16" s="1"/>
  <c r="P212" i="16"/>
  <c r="R212" i="16" s="1"/>
  <c r="P213" i="16"/>
  <c r="R213" i="16" s="1"/>
  <c r="P214" i="16"/>
  <c r="R214" i="16" s="1"/>
  <c r="P215" i="16"/>
  <c r="R215" i="16" s="1"/>
  <c r="P216" i="16"/>
  <c r="R216" i="16" s="1"/>
  <c r="P217" i="16"/>
  <c r="R217" i="16" s="1"/>
  <c r="P218" i="16"/>
  <c r="R218" i="16" s="1"/>
  <c r="P219" i="16"/>
  <c r="R219" i="16" s="1"/>
  <c r="P220" i="16"/>
  <c r="R220" i="16" s="1"/>
  <c r="P221" i="16"/>
  <c r="R221" i="16" s="1"/>
  <c r="P222" i="16"/>
  <c r="R222" i="16" s="1"/>
  <c r="P223" i="16"/>
  <c r="R223" i="16" s="1"/>
  <c r="P224" i="16"/>
  <c r="R224" i="16" s="1"/>
  <c r="P225" i="16"/>
  <c r="R225" i="16" s="1"/>
  <c r="P226" i="16"/>
  <c r="R226" i="16" s="1"/>
  <c r="P227" i="16"/>
  <c r="R227" i="16" s="1"/>
  <c r="P228" i="16"/>
  <c r="R228" i="16" s="1"/>
  <c r="P229" i="16"/>
  <c r="R229" i="16" s="1"/>
  <c r="P230" i="16"/>
  <c r="R230" i="16" s="1"/>
  <c r="P231" i="16"/>
  <c r="R231" i="16" s="1"/>
  <c r="P232" i="16"/>
  <c r="R232" i="16" s="1"/>
  <c r="P233" i="16"/>
  <c r="R233" i="16" s="1"/>
  <c r="P234" i="16"/>
  <c r="R234" i="16" s="1"/>
  <c r="P235" i="16"/>
  <c r="R235" i="16" s="1"/>
  <c r="P236" i="16"/>
  <c r="R236" i="16" s="1"/>
  <c r="P237" i="16"/>
  <c r="R237" i="16" s="1"/>
  <c r="P238" i="16"/>
  <c r="R238" i="16" s="1"/>
  <c r="P239" i="16"/>
  <c r="R239" i="16" s="1"/>
  <c r="P240" i="16"/>
  <c r="R240" i="16" s="1"/>
  <c r="P241" i="16"/>
  <c r="R241" i="16" s="1"/>
  <c r="P242" i="16"/>
  <c r="R242" i="16" s="1"/>
  <c r="P243" i="16"/>
  <c r="R243" i="16" s="1"/>
  <c r="P244" i="16"/>
  <c r="R244" i="16" s="1"/>
  <c r="P245" i="16"/>
  <c r="R245" i="16" s="1"/>
  <c r="P246" i="16"/>
  <c r="R246" i="16" s="1"/>
  <c r="P247" i="16"/>
  <c r="R247" i="16" s="1"/>
  <c r="P248" i="16"/>
  <c r="R248" i="16" s="1"/>
  <c r="P249" i="16"/>
  <c r="R249" i="16" s="1"/>
  <c r="P250" i="16"/>
  <c r="R250" i="16" s="1"/>
  <c r="P251" i="16"/>
  <c r="R251" i="16" s="1"/>
  <c r="P252" i="16"/>
  <c r="R252" i="16" s="1"/>
  <c r="P253" i="16"/>
  <c r="R253" i="16" s="1"/>
  <c r="P254" i="16"/>
  <c r="R254" i="16" s="1"/>
  <c r="P255" i="16"/>
  <c r="R255" i="16" s="1"/>
  <c r="P256" i="16"/>
  <c r="R256" i="16" s="1"/>
  <c r="P257" i="16"/>
  <c r="R257" i="16" s="1"/>
  <c r="P258" i="16"/>
  <c r="R258" i="16" s="1"/>
  <c r="P259" i="16"/>
  <c r="R259" i="16" s="1"/>
  <c r="P260" i="16"/>
  <c r="R260" i="16" s="1"/>
  <c r="P261" i="16"/>
  <c r="R261" i="16" s="1"/>
  <c r="P262" i="16"/>
  <c r="R262" i="16" s="1"/>
  <c r="P263" i="16"/>
  <c r="R263" i="16" s="1"/>
  <c r="P264" i="16"/>
  <c r="R264" i="16" s="1"/>
  <c r="P265" i="16"/>
  <c r="R265" i="16" s="1"/>
  <c r="P266" i="16"/>
  <c r="R266" i="16" s="1"/>
  <c r="P267" i="16"/>
  <c r="R267" i="16" s="1"/>
  <c r="P268" i="16"/>
  <c r="R268" i="16" s="1"/>
  <c r="P269" i="16"/>
  <c r="R269" i="16" s="1"/>
  <c r="P270" i="16"/>
  <c r="R270" i="16" s="1"/>
  <c r="P271" i="16"/>
  <c r="R271" i="16" s="1"/>
  <c r="P272" i="16"/>
  <c r="R272" i="16" s="1"/>
  <c r="P273" i="16"/>
  <c r="R273" i="16" s="1"/>
  <c r="P274" i="16"/>
  <c r="R274" i="16" s="1"/>
  <c r="P275" i="16"/>
  <c r="R275" i="16" s="1"/>
  <c r="P276" i="16"/>
  <c r="R276" i="16" s="1"/>
  <c r="P277" i="16"/>
  <c r="R277" i="16" s="1"/>
  <c r="P278" i="16"/>
  <c r="R278" i="16" s="1"/>
  <c r="P279" i="16"/>
  <c r="R279" i="16" s="1"/>
  <c r="P280" i="16"/>
  <c r="R280" i="16" s="1"/>
  <c r="P281" i="16"/>
  <c r="R281" i="16" s="1"/>
  <c r="P282" i="16"/>
  <c r="R282" i="16" s="1"/>
  <c r="P283" i="16"/>
  <c r="R283" i="16" s="1"/>
  <c r="P284" i="16"/>
  <c r="R284" i="16" s="1"/>
  <c r="P285" i="16"/>
  <c r="R285" i="16" s="1"/>
  <c r="P286" i="16"/>
  <c r="R286" i="16" s="1"/>
  <c r="P287" i="16"/>
  <c r="R287" i="16" s="1"/>
  <c r="P288" i="16"/>
  <c r="R288" i="16" s="1"/>
  <c r="P289" i="16"/>
  <c r="R289" i="16" s="1"/>
  <c r="P290" i="16"/>
  <c r="R290" i="16" s="1"/>
  <c r="P291" i="16"/>
  <c r="R291" i="16" s="1"/>
  <c r="P292" i="16"/>
  <c r="R292" i="16" s="1"/>
  <c r="P293" i="16"/>
  <c r="R293" i="16" s="1"/>
  <c r="P294" i="16"/>
  <c r="R294" i="16" s="1"/>
  <c r="P295" i="16"/>
  <c r="R295" i="16" s="1"/>
  <c r="P296" i="16"/>
  <c r="R296" i="16" s="1"/>
  <c r="P297" i="16"/>
  <c r="R297" i="16" s="1"/>
  <c r="P298" i="16"/>
  <c r="R298" i="16" s="1"/>
  <c r="P299" i="16"/>
  <c r="R299" i="16" s="1"/>
  <c r="P300" i="16"/>
  <c r="R300" i="16" s="1"/>
  <c r="P301" i="16"/>
  <c r="R301" i="16" s="1"/>
  <c r="P302" i="16"/>
  <c r="R302" i="16" s="1"/>
  <c r="P303" i="16"/>
  <c r="R303" i="16" s="1"/>
  <c r="P304" i="16"/>
  <c r="R304" i="16" s="1"/>
  <c r="P305" i="16"/>
  <c r="R305" i="16" s="1"/>
  <c r="P306" i="16"/>
  <c r="R306" i="16" s="1"/>
  <c r="P307" i="16"/>
  <c r="R307" i="16" s="1"/>
  <c r="P308" i="16"/>
  <c r="R308" i="16" s="1"/>
  <c r="P309" i="16"/>
  <c r="R309" i="16" s="1"/>
  <c r="P310" i="16"/>
  <c r="R310" i="16" s="1"/>
  <c r="P311" i="16"/>
  <c r="R311" i="16" s="1"/>
  <c r="P312" i="16"/>
  <c r="R312" i="16" s="1"/>
  <c r="P313" i="16"/>
  <c r="R313" i="16" s="1"/>
  <c r="P314" i="16"/>
  <c r="R314" i="16" s="1"/>
  <c r="P315" i="16"/>
  <c r="R315" i="16" s="1"/>
  <c r="P316" i="16"/>
  <c r="R316" i="16" s="1"/>
  <c r="P317" i="16"/>
  <c r="R317" i="16" s="1"/>
  <c r="P318" i="16"/>
  <c r="R318" i="16" s="1"/>
  <c r="P319" i="16"/>
  <c r="R319" i="16" s="1"/>
  <c r="P320" i="16"/>
  <c r="R320" i="16" s="1"/>
  <c r="P321" i="16"/>
  <c r="R321" i="16" s="1"/>
  <c r="P322" i="16"/>
  <c r="R322" i="16" s="1"/>
  <c r="P323" i="16"/>
  <c r="R323" i="16" s="1"/>
  <c r="P324" i="16"/>
  <c r="R324" i="16" s="1"/>
  <c r="P325" i="16"/>
  <c r="R325" i="16" s="1"/>
  <c r="P326" i="16"/>
  <c r="R326" i="16" s="1"/>
  <c r="P327" i="16"/>
  <c r="R327" i="16" s="1"/>
  <c r="P328" i="16"/>
  <c r="R328" i="16" s="1"/>
  <c r="P329" i="16"/>
  <c r="R329" i="16" s="1"/>
  <c r="P330" i="16"/>
  <c r="R330" i="16" s="1"/>
  <c r="P331" i="16"/>
  <c r="R331" i="16" s="1"/>
  <c r="P332" i="16"/>
  <c r="R332" i="16" s="1"/>
  <c r="P333" i="16"/>
  <c r="R333" i="16" s="1"/>
  <c r="P334" i="16"/>
  <c r="R334" i="16" s="1"/>
  <c r="P335" i="16"/>
  <c r="R335" i="16" s="1"/>
  <c r="P336" i="16"/>
  <c r="R336" i="16" s="1"/>
  <c r="P337" i="16"/>
  <c r="R337" i="16" s="1"/>
  <c r="P338" i="16"/>
  <c r="R338" i="16" s="1"/>
  <c r="P339" i="16"/>
  <c r="R339" i="16" s="1"/>
  <c r="P340" i="16"/>
  <c r="R340" i="16" s="1"/>
  <c r="P341" i="16"/>
  <c r="R341" i="16" s="1"/>
  <c r="P342" i="16"/>
  <c r="R342" i="16" s="1"/>
  <c r="P343" i="16"/>
  <c r="R343" i="16" s="1"/>
  <c r="P344" i="16"/>
  <c r="R344" i="16" s="1"/>
  <c r="P345" i="16"/>
  <c r="R345" i="16" s="1"/>
  <c r="P346" i="16"/>
  <c r="R346" i="16" s="1"/>
  <c r="P347" i="16"/>
  <c r="R347" i="16" s="1"/>
  <c r="P348" i="16"/>
  <c r="R348" i="16" s="1"/>
  <c r="P349" i="16"/>
  <c r="R349" i="16" s="1"/>
  <c r="P350" i="16"/>
  <c r="R350" i="16" s="1"/>
  <c r="P354" i="16"/>
  <c r="R354" i="16" s="1"/>
  <c r="P355" i="16"/>
  <c r="R355" i="16" s="1"/>
  <c r="P356" i="16"/>
  <c r="R356" i="16" s="1"/>
  <c r="P357" i="16"/>
  <c r="R357" i="16" s="1"/>
  <c r="P358" i="16"/>
  <c r="R358" i="16" s="1"/>
  <c r="P359" i="16"/>
  <c r="R359" i="16" s="1"/>
  <c r="P360" i="16"/>
  <c r="R360" i="16" s="1"/>
  <c r="P361" i="16"/>
  <c r="R361" i="16" s="1"/>
  <c r="P362" i="16"/>
  <c r="R362" i="16" s="1"/>
  <c r="P363" i="16"/>
  <c r="R363" i="16" s="1"/>
  <c r="P364" i="16"/>
  <c r="R364" i="16" s="1"/>
  <c r="P365" i="16"/>
  <c r="R365" i="16" s="1"/>
  <c r="P366" i="16"/>
  <c r="R366" i="16" s="1"/>
  <c r="P367" i="16"/>
  <c r="R367" i="16" s="1"/>
  <c r="P368" i="16"/>
  <c r="R368" i="16" s="1"/>
  <c r="P369" i="16"/>
  <c r="R369" i="16" s="1"/>
  <c r="P370" i="16"/>
  <c r="R370" i="16" s="1"/>
  <c r="P371" i="16"/>
  <c r="R371" i="16" s="1"/>
  <c r="P372" i="16"/>
  <c r="R372" i="16" s="1"/>
  <c r="P373" i="16"/>
  <c r="R373" i="16" s="1"/>
  <c r="P374" i="16"/>
  <c r="R374" i="16" s="1"/>
  <c r="P375" i="16"/>
  <c r="R375" i="16" s="1"/>
  <c r="P376" i="16"/>
  <c r="R376" i="16" s="1"/>
  <c r="P377" i="16"/>
  <c r="R377" i="16" s="1"/>
  <c r="P378" i="16"/>
  <c r="R378" i="16" s="1"/>
  <c r="P379" i="16"/>
  <c r="R379" i="16" s="1"/>
  <c r="P380" i="16"/>
  <c r="R380" i="16" s="1"/>
  <c r="P381" i="16"/>
  <c r="R381" i="16" s="1"/>
  <c r="P382" i="16"/>
  <c r="R382" i="16" s="1"/>
  <c r="P383" i="16"/>
  <c r="R383" i="16" s="1"/>
  <c r="P384" i="16"/>
  <c r="R384" i="16" s="1"/>
  <c r="P385" i="16"/>
  <c r="R385" i="16" s="1"/>
  <c r="P386" i="16"/>
  <c r="R386" i="16" s="1"/>
  <c r="P387" i="16"/>
  <c r="R387" i="16" s="1"/>
  <c r="P388" i="16"/>
  <c r="R388" i="16" s="1"/>
  <c r="P389" i="16"/>
  <c r="R389" i="16" s="1"/>
  <c r="P390" i="16"/>
  <c r="R390" i="16" s="1"/>
  <c r="P391" i="16"/>
  <c r="R391" i="16" s="1"/>
  <c r="P393" i="16"/>
  <c r="R393" i="16" s="1"/>
  <c r="P395" i="16"/>
  <c r="R395" i="16" s="1"/>
  <c r="P397" i="16"/>
  <c r="R397" i="16" s="1"/>
  <c r="P399" i="16"/>
  <c r="R399" i="16" s="1"/>
  <c r="P401" i="16"/>
  <c r="R401" i="16" s="1"/>
  <c r="P403" i="16"/>
  <c r="R403" i="16" s="1"/>
  <c r="P405" i="16"/>
  <c r="R405" i="16" s="1"/>
  <c r="P407" i="16"/>
  <c r="R407" i="16" s="1"/>
  <c r="P409" i="16"/>
  <c r="R409" i="16" s="1"/>
  <c r="P411" i="16"/>
  <c r="R411" i="16" s="1"/>
  <c r="P413" i="16"/>
  <c r="R413" i="16" s="1"/>
  <c r="P415" i="16"/>
  <c r="R415" i="16" s="1"/>
  <c r="P417" i="16"/>
  <c r="R417" i="16" s="1"/>
  <c r="P419" i="16"/>
  <c r="R419" i="16" s="1"/>
  <c r="P421" i="16"/>
  <c r="R421" i="16" s="1"/>
  <c r="P423" i="16"/>
  <c r="R423" i="16" s="1"/>
  <c r="P425" i="16"/>
  <c r="R425" i="16" s="1"/>
  <c r="P427" i="16"/>
  <c r="R427" i="16" s="1"/>
  <c r="P429" i="16"/>
  <c r="R429" i="16" s="1"/>
  <c r="P431" i="16"/>
  <c r="R431" i="16" s="1"/>
  <c r="P433" i="16"/>
  <c r="R433" i="16" s="1"/>
  <c r="P435" i="16"/>
  <c r="R435" i="16" s="1"/>
  <c r="P437" i="16"/>
  <c r="R437" i="16" s="1"/>
  <c r="P439" i="16"/>
  <c r="R439" i="16" s="1"/>
  <c r="P441" i="16"/>
  <c r="R441" i="16" s="1"/>
  <c r="P443" i="16"/>
  <c r="R443" i="16" s="1"/>
  <c r="P445" i="16"/>
  <c r="R445" i="16" s="1"/>
  <c r="P447" i="16"/>
  <c r="R447" i="16" s="1"/>
  <c r="P449" i="16"/>
  <c r="R449" i="16" s="1"/>
  <c r="P392" i="16"/>
  <c r="R392" i="16" s="1"/>
  <c r="P394" i="16"/>
  <c r="R394" i="16" s="1"/>
  <c r="P396" i="16"/>
  <c r="R396" i="16" s="1"/>
  <c r="P398" i="16"/>
  <c r="R398" i="16" s="1"/>
  <c r="P400" i="16"/>
  <c r="R400" i="16" s="1"/>
  <c r="P402" i="16"/>
  <c r="R402" i="16" s="1"/>
  <c r="P404" i="16"/>
  <c r="R404" i="16" s="1"/>
  <c r="P406" i="16"/>
  <c r="R406" i="16" s="1"/>
  <c r="P408" i="16"/>
  <c r="R408" i="16" s="1"/>
  <c r="P410" i="16"/>
  <c r="R410" i="16" s="1"/>
  <c r="P412" i="16"/>
  <c r="R412" i="16" s="1"/>
  <c r="P414" i="16"/>
  <c r="R414" i="16" s="1"/>
  <c r="P416" i="16"/>
  <c r="R416" i="16" s="1"/>
  <c r="P418" i="16"/>
  <c r="R418" i="16" s="1"/>
  <c r="P420" i="16"/>
  <c r="R420" i="16" s="1"/>
  <c r="P422" i="16"/>
  <c r="R422" i="16" s="1"/>
  <c r="P424" i="16"/>
  <c r="R424" i="16" s="1"/>
  <c r="P426" i="16"/>
  <c r="R426" i="16" s="1"/>
  <c r="P428" i="16"/>
  <c r="R428" i="16" s="1"/>
  <c r="P430" i="16"/>
  <c r="R430" i="16" s="1"/>
  <c r="P432" i="16"/>
  <c r="R432" i="16" s="1"/>
  <c r="P434" i="16"/>
  <c r="R434" i="16" s="1"/>
  <c r="P436" i="16"/>
  <c r="R436" i="16" s="1"/>
  <c r="P438" i="16"/>
  <c r="R438" i="16" s="1"/>
  <c r="P440" i="16"/>
  <c r="R440" i="16" s="1"/>
  <c r="P442" i="16"/>
  <c r="R442" i="16" s="1"/>
  <c r="P444" i="16"/>
  <c r="R444" i="16" s="1"/>
  <c r="P446" i="16"/>
  <c r="R446" i="16" s="1"/>
  <c r="P448" i="16"/>
  <c r="R448" i="16" s="1"/>
  <c r="P450" i="16"/>
  <c r="R450" i="16" s="1"/>
  <c r="P451" i="16"/>
  <c r="R451" i="16" s="1"/>
  <c r="P453" i="16"/>
  <c r="R453" i="16" s="1"/>
  <c r="P455" i="16"/>
  <c r="R455" i="16" s="1"/>
  <c r="P457" i="16"/>
  <c r="R457" i="16" s="1"/>
  <c r="P459" i="16"/>
  <c r="R459" i="16" s="1"/>
  <c r="P461" i="16"/>
  <c r="R461" i="16" s="1"/>
  <c r="P463" i="16"/>
  <c r="R463" i="16" s="1"/>
  <c r="P452" i="16"/>
  <c r="R452" i="16" s="1"/>
  <c r="P454" i="16"/>
  <c r="R454" i="16" s="1"/>
  <c r="P456" i="16"/>
  <c r="R456" i="16" s="1"/>
  <c r="P458" i="16"/>
  <c r="R458" i="16" s="1"/>
  <c r="P460" i="16"/>
  <c r="R460" i="16" s="1"/>
  <c r="P462" i="16"/>
  <c r="R462" i="16" s="1"/>
  <c r="P464" i="16"/>
  <c r="R464" i="16" s="1"/>
  <c r="P465" i="16"/>
  <c r="R465" i="16" s="1"/>
  <c r="P466" i="16"/>
  <c r="R466" i="16" s="1"/>
  <c r="P467" i="16"/>
  <c r="R467" i="16" s="1"/>
  <c r="P468" i="16"/>
  <c r="R468" i="16" s="1"/>
  <c r="P469" i="16"/>
  <c r="R469" i="16" s="1"/>
  <c r="P470" i="16"/>
  <c r="R470" i="16" s="1"/>
  <c r="P471" i="16"/>
  <c r="R471" i="16" s="1"/>
  <c r="P472" i="16"/>
  <c r="R472" i="16" s="1"/>
  <c r="P473" i="16"/>
  <c r="R473" i="16" s="1"/>
  <c r="P474" i="16"/>
  <c r="R474" i="16" s="1"/>
  <c r="P475" i="16"/>
  <c r="R475" i="16" s="1"/>
  <c r="P476" i="16"/>
  <c r="R476" i="16" s="1"/>
  <c r="P477" i="16"/>
  <c r="R477" i="16" s="1"/>
  <c r="P478" i="16"/>
  <c r="R478" i="16" s="1"/>
  <c r="P479" i="16"/>
  <c r="R479" i="16" s="1"/>
  <c r="P480" i="16"/>
  <c r="R480" i="16" s="1"/>
  <c r="P481" i="16"/>
  <c r="R481" i="16" s="1"/>
  <c r="P482" i="16"/>
  <c r="R482" i="16" s="1"/>
  <c r="P483" i="16"/>
  <c r="R483" i="16" s="1"/>
  <c r="P484" i="16"/>
  <c r="R484" i="16" s="1"/>
  <c r="P485" i="16"/>
  <c r="R485" i="16" s="1"/>
  <c r="P486" i="16"/>
  <c r="R486" i="16" s="1"/>
  <c r="P487" i="16"/>
  <c r="R487" i="16" s="1"/>
  <c r="P488" i="16"/>
  <c r="R488" i="16" s="1"/>
  <c r="P489" i="16"/>
  <c r="R489" i="16" s="1"/>
  <c r="P490" i="16"/>
  <c r="R490" i="16" s="1"/>
  <c r="P491" i="16"/>
  <c r="R491" i="16" s="1"/>
  <c r="P492" i="16"/>
  <c r="R492" i="16" s="1"/>
  <c r="P493" i="16"/>
  <c r="R493" i="16" s="1"/>
  <c r="P494" i="16"/>
  <c r="R494" i="16" s="1"/>
  <c r="P495" i="16"/>
  <c r="R495" i="16" s="1"/>
  <c r="P496" i="16"/>
  <c r="R496" i="16" s="1"/>
  <c r="P497" i="16"/>
  <c r="R497" i="16" s="1"/>
  <c r="P498" i="16"/>
  <c r="R498" i="16" s="1"/>
  <c r="P499" i="16"/>
  <c r="R499" i="16" s="1"/>
  <c r="P500" i="16"/>
  <c r="R500" i="16" s="1"/>
  <c r="P501" i="16"/>
  <c r="R501" i="16" s="1"/>
  <c r="P502" i="16"/>
  <c r="R502" i="16" s="1"/>
  <c r="P503" i="16"/>
  <c r="R503" i="16" s="1"/>
  <c r="P504" i="16"/>
  <c r="R504" i="16" s="1"/>
  <c r="P505" i="16"/>
  <c r="R505" i="16" s="1"/>
  <c r="P506" i="16"/>
  <c r="R506" i="16" s="1"/>
  <c r="P507" i="16"/>
  <c r="R507" i="16" s="1"/>
  <c r="P508" i="16"/>
  <c r="R508" i="16" s="1"/>
  <c r="P509" i="16"/>
  <c r="R509" i="16" s="1"/>
  <c r="P510" i="16"/>
  <c r="R510" i="16" s="1"/>
  <c r="P511" i="16"/>
  <c r="R511" i="16" s="1"/>
  <c r="P512" i="16"/>
  <c r="R512" i="16" s="1"/>
  <c r="P513" i="16"/>
  <c r="R513" i="16" s="1"/>
  <c r="P514" i="16"/>
  <c r="R514" i="16" s="1"/>
  <c r="P515" i="16"/>
  <c r="R515" i="16" s="1"/>
  <c r="P516" i="16"/>
  <c r="R516" i="16" s="1"/>
  <c r="P517" i="16"/>
  <c r="R517" i="16" s="1"/>
  <c r="P518" i="16"/>
  <c r="R518" i="16" s="1"/>
  <c r="P519" i="16"/>
  <c r="R519" i="16" s="1"/>
  <c r="P520" i="16"/>
  <c r="R520" i="16" s="1"/>
  <c r="P521" i="16"/>
  <c r="R521" i="16" s="1"/>
  <c r="P522" i="16"/>
  <c r="R522" i="16" s="1"/>
  <c r="P523" i="16"/>
  <c r="R523" i="16" s="1"/>
  <c r="P524" i="16"/>
  <c r="R524" i="16" s="1"/>
  <c r="P525" i="16"/>
  <c r="R525" i="16" s="1"/>
  <c r="P526" i="16"/>
  <c r="R526" i="16" s="1"/>
  <c r="P527" i="16"/>
  <c r="R527" i="16" s="1"/>
  <c r="P528" i="16"/>
  <c r="R528" i="16" s="1"/>
  <c r="P529" i="16"/>
  <c r="R529" i="16" s="1"/>
  <c r="P530" i="16"/>
  <c r="R530" i="16" s="1"/>
  <c r="P531" i="16"/>
  <c r="R531" i="16" s="1"/>
  <c r="P532" i="16"/>
  <c r="R532" i="16" s="1"/>
  <c r="P533" i="16"/>
  <c r="R533" i="16" s="1"/>
  <c r="P534" i="16"/>
  <c r="R534" i="16" s="1"/>
  <c r="P535" i="16"/>
  <c r="R535" i="16" s="1"/>
  <c r="P536" i="16"/>
  <c r="R536" i="16" s="1"/>
  <c r="P537" i="16"/>
  <c r="R537" i="16" s="1"/>
  <c r="P538" i="16"/>
  <c r="R538" i="16" s="1"/>
  <c r="P7" i="14"/>
  <c r="R7" i="14"/>
  <c r="S7" i="14"/>
  <c r="P8" i="14"/>
  <c r="R8" i="14" s="1"/>
  <c r="S8" i="14"/>
  <c r="P9" i="14"/>
  <c r="R9" i="14" s="1"/>
  <c r="S9" i="14"/>
  <c r="P10" i="14"/>
  <c r="R10" i="14" s="1"/>
  <c r="S10" i="14"/>
  <c r="P11" i="14"/>
  <c r="R11" i="14" s="1"/>
  <c r="S11" i="14"/>
  <c r="P12" i="14"/>
  <c r="R12" i="14" s="1"/>
  <c r="S12" i="14"/>
  <c r="P13" i="14"/>
  <c r="R13" i="14" s="1"/>
  <c r="S13" i="14"/>
  <c r="P14" i="14"/>
  <c r="R14" i="14" s="1"/>
  <c r="S14" i="14"/>
  <c r="P15" i="14"/>
  <c r="R15" i="14" s="1"/>
  <c r="S15" i="14"/>
  <c r="P16" i="14"/>
  <c r="R16" i="14" s="1"/>
  <c r="S16" i="14"/>
  <c r="P17" i="14"/>
  <c r="R17" i="14" s="1"/>
  <c r="S17" i="14"/>
  <c r="P18" i="14"/>
  <c r="R18" i="14" s="1"/>
  <c r="S18" i="14"/>
  <c r="Y6" i="11"/>
  <c r="AA6" i="11" s="1"/>
  <c r="Z6" i="11"/>
  <c r="Y7" i="11"/>
  <c r="AA7" i="11" s="1"/>
  <c r="Z7" i="11"/>
  <c r="Y8" i="11"/>
  <c r="AA8" i="11" s="1"/>
  <c r="Z8" i="11"/>
  <c r="Y9" i="11"/>
  <c r="AA9" i="11" s="1"/>
  <c r="Z9" i="11"/>
  <c r="Y10" i="11"/>
  <c r="AA10" i="11" s="1"/>
  <c r="Z10" i="11"/>
  <c r="Y11" i="11"/>
  <c r="AA11" i="11" s="1"/>
  <c r="Z11" i="11"/>
  <c r="Y12" i="11"/>
  <c r="AA12" i="11" s="1"/>
  <c r="Z12" i="11"/>
  <c r="Y13" i="11"/>
  <c r="AA13" i="11" s="1"/>
  <c r="Z13" i="11"/>
  <c r="Y14" i="11"/>
  <c r="AA14" i="11" s="1"/>
  <c r="Z14" i="11"/>
  <c r="Y15" i="11"/>
  <c r="AA15" i="11" s="1"/>
  <c r="Z15" i="11"/>
  <c r="Y16" i="11"/>
  <c r="AA16" i="11" s="1"/>
  <c r="Z16" i="11"/>
  <c r="W7" i="10"/>
  <c r="W8" i="10"/>
  <c r="W9" i="10"/>
  <c r="W10" i="10"/>
  <c r="W11" i="10"/>
  <c r="W12" i="10"/>
  <c r="W13" i="10"/>
  <c r="X13" i="10"/>
  <c r="W14" i="10"/>
  <c r="X14" i="10"/>
  <c r="W15" i="10"/>
  <c r="X15" i="10"/>
  <c r="W16" i="10"/>
  <c r="X16" i="10"/>
  <c r="R7" i="8"/>
  <c r="S7" i="8" s="1"/>
  <c r="R8" i="8"/>
  <c r="S8" i="8" s="1"/>
  <c r="R9" i="8"/>
  <c r="S9" i="8" s="1"/>
  <c r="R10" i="8"/>
  <c r="S10" i="8" s="1"/>
  <c r="R11" i="8"/>
  <c r="S11" i="8" s="1"/>
  <c r="R12" i="8"/>
  <c r="S12" i="8" s="1"/>
  <c r="R13" i="8"/>
  <c r="S13" i="8" s="1"/>
  <c r="R14" i="8"/>
  <c r="S14" i="8" s="1"/>
  <c r="R15" i="8"/>
  <c r="S15" i="8" s="1"/>
  <c r="R16" i="8"/>
  <c r="S16" i="8"/>
  <c r="R17" i="8"/>
  <c r="S17" i="8"/>
  <c r="R18" i="8"/>
  <c r="S18" i="8"/>
  <c r="R19" i="8"/>
  <c r="S19" i="8"/>
  <c r="R20" i="8"/>
  <c r="S20" i="8"/>
  <c r="R21" i="8"/>
  <c r="S21" i="8"/>
  <c r="R22" i="8"/>
  <c r="S22" i="8"/>
  <c r="R23" i="8"/>
  <c r="S23" i="8"/>
  <c r="R24" i="8"/>
  <c r="S24" i="8" s="1"/>
  <c r="R25" i="8"/>
  <c r="S25" i="8" s="1"/>
  <c r="R26" i="8"/>
  <c r="S26" i="8" s="1"/>
  <c r="R27" i="8"/>
  <c r="S27" i="8" s="1"/>
  <c r="R28" i="8"/>
  <c r="S28" i="8" s="1"/>
  <c r="R29" i="8"/>
  <c r="S29" i="8" s="1"/>
  <c r="R30" i="8"/>
  <c r="S30" i="8" s="1"/>
  <c r="R31" i="8"/>
  <c r="S31" i="8" s="1"/>
  <c r="R32" i="8"/>
  <c r="S32" i="8" s="1"/>
  <c r="R33" i="8"/>
  <c r="S33" i="8"/>
  <c r="R34" i="8"/>
  <c r="S34" i="8"/>
  <c r="R35" i="8"/>
  <c r="S35" i="8"/>
  <c r="R36" i="8"/>
  <c r="S36" i="8"/>
  <c r="R37" i="8"/>
  <c r="S37" i="8"/>
  <c r="R38" i="8"/>
  <c r="S38" i="8"/>
  <c r="R39" i="8"/>
  <c r="S39" i="8"/>
  <c r="R40" i="8"/>
  <c r="S40" i="8"/>
  <c r="R41" i="8"/>
  <c r="S41" i="8" s="1"/>
  <c r="R42" i="8"/>
  <c r="S42" i="8" s="1"/>
  <c r="R43" i="8"/>
  <c r="S43" i="8" s="1"/>
  <c r="R44" i="8"/>
  <c r="S44" i="8" s="1"/>
  <c r="R45" i="8"/>
  <c r="S45" i="8" s="1"/>
  <c r="R46" i="8"/>
  <c r="S46" i="8" s="1"/>
  <c r="R47" i="8"/>
  <c r="S47" i="8" s="1"/>
  <c r="R48" i="8"/>
  <c r="S48" i="8" s="1"/>
  <c r="R49" i="8"/>
  <c r="S49" i="8" s="1"/>
  <c r="R50" i="8"/>
  <c r="S50" i="8" s="1"/>
  <c r="R51" i="8"/>
  <c r="S51" i="8" s="1"/>
  <c r="R52" i="8"/>
  <c r="S52" i="8" s="1"/>
  <c r="R53" i="8"/>
  <c r="S53" i="8"/>
  <c r="R54" i="8"/>
  <c r="S54" i="8"/>
  <c r="R55" i="8"/>
  <c r="S55" i="8"/>
  <c r="R56" i="8"/>
  <c r="S56" i="8"/>
  <c r="R57" i="8"/>
  <c r="S57" i="8"/>
  <c r="R58" i="8"/>
  <c r="S58" i="8"/>
  <c r="R59" i="8"/>
  <c r="S59" i="8"/>
  <c r="R60" i="8"/>
  <c r="S60" i="8"/>
  <c r="R61" i="8"/>
  <c r="S61" i="8"/>
  <c r="R62" i="8"/>
  <c r="S62" i="8" s="1"/>
  <c r="R63" i="8"/>
  <c r="S63" i="8" s="1"/>
  <c r="R64" i="8"/>
  <c r="S64" i="8" s="1"/>
  <c r="R65" i="8"/>
  <c r="S65" i="8" s="1"/>
  <c r="R66" i="8"/>
  <c r="S66" i="8"/>
  <c r="R67" i="8"/>
  <c r="S67" i="8"/>
  <c r="R68" i="8"/>
  <c r="S68" i="8"/>
  <c r="R69" i="8"/>
  <c r="S69" i="8"/>
  <c r="R70" i="8"/>
  <c r="S70" i="8" s="1"/>
  <c r="R71" i="8"/>
  <c r="S71" i="8" s="1"/>
  <c r="R72" i="8"/>
  <c r="S72" i="8" s="1"/>
  <c r="R73" i="8"/>
  <c r="S73" i="8" s="1"/>
  <c r="R74" i="8"/>
  <c r="S74" i="8" s="1"/>
  <c r="R75" i="8"/>
  <c r="S75" i="8" s="1"/>
  <c r="R76" i="8"/>
  <c r="S76" i="8" s="1"/>
  <c r="R77" i="8"/>
  <c r="S77" i="8" s="1"/>
  <c r="R78" i="8"/>
  <c r="S78" i="8" s="1"/>
  <c r="R79" i="8"/>
  <c r="S79" i="8"/>
  <c r="R80" i="8"/>
  <c r="S80" i="8" s="1"/>
  <c r="R81" i="8"/>
  <c r="S81" i="8" s="1"/>
  <c r="R82" i="8"/>
  <c r="S82" i="8" s="1"/>
  <c r="R83" i="8"/>
  <c r="S83" i="8" s="1"/>
  <c r="R84" i="8"/>
  <c r="S84" i="8"/>
  <c r="R85" i="8"/>
  <c r="S85" i="8"/>
  <c r="R86" i="8"/>
  <c r="S86" i="8"/>
  <c r="R87" i="8"/>
  <c r="S87" i="8"/>
  <c r="R88" i="8"/>
  <c r="S88" i="8"/>
  <c r="R89" i="8"/>
  <c r="S89" i="8"/>
  <c r="R90" i="8"/>
  <c r="S90" i="8"/>
  <c r="R91" i="8"/>
  <c r="S91" i="8"/>
  <c r="R92" i="8"/>
  <c r="S92" i="8"/>
  <c r="R93" i="8"/>
  <c r="S93" i="8" s="1"/>
  <c r="R94" i="8"/>
  <c r="S94" i="8" s="1"/>
  <c r="R95" i="8"/>
  <c r="S95" i="8" s="1"/>
  <c r="R96" i="8"/>
  <c r="S96" i="8" s="1"/>
  <c r="R97" i="8"/>
  <c r="S97" i="8" s="1"/>
  <c r="R98" i="8"/>
  <c r="S98" i="8" s="1"/>
  <c r="R99" i="8"/>
  <c r="S99" i="8" s="1"/>
  <c r="R100" i="8"/>
  <c r="S100" i="8" s="1"/>
  <c r="R101" i="8"/>
  <c r="S101" i="8" s="1"/>
  <c r="R102" i="8"/>
  <c r="S102" i="8" s="1"/>
  <c r="R103" i="8"/>
  <c r="S103" i="8" s="1"/>
  <c r="R104" i="8"/>
  <c r="S104" i="8" s="1"/>
  <c r="R105" i="8"/>
  <c r="S105" i="8"/>
  <c r="R106" i="8"/>
  <c r="S106" i="8"/>
  <c r="R107" i="8"/>
  <c r="S107" i="8"/>
  <c r="R108" i="8"/>
  <c r="S108" i="8"/>
  <c r="R109" i="8"/>
  <c r="S109" i="8"/>
  <c r="R110" i="8"/>
  <c r="S110" i="8"/>
  <c r="R111" i="8"/>
  <c r="S111" i="8"/>
  <c r="R112" i="8"/>
  <c r="S112" i="8"/>
  <c r="R113" i="8"/>
  <c r="S113" i="8"/>
  <c r="R114" i="8"/>
  <c r="S114" i="8"/>
  <c r="R115" i="8"/>
  <c r="S115" i="8"/>
  <c r="R116" i="8"/>
  <c r="S116" i="8"/>
  <c r="R117" i="8"/>
  <c r="S117" i="8"/>
  <c r="R118" i="8"/>
  <c r="S118" i="8"/>
  <c r="R119" i="8"/>
  <c r="S119" i="8"/>
  <c r="R120" i="8"/>
  <c r="S120" i="8"/>
  <c r="R121" i="8"/>
  <c r="S121" i="8" s="1"/>
  <c r="R122" i="8"/>
  <c r="S122" i="8" s="1"/>
  <c r="R123" i="8"/>
  <c r="S123" i="8" s="1"/>
  <c r="R124" i="8"/>
  <c r="S124" i="8"/>
  <c r="R125" i="8"/>
  <c r="S125" i="8"/>
  <c r="R126" i="8"/>
  <c r="S126" i="8"/>
  <c r="R127" i="8"/>
  <c r="S127" i="8"/>
  <c r="R128" i="8"/>
  <c r="S128" i="8"/>
  <c r="R129" i="8"/>
  <c r="S129" i="8" s="1"/>
  <c r="R130" i="8"/>
  <c r="S130" i="8" s="1"/>
  <c r="R131" i="8"/>
  <c r="S131" i="8" s="1"/>
  <c r="R132" i="8"/>
  <c r="S132" i="8" s="1"/>
  <c r="R133" i="8"/>
  <c r="S133" i="8" s="1"/>
  <c r="R134" i="8"/>
  <c r="S134" i="8" s="1"/>
  <c r="R135" i="8"/>
  <c r="S135" i="8" s="1"/>
  <c r="R136" i="8"/>
  <c r="S136" i="8" s="1"/>
  <c r="R137" i="8"/>
  <c r="S137" i="8" s="1"/>
  <c r="R138" i="8"/>
  <c r="S138" i="8"/>
  <c r="R139" i="8"/>
  <c r="S139" i="8"/>
  <c r="R140" i="8"/>
  <c r="S140" i="8"/>
  <c r="R141" i="8"/>
  <c r="S141" i="8"/>
  <c r="R142" i="8"/>
  <c r="S142" i="8"/>
  <c r="R143" i="8"/>
  <c r="S143" i="8" s="1"/>
  <c r="R144" i="8"/>
  <c r="S144" i="8" s="1"/>
  <c r="R145" i="8"/>
  <c r="S145" i="8" s="1"/>
  <c r="R146" i="8"/>
  <c r="S146" i="8"/>
  <c r="R147" i="8"/>
  <c r="S147" i="8"/>
  <c r="R148" i="8"/>
  <c r="S148" i="8"/>
  <c r="R149" i="8"/>
  <c r="S149" i="8"/>
  <c r="R150" i="8"/>
  <c r="S150" i="8"/>
  <c r="R151" i="8"/>
  <c r="S151" i="8"/>
  <c r="R152" i="8"/>
  <c r="S152" i="8"/>
  <c r="R153" i="8"/>
  <c r="S153" i="8" s="1"/>
  <c r="R154" i="8"/>
  <c r="S154" i="8" s="1"/>
  <c r="R155" i="8"/>
  <c r="S155" i="8" s="1"/>
  <c r="R156" i="8"/>
  <c r="S156" i="8" s="1"/>
  <c r="R157" i="8"/>
  <c r="S157" i="8"/>
  <c r="R158" i="8"/>
  <c r="S158" i="8"/>
  <c r="R159" i="8"/>
  <c r="S159" i="8"/>
  <c r="R160" i="8"/>
  <c r="S160" i="8"/>
  <c r="R161" i="8"/>
  <c r="S161" i="8" s="1"/>
  <c r="R162" i="8"/>
  <c r="S162" i="8" s="1"/>
  <c r="R163" i="8"/>
  <c r="S163" i="8" s="1"/>
  <c r="R164" i="8"/>
  <c r="S164" i="8" s="1"/>
  <c r="R165" i="8"/>
  <c r="S165" i="8" s="1"/>
  <c r="R166" i="8"/>
  <c r="S166" i="8" s="1"/>
  <c r="R167" i="8"/>
  <c r="S167" i="8" s="1"/>
  <c r="R168" i="8"/>
  <c r="S168" i="8" s="1"/>
  <c r="R169" i="8"/>
  <c r="S169" i="8" s="1"/>
  <c r="R170" i="8"/>
  <c r="S170" i="8" s="1"/>
  <c r="R171" i="8"/>
  <c r="S171" i="8" s="1"/>
  <c r="R172" i="8"/>
  <c r="S172" i="8" s="1"/>
  <c r="R173" i="8"/>
  <c r="S173" i="8"/>
  <c r="R174" i="8"/>
  <c r="S174" i="8"/>
  <c r="R175" i="8"/>
  <c r="S175" i="8"/>
  <c r="R176" i="8"/>
  <c r="S176" i="8"/>
  <c r="R177" i="8"/>
  <c r="S177" i="8"/>
  <c r="R178" i="8"/>
  <c r="S178" i="8"/>
  <c r="R179" i="8"/>
  <c r="S179" i="8"/>
  <c r="R180" i="8"/>
  <c r="S180" i="8"/>
  <c r="R181" i="8"/>
  <c r="S181" i="8"/>
  <c r="R182" i="8"/>
  <c r="S182" i="8" s="1"/>
  <c r="R183" i="8"/>
  <c r="S183" i="8" s="1"/>
  <c r="R184" i="8"/>
  <c r="S184" i="8" s="1"/>
  <c r="R185" i="8"/>
  <c r="S185" i="8" s="1"/>
  <c r="R186" i="8"/>
  <c r="S186" i="8" s="1"/>
  <c r="R187" i="8"/>
  <c r="S187" i="8" s="1"/>
  <c r="R188" i="8"/>
  <c r="S188" i="8" s="1"/>
  <c r="R189" i="8"/>
  <c r="S189" i="8" s="1"/>
  <c r="R190" i="8"/>
  <c r="S190" i="8" s="1"/>
  <c r="R191" i="8"/>
  <c r="S191" i="8" s="1"/>
  <c r="R192" i="8"/>
  <c r="S192" i="8" s="1"/>
  <c r="R193" i="8"/>
  <c r="S193" i="8" s="1"/>
  <c r="R194" i="8"/>
  <c r="S194" i="8"/>
  <c r="R195" i="8"/>
  <c r="S195" i="8"/>
  <c r="R196" i="8"/>
  <c r="S196" i="8"/>
  <c r="R197" i="8"/>
  <c r="S197" i="8"/>
  <c r="R198" i="8"/>
  <c r="S198" i="8"/>
  <c r="R199" i="8"/>
  <c r="S199" i="8"/>
  <c r="R200" i="8"/>
  <c r="S200" i="8"/>
  <c r="R201" i="8"/>
  <c r="S201" i="8"/>
  <c r="R202" i="8"/>
  <c r="S202" i="8"/>
  <c r="R203" i="8"/>
  <c r="S203" i="8" s="1"/>
  <c r="R204" i="8"/>
  <c r="S204" i="8" s="1"/>
  <c r="R205" i="8"/>
  <c r="S205" i="8" s="1"/>
  <c r="R206" i="8"/>
  <c r="S206" i="8"/>
  <c r="R207" i="8"/>
  <c r="S207" i="8"/>
  <c r="R208" i="8"/>
  <c r="S208" i="8"/>
  <c r="R209" i="8"/>
  <c r="S209" i="8"/>
  <c r="R210" i="8"/>
  <c r="S210" i="8"/>
  <c r="R211" i="8"/>
  <c r="S211" i="8" s="1"/>
  <c r="R212" i="8"/>
  <c r="S212" i="8" s="1"/>
  <c r="R213" i="8"/>
  <c r="S213" i="8" s="1"/>
  <c r="R214" i="8"/>
  <c r="S214" i="8" s="1"/>
  <c r="R215" i="8"/>
  <c r="S215" i="8" s="1"/>
  <c r="R216" i="8"/>
  <c r="S216" i="8" s="1"/>
  <c r="R217" i="8"/>
  <c r="S217" i="8" s="1"/>
  <c r="R218" i="8"/>
  <c r="S218" i="8" s="1"/>
  <c r="R219" i="8"/>
  <c r="S219" i="8" s="1"/>
  <c r="R220" i="8"/>
  <c r="S220" i="8" s="1"/>
  <c r="R221" i="8"/>
  <c r="S221" i="8" s="1"/>
  <c r="R222" i="8"/>
  <c r="S222" i="8" s="1"/>
  <c r="R223" i="8"/>
  <c r="S223" i="8"/>
  <c r="R224" i="8"/>
  <c r="S224" i="8"/>
  <c r="R225" i="8"/>
  <c r="S225" i="8"/>
  <c r="R226" i="8"/>
  <c r="S226" i="8"/>
  <c r="R227" i="8"/>
  <c r="S227" i="8"/>
  <c r="R228" i="8"/>
  <c r="S228" i="8"/>
  <c r="R229" i="8"/>
  <c r="S229" i="8"/>
  <c r="R230" i="8"/>
  <c r="S230" i="8"/>
  <c r="R231" i="8"/>
  <c r="S231" i="8"/>
  <c r="R232" i="8"/>
  <c r="S232" i="8"/>
  <c r="R233" i="8"/>
  <c r="S233" i="8"/>
  <c r="R234" i="8"/>
  <c r="S234" i="8"/>
  <c r="R235" i="8"/>
  <c r="S235" i="8" s="1"/>
  <c r="R236" i="8"/>
  <c r="S236" i="8" s="1"/>
  <c r="R237" i="8"/>
  <c r="S237" i="8" s="1"/>
  <c r="R238" i="8"/>
  <c r="S238" i="8" s="1"/>
  <c r="R239" i="8"/>
  <c r="S239" i="8" s="1"/>
  <c r="R240" i="8"/>
  <c r="S240" i="8" s="1"/>
  <c r="R241" i="8"/>
  <c r="S241" i="8" s="1"/>
  <c r="R242" i="8"/>
  <c r="S242" i="8" s="1"/>
  <c r="R243" i="8"/>
  <c r="S243" i="8" s="1"/>
  <c r="R244" i="8"/>
  <c r="S244" i="8" s="1"/>
  <c r="R245" i="8"/>
  <c r="S245" i="8" s="1"/>
  <c r="R246" i="8"/>
  <c r="S246" i="8" s="1"/>
  <c r="R247" i="8"/>
  <c r="S247" i="8" s="1"/>
  <c r="R248" i="8"/>
  <c r="S248" i="8" s="1"/>
  <c r="R249" i="8"/>
  <c r="S249" i="8" s="1"/>
  <c r="R250" i="8"/>
  <c r="S250" i="8" s="1"/>
  <c r="R251" i="8"/>
  <c r="S251" i="8"/>
  <c r="R252" i="8"/>
  <c r="S252" i="8"/>
  <c r="R253" i="8"/>
  <c r="S253" i="8"/>
  <c r="R254" i="8"/>
  <c r="S254" i="8"/>
  <c r="R255" i="8"/>
  <c r="S255" i="8" s="1"/>
  <c r="R256" i="8"/>
  <c r="S256" i="8" s="1"/>
  <c r="R257" i="8"/>
  <c r="S257" i="8" s="1"/>
  <c r="R258" i="8"/>
  <c r="S258" i="8" s="1"/>
  <c r="R259" i="8"/>
  <c r="S259" i="8"/>
  <c r="R260" i="8"/>
  <c r="S260" i="8"/>
  <c r="R261" i="8"/>
  <c r="S261" i="8"/>
  <c r="R262" i="8"/>
  <c r="S262" i="8"/>
  <c r="R263" i="8"/>
  <c r="S263" i="8"/>
  <c r="R264" i="8"/>
  <c r="S264" i="8" s="1"/>
  <c r="R265" i="8"/>
  <c r="S265" i="8" s="1"/>
  <c r="R266" i="8"/>
  <c r="S266" i="8" s="1"/>
  <c r="R267" i="8"/>
  <c r="S267" i="8" s="1"/>
  <c r="R268" i="8"/>
  <c r="S268" i="8"/>
  <c r="R269" i="8"/>
  <c r="S269" i="8"/>
  <c r="R270" i="8"/>
  <c r="S270" i="8"/>
  <c r="R271" i="8"/>
  <c r="S271" i="8"/>
  <c r="R272" i="8"/>
  <c r="S272" i="8"/>
  <c r="R273" i="8"/>
  <c r="S273" i="8" s="1"/>
  <c r="R274" i="8"/>
  <c r="S274" i="8" s="1"/>
  <c r="R275" i="8"/>
  <c r="S275" i="8" s="1"/>
  <c r="R276" i="8"/>
  <c r="S276" i="8" s="1"/>
  <c r="R277" i="8"/>
  <c r="S277" i="8" s="1"/>
  <c r="R278" i="8"/>
  <c r="S278" i="8" s="1"/>
  <c r="R279" i="8"/>
  <c r="S279" i="8" s="1"/>
  <c r="R280" i="8"/>
  <c r="S280" i="8" s="1"/>
  <c r="R281" i="8"/>
  <c r="S281" i="8" s="1"/>
  <c r="R282" i="8"/>
  <c r="S282" i="8" s="1"/>
  <c r="R283" i="8"/>
  <c r="S283" i="8" s="1"/>
  <c r="R284" i="8"/>
  <c r="S284" i="8" s="1"/>
  <c r="R285" i="8"/>
  <c r="S285" i="8" s="1"/>
  <c r="R286" i="8"/>
  <c r="S286" i="8" s="1"/>
  <c r="R287" i="8"/>
  <c r="S287" i="8" s="1"/>
  <c r="R288" i="8"/>
  <c r="S288" i="8" s="1"/>
  <c r="R289" i="8"/>
  <c r="S289" i="8" s="1"/>
  <c r="R290" i="8"/>
  <c r="S290" i="8" s="1"/>
  <c r="R291" i="8"/>
  <c r="S291" i="8" s="1"/>
  <c r="R292" i="8"/>
  <c r="S292" i="8" s="1"/>
  <c r="T5" i="13"/>
  <c r="T4" i="13"/>
  <c r="AC4" i="12"/>
  <c r="W5" i="10"/>
  <c r="W6" i="10"/>
  <c r="P5" i="16"/>
  <c r="R5" i="16" s="1"/>
  <c r="P6" i="16"/>
  <c r="R6" i="16" s="1"/>
  <c r="R5" i="8"/>
  <c r="S5" i="8" s="1"/>
  <c r="R4" i="8"/>
  <c r="S4" i="8" s="1"/>
  <c r="R6" i="8"/>
  <c r="S6" i="8" s="1"/>
  <c r="S5" i="13"/>
  <c r="S4" i="13"/>
  <c r="Y4" i="11"/>
  <c r="AA4" i="11" s="1"/>
  <c r="Y5" i="11"/>
  <c r="AA5" i="11" s="1"/>
  <c r="Z4" i="11"/>
  <c r="Z5" i="11"/>
  <c r="Y3" i="11"/>
  <c r="AA3" i="11" s="1"/>
  <c r="S4" i="14"/>
  <c r="P4" i="14"/>
  <c r="R4" i="14" s="1"/>
  <c r="S5" i="14"/>
  <c r="S6" i="14"/>
  <c r="P5" i="14"/>
  <c r="R5" i="14" s="1"/>
  <c r="P6" i="14"/>
  <c r="R6" i="14" s="1"/>
  <c r="P4" i="16"/>
  <c r="R4" i="16" s="1"/>
  <c r="O5" i="18"/>
  <c r="Q5" i="18" s="1"/>
  <c r="O6" i="18"/>
  <c r="Q6" i="18" s="1"/>
  <c r="O4" i="18"/>
  <c r="Q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tc={772904C3-07A3-463E-A730-A7EE1BE0EC20}</author>
  </authors>
  <commentList>
    <comment ref="AB3" authorId="0" shapeId="0" xr:uid="{772904C3-07A3-463E-A730-A7EE1BE0EC20}">
      <text>
        <t>[Threaded comment]
Your version of Excel allows you to read this threaded comment; however, any edits to it will get removed if the file is opened in a newer version of Excel. Learn more: https://go.microsoft.com/fwlink/?linkid=870924
Comment:
    this formula is incorrect; for sampling activities reference should be to column X and R</t>
      </text>
    </comment>
  </commentList>
</comments>
</file>

<file path=xl/sharedStrings.xml><?xml version="1.0" encoding="utf-8"?>
<sst xmlns="http://schemas.openxmlformats.org/spreadsheetml/2006/main" count="25900" uniqueCount="1967">
  <si>
    <t>NLD Annual Report for data collection in the fisheries and aquaculture sectors</t>
  </si>
  <si>
    <t xml:space="preserve">WP </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</si>
  <si>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</si>
  <si>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</si>
  <si>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</si>
  <si>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</si>
  <si>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</si>
  <si>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</si>
  <si>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</si>
  <si>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</si>
  <si>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</si>
  <si>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</si>
  <si>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Text box 1a</t>
  </si>
  <si>
    <t>Test studies</t>
  </si>
  <si>
    <t>Text box 1b</t>
  </si>
  <si>
    <t>Other data collection activities</t>
  </si>
  <si>
    <t>Table 1.1</t>
  </si>
  <si>
    <t>Data Availability</t>
  </si>
  <si>
    <t>Table 1.2</t>
  </si>
  <si>
    <t>International coordination</t>
  </si>
  <si>
    <t>Table 1.3</t>
  </si>
  <si>
    <t>Bi and Multilateral agreements</t>
  </si>
  <si>
    <t>Table 1.4</t>
  </si>
  <si>
    <t>Recommendations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</si>
  <si>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</si>
  <si>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</si>
  <si>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</si>
  <si>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</si>
  <si>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</si>
  <si>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</si>
  <si>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</si>
  <si>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</si>
  <si>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</si>
  <si>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</si>
  <si>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</si>
  <si>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</si>
  <si>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</si>
  <si>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</si>
  <si>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</si>
  <si>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</si>
  <si>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</si>
  <si>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</si>
  <si>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</si>
  <si>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</si>
  <si>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</si>
  <si>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</si>
  <si>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</si>
  <si>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</si>
  <si>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</si>
  <si>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</si>
  <si>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</si>
  <si>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</si>
  <si>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</si>
  <si>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</si>
  <si>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</si>
  <si>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</si>
  <si>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</si>
  <si>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</si>
  <si>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</si>
  <si>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</si>
  <si>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</si>
  <si>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</si>
  <si>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</si>
  <si>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</si>
  <si>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</si>
  <si>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</si>
  <si>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</si>
  <si>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</si>
  <si>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</si>
  <si>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</si>
  <si>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</si>
  <si>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</si>
  <si>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</si>
  <si>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</si>
  <si>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</si>
  <si>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</si>
  <si>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</si>
  <si>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</si>
  <si>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</si>
  <si>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</si>
  <si>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</si>
  <si>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</si>
  <si>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</si>
  <si>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</si>
  <si>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</si>
  <si>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</si>
  <si>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</si>
  <si>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</si>
  <si>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Activity indicator</t>
  </si>
  <si>
    <t>Activity indicator for fishing vessels (as defined in the work-plan guidance, following PGECON (2018) recommendations)</t>
  </si>
  <si>
    <t>A</t>
  </si>
  <si>
    <t xml:space="preserve">Active </t>
  </si>
  <si>
    <t>x</t>
  </si>
  <si>
    <t>Segment or cluster name</t>
  </si>
  <si>
    <t>From Table 9 of EU MAP delegated Decision</t>
  </si>
  <si>
    <t>All segments</t>
  </si>
  <si>
    <t>Applies only to the social data (From Table 9 of EU MAP delegated Decision)</t>
  </si>
  <si>
    <t xml:space="preserve">Supra region </t>
  </si>
  <si>
    <t>All Supra regions</t>
  </si>
  <si>
    <t>MS</t>
  </si>
  <si>
    <t>ISO 3166-1 alpha-3 code for Member State</t>
  </si>
  <si>
    <t>AUT</t>
  </si>
  <si>
    <t>Austria</t>
  </si>
  <si>
    <t>Geo Indicator</t>
  </si>
  <si>
    <t>Geographic indicator (aligns with EU Fisheries Dependent Information data call code list; Economic data call)</t>
  </si>
  <si>
    <t>P3</t>
  </si>
  <si>
    <t>Azores. Portuguese outermost region (autonomous region)</t>
  </si>
  <si>
    <t>BEL</t>
  </si>
  <si>
    <t xml:space="preserve">Belgium </t>
  </si>
  <si>
    <t>BGR</t>
  </si>
  <si>
    <t xml:space="preserve">Bulgaria </t>
  </si>
  <si>
    <t>IC</t>
  </si>
  <si>
    <t>Canaries. Spanish outermost region (autonomous community)</t>
  </si>
  <si>
    <t>Data source</t>
  </si>
  <si>
    <t>The source of the data</t>
  </si>
  <si>
    <t>Logbooks</t>
  </si>
  <si>
    <t>Catch statistics from fishers declarative forms (paper or electronic)</t>
  </si>
  <si>
    <t>Coastal logbooks</t>
  </si>
  <si>
    <t>Catch statistics from specific declarative forms from small scale fisheries</t>
  </si>
  <si>
    <t>Data collection scheme</t>
  </si>
  <si>
    <t>The type of data collection scheme</t>
  </si>
  <si>
    <t>C</t>
  </si>
  <si>
    <t>Census</t>
  </si>
  <si>
    <t>HRV</t>
  </si>
  <si>
    <t>Croatia</t>
  </si>
  <si>
    <t>CYP</t>
  </si>
  <si>
    <t>Cyprus</t>
  </si>
  <si>
    <t>CZE</t>
  </si>
  <si>
    <t>Czech Republic</t>
  </si>
  <si>
    <t>DNK</t>
  </si>
  <si>
    <t>Denmark</t>
  </si>
  <si>
    <t>Economic and social variables
Table 5.2</t>
  </si>
  <si>
    <t>From Tables 7 &amp; 10 of EU MAP delegated Decision</t>
  </si>
  <si>
    <t>Consumption of fixed capital</t>
  </si>
  <si>
    <t>E</t>
  </si>
  <si>
    <t>From Table 6 &amp; 7 of EU MAP Delegated Decision</t>
  </si>
  <si>
    <t>Days at sea</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</si>
  <si>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</si>
  <si>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</si>
  <si>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</si>
  <si>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</si>
  <si>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</si>
  <si>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</si>
  <si>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</si>
  <si>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</si>
  <si>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</si>
  <si>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</si>
  <si>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</si>
  <si>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</si>
  <si>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</si>
  <si>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</si>
  <si>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</si>
  <si>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</si>
  <si>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</si>
  <si>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</si>
  <si>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</si>
  <si>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</si>
  <si>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</si>
  <si>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</si>
  <si>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</si>
  <si>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</si>
  <si>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</si>
  <si>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</si>
  <si>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</si>
  <si>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</si>
  <si>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</si>
  <si>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</si>
  <si>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</si>
  <si>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</si>
  <si>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</si>
  <si>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</si>
  <si>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</si>
  <si>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</si>
  <si>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</si>
  <si>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</si>
  <si>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</si>
  <si>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</si>
  <si>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</si>
  <si>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</si>
  <si>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</si>
  <si>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</si>
  <si>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</si>
  <si>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</si>
  <si>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</si>
  <si>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</si>
  <si>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</si>
  <si>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</si>
  <si>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</si>
  <si>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</si>
  <si>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</si>
  <si>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</si>
  <si>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</si>
  <si>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</si>
  <si>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</si>
  <si>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</si>
  <si>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</si>
  <si>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</si>
  <si>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</si>
  <si>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</si>
  <si>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</si>
  <si>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</si>
  <si>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</si>
  <si>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</si>
  <si>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</si>
  <si>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</si>
  <si>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</si>
  <si>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</si>
  <si>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</si>
  <si>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</si>
  <si>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</si>
  <si>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</si>
  <si>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</si>
  <si>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</si>
  <si>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</si>
  <si>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</si>
  <si>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</si>
  <si>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</si>
  <si>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</si>
  <si>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</si>
  <si>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</si>
  <si>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</si>
  <si>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</si>
  <si>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</si>
  <si>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</si>
  <si>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</si>
  <si>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</si>
  <si>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</si>
  <si>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</si>
  <si>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</si>
  <si>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</si>
  <si>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</si>
  <si>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</si>
  <si>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</si>
  <si>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</si>
  <si>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</si>
  <si>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</si>
  <si>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</si>
  <si>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</si>
  <si>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</si>
  <si>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</si>
  <si>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</si>
  <si>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</si>
  <si>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</si>
  <si>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</si>
  <si>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</si>
  <si>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</si>
  <si>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</si>
  <si>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</si>
  <si>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</si>
  <si>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</si>
  <si>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</si>
  <si>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</si>
  <si>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</si>
  <si>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</si>
  <si>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</si>
  <si>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</si>
  <si>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</si>
  <si>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</si>
  <si>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</si>
  <si>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</si>
  <si>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</si>
  <si>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</si>
  <si>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</si>
  <si>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</si>
  <si>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</si>
  <si>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</si>
  <si>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</si>
  <si>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</si>
  <si>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</si>
  <si>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</si>
  <si>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</si>
  <si>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</si>
  <si>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</si>
  <si>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</si>
  <si>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</si>
  <si>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</si>
  <si>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</si>
  <si>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</si>
  <si>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</si>
  <si>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</si>
  <si>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</si>
  <si>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</si>
  <si>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</si>
  <si>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</si>
  <si>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</si>
  <si>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</si>
  <si>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</si>
  <si>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</si>
  <si>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</si>
  <si>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</si>
  <si>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</si>
  <si>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</si>
  <si>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</si>
  <si>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</si>
  <si>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</si>
  <si>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</si>
  <si>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</si>
  <si>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</si>
  <si>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</si>
  <si>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</si>
  <si>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</si>
  <si>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</si>
  <si>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</si>
  <si>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</si>
  <si>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</si>
  <si>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</si>
  <si>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</si>
  <si>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</si>
  <si>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</si>
  <si>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</si>
  <si>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</si>
  <si>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</si>
  <si>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</si>
  <si>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</si>
  <si>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</si>
  <si>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</si>
  <si>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</si>
  <si>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</si>
  <si>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</si>
  <si>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</si>
  <si>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</si>
  <si>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</si>
  <si>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</si>
  <si>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</si>
  <si>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</si>
  <si>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</si>
  <si>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</si>
  <si>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</si>
  <si>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</si>
  <si>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</si>
  <si>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</si>
  <si>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</si>
  <si>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</si>
  <si>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Mean LOA of vessels</t>
  </si>
  <si>
    <t>Number of fishing enterprises/units</t>
  </si>
  <si>
    <t>Number of vessels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</si>
  <si>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</si>
  <si>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</si>
  <si>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</si>
  <si>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</si>
  <si>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</si>
  <si>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</si>
  <si>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</si>
  <si>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</si>
  <si>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</si>
  <si>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</si>
  <si>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</si>
  <si>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</si>
  <si>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</si>
  <si>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</si>
  <si>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</si>
  <si>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</si>
  <si>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</si>
  <si>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EST</t>
  </si>
  <si>
    <t>Estonia</t>
  </si>
  <si>
    <t>FIN</t>
  </si>
  <si>
    <t>Finland</t>
  </si>
  <si>
    <t>Data Source</t>
  </si>
  <si>
    <t>RCG agreed statistics</t>
  </si>
  <si>
    <t>Fisheries statistics agreed in a RCG</t>
  </si>
  <si>
    <t>EUROSTAT</t>
  </si>
  <si>
    <t>Fisheries statistics downloaded from EUROSTAT database</t>
  </si>
  <si>
    <t>National statistics</t>
  </si>
  <si>
    <t>Fisheries statistics provided by a national institution</t>
  </si>
  <si>
    <t>FRA</t>
  </si>
  <si>
    <t>France</t>
  </si>
  <si>
    <t>GF</t>
  </si>
  <si>
    <t>French Guiana. French outermost region (overseas department)</t>
  </si>
  <si>
    <t>DEU</t>
  </si>
  <si>
    <t>Germany</t>
  </si>
  <si>
    <t>GRC</t>
  </si>
  <si>
    <t>Greece</t>
  </si>
  <si>
    <t>GP</t>
  </si>
  <si>
    <t>Guadeloupe. French outermost region (overseas department)</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</si>
  <si>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</si>
  <si>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</si>
  <si>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</si>
  <si>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</si>
  <si>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</si>
  <si>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</si>
  <si>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</si>
  <si>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</si>
  <si>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</si>
  <si>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</si>
  <si>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</si>
  <si>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</si>
  <si>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</si>
  <si>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</si>
  <si>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</si>
  <si>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</si>
  <si>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</si>
  <si>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</si>
  <si>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</si>
  <si>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</si>
  <si>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</si>
  <si>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</si>
  <si>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</si>
  <si>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</si>
  <si>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</si>
  <si>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</si>
  <si>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</si>
  <si>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</si>
  <si>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HUN</t>
  </si>
  <si>
    <t>Hungary</t>
  </si>
  <si>
    <t>IND</t>
  </si>
  <si>
    <t xml:space="preserve">Indirect survey - where the variable is not directly collected but estimated or derived. </t>
  </si>
  <si>
    <t>IWE</t>
  </si>
  <si>
    <t>International waters exclusively. 100% of activity occurs in International waters</t>
  </si>
  <si>
    <t>IRL</t>
  </si>
  <si>
    <t>Ireland</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</si>
  <si>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</si>
  <si>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</si>
  <si>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</si>
  <si>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</si>
  <si>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</si>
  <si>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</si>
  <si>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</si>
  <si>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</si>
  <si>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</si>
  <si>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</si>
  <si>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</si>
  <si>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</si>
  <si>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</si>
  <si>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</si>
  <si>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</si>
  <si>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</si>
  <si>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</si>
  <si>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</si>
  <si>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</si>
  <si>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</si>
  <si>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</si>
  <si>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</si>
  <si>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</si>
  <si>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</si>
  <si>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</si>
  <si>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</si>
  <si>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</si>
  <si>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</si>
  <si>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</si>
  <si>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</si>
  <si>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</si>
  <si>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</si>
  <si>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</si>
  <si>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</si>
  <si>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</si>
  <si>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</si>
  <si>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</si>
  <si>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</si>
  <si>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</si>
  <si>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</si>
  <si>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</si>
  <si>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</si>
  <si>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</si>
  <si>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</si>
  <si>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</si>
  <si>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</si>
  <si>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</si>
  <si>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</si>
  <si>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</si>
  <si>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</si>
  <si>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</si>
  <si>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</si>
  <si>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</si>
  <si>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</si>
  <si>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</si>
  <si>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</si>
  <si>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</si>
  <si>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</si>
  <si>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</si>
  <si>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</si>
  <si>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</si>
  <si>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</si>
  <si>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</si>
  <si>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</si>
  <si>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</si>
  <si>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</si>
  <si>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</si>
  <si>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</si>
  <si>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</si>
  <si>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</si>
  <si>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</si>
  <si>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</si>
  <si>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Marine waters</t>
  </si>
  <si>
    <t>GT</t>
  </si>
  <si>
    <t>kW</t>
  </si>
  <si>
    <t>Vessel Age</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</si>
  <si>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</si>
  <si>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</si>
  <si>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</si>
  <si>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</si>
  <si>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</si>
  <si>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</si>
  <si>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</si>
  <si>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</si>
  <si>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</si>
  <si>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</si>
  <si>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</si>
  <si>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</si>
  <si>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</si>
  <si>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</si>
  <si>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</si>
  <si>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</si>
  <si>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</si>
  <si>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ITA</t>
  </si>
  <si>
    <t>Italy</t>
  </si>
  <si>
    <t>Sales notes</t>
  </si>
  <si>
    <t>Landing statistics from first sales declarative forms</t>
  </si>
  <si>
    <t>LVA</t>
  </si>
  <si>
    <t>Latvia</t>
  </si>
  <si>
    <t>LTU</t>
  </si>
  <si>
    <t>Lithuania</t>
  </si>
  <si>
    <t>L</t>
  </si>
  <si>
    <t>Low Active</t>
  </si>
  <si>
    <t>P2</t>
  </si>
  <si>
    <t>Madeira. Portuguese outermost region (autonomous region)</t>
  </si>
  <si>
    <t>MLT</t>
  </si>
  <si>
    <t>Malta</t>
  </si>
  <si>
    <t>MQ</t>
  </si>
  <si>
    <t>Martinique. French outermost region (overseas department)</t>
  </si>
  <si>
    <t>YT</t>
  </si>
  <si>
    <t>Mayotte. French outermost region (overseas department)</t>
  </si>
  <si>
    <t>MA</t>
  </si>
  <si>
    <t>Morocco Coastal. Most of the activity occurs in 34.1.1</t>
  </si>
  <si>
    <t xml:space="preserve">Administrative sources </t>
  </si>
  <si>
    <t>National Registers; Database; Information from national authorities etc.</t>
  </si>
  <si>
    <t>NGI</t>
  </si>
  <si>
    <t>No geographical indicator. National waters, EU waters</t>
  </si>
  <si>
    <t>NEU</t>
  </si>
  <si>
    <t>Non-EU waters. more the 50% of activity occurs in non-EU waters</t>
  </si>
  <si>
    <t>NPS</t>
  </si>
  <si>
    <t>Non-Probability Sample Survey</t>
  </si>
  <si>
    <t>not applicable</t>
  </si>
  <si>
    <t>NK</t>
  </si>
  <si>
    <t>Not known</t>
  </si>
  <si>
    <t>Other source of data not specifcied in code list - add details to comments</t>
  </si>
  <si>
    <t>POL</t>
  </si>
  <si>
    <t>Poland</t>
  </si>
  <si>
    <t>PRT</t>
  </si>
  <si>
    <t>Portugal</t>
  </si>
  <si>
    <t>PSS</t>
  </si>
  <si>
    <t>Probability Sample Survey</t>
  </si>
  <si>
    <t>Fleet Register</t>
  </si>
  <si>
    <t>Reg. FR; vessel data collected under Control Regulation</t>
  </si>
  <si>
    <t>RE</t>
  </si>
  <si>
    <t>Reunion. French outermost region (overseas department)</t>
  </si>
  <si>
    <t>ROU</t>
  </si>
  <si>
    <t>Romania</t>
  </si>
  <si>
    <t>Employment by age</t>
  </si>
  <si>
    <t>S</t>
  </si>
  <si>
    <t>Employment by employment status</t>
  </si>
  <si>
    <t>Employment by gender</t>
  </si>
  <si>
    <t>Employment by level of education</t>
  </si>
  <si>
    <t>Employment by nationality</t>
  </si>
  <si>
    <t>FTEs by gender</t>
  </si>
  <si>
    <t>Unpaid labour by gender</t>
  </si>
  <si>
    <t>MF</t>
  </si>
  <si>
    <t>Saint-Martin. French outermost region (since 2009) (overseas community)</t>
  </si>
  <si>
    <t>SVK</t>
  </si>
  <si>
    <t>Slovakia</t>
  </si>
  <si>
    <t>SVN</t>
  </si>
  <si>
    <t>Slovenia</t>
  </si>
  <si>
    <t>ESP</t>
  </si>
  <si>
    <t>Spain</t>
  </si>
  <si>
    <t>Accounts</t>
  </si>
  <si>
    <t>Statistics from bookkeeping information or States Revenue service database</t>
  </si>
  <si>
    <t>Questionnaires</t>
  </si>
  <si>
    <t xml:space="preserve">Statistics from surveys </t>
  </si>
  <si>
    <t>Baltic Sea; North Sea; Eastern Arctic; NAFO; extended North Western waters (ICES areas 5, 6 and 7) and extended South Western waters (ICES areas 10, 12 and 14)</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</si>
  <si>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</si>
  <si>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</si>
  <si>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</si>
  <si>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</si>
  <si>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</si>
  <si>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</si>
  <si>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</si>
  <si>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</si>
  <si>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</si>
  <si>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</si>
  <si>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</si>
  <si>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</si>
  <si>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</si>
  <si>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</si>
  <si>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</si>
  <si>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</si>
  <si>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</si>
  <si>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</si>
  <si>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</si>
  <si>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</si>
  <si>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</si>
  <si>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</si>
  <si>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</si>
  <si>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</si>
  <si>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</si>
  <si>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</si>
  <si>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</si>
  <si>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</si>
  <si>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</si>
  <si>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</si>
  <si>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</si>
  <si>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</si>
  <si>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</si>
  <si>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</si>
  <si>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</si>
  <si>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</si>
  <si>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</si>
  <si>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</si>
  <si>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</si>
  <si>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</si>
  <si>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</si>
  <si>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</si>
  <si>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</si>
  <si>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</si>
  <si>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</si>
  <si>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</si>
  <si>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</si>
  <si>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</si>
  <si>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</si>
  <si>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</si>
  <si>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</si>
  <si>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Other regions</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</si>
  <si>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</si>
  <si>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</si>
  <si>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</si>
  <si>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</si>
  <si>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</si>
  <si>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</si>
  <si>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</si>
  <si>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</si>
  <si>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</si>
  <si>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</si>
  <si>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</si>
  <si>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</si>
  <si>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</si>
  <si>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</si>
  <si>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</si>
  <si>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</si>
  <si>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</si>
  <si>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</si>
  <si>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</si>
  <si>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</si>
  <si>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</si>
  <si>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</si>
  <si>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</si>
  <si>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</si>
  <si>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</si>
  <si>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</si>
  <si>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</si>
  <si>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</si>
  <si>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</si>
  <si>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</si>
  <si>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</si>
  <si>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</si>
  <si>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</si>
  <si>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</si>
  <si>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</si>
  <si>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</si>
  <si>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Outermost regions</t>
  </si>
  <si>
    <t>Mediterranean and Black Sea</t>
  </si>
  <si>
    <t>All Regions</t>
  </si>
  <si>
    <t>Mediterranean Sea and Black Sea</t>
  </si>
  <si>
    <t>SWE</t>
  </si>
  <si>
    <t>Sweden</t>
  </si>
  <si>
    <t>FIDES</t>
  </si>
  <si>
    <t>TAC &amp; quotas allocations from the FIDES database</t>
  </si>
  <si>
    <t>NLD</t>
  </si>
  <si>
    <t>The Netherlands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</si>
  <si>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</si>
  <si>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</si>
  <si>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</si>
  <si>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</si>
  <si>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</si>
  <si>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</si>
  <si>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</si>
  <si>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</si>
  <si>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</si>
  <si>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</si>
  <si>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</si>
  <si>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</si>
  <si>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</si>
  <si>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</si>
  <si>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</si>
  <si>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</si>
  <si>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</si>
  <si>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</si>
  <si>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</si>
  <si>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</si>
  <si>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</si>
  <si>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</si>
  <si>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</si>
  <si>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</si>
  <si>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</si>
  <si>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</si>
  <si>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</si>
  <si>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</si>
  <si>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</si>
  <si>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</si>
  <si>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</si>
  <si>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</si>
  <si>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</si>
  <si>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</si>
  <si>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</si>
  <si>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</si>
  <si>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</si>
  <si>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</si>
  <si>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</si>
  <si>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</si>
  <si>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</si>
  <si>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</si>
  <si>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</si>
  <si>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</si>
  <si>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</si>
  <si>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</si>
  <si>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</si>
  <si>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</si>
  <si>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</si>
  <si>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</si>
  <si>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</si>
  <si>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</si>
  <si>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</si>
  <si>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</si>
  <si>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</si>
  <si>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</si>
  <si>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</si>
  <si>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</si>
  <si>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</si>
  <si>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</si>
  <si>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</si>
  <si>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</si>
  <si>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</si>
  <si>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</si>
  <si>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</si>
  <si>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</si>
  <si>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</si>
  <si>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</si>
  <si>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</si>
  <si>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</si>
  <si>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</si>
  <si>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</si>
  <si>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</si>
  <si>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</si>
  <si>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</si>
  <si>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</si>
  <si>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</si>
  <si>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</si>
  <si>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</si>
  <si>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</si>
  <si>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</si>
  <si>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</si>
  <si>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</si>
  <si>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</si>
  <si>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</si>
  <si>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</si>
  <si>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</si>
  <si>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</si>
  <si>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</si>
  <si>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</si>
  <si>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</si>
  <si>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</si>
  <si>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</si>
  <si>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</si>
  <si>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</si>
  <si>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</si>
  <si>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</si>
  <si>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</si>
  <si>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</si>
  <si>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</si>
  <si>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</si>
  <si>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</si>
  <si>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</si>
  <si>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</si>
  <si>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</si>
  <si>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</si>
  <si>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</si>
  <si>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</si>
  <si>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</si>
  <si>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</si>
  <si>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</si>
  <si>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</si>
  <si>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</si>
  <si>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</si>
  <si>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</si>
  <si>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</si>
  <si>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</si>
  <si>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</si>
  <si>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</si>
  <si>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</si>
  <si>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</si>
  <si>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</si>
  <si>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</si>
  <si>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</si>
  <si>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</si>
  <si>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</si>
  <si>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</si>
  <si>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</si>
  <si>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</si>
  <si>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</si>
  <si>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</si>
  <si>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</si>
  <si>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</si>
  <si>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</si>
  <si>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</si>
  <si>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</si>
  <si>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</si>
  <si>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</si>
  <si>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</si>
  <si>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</si>
  <si>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</si>
  <si>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</si>
  <si>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</si>
  <si>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</si>
  <si>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</si>
  <si>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</si>
  <si>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</si>
  <si>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</si>
  <si>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</si>
  <si>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</si>
  <si>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</si>
  <si>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</si>
  <si>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</si>
  <si>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</si>
  <si>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</si>
  <si>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</si>
  <si>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</si>
  <si>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</si>
  <si>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</si>
  <si>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</si>
  <si>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</si>
  <si>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</si>
  <si>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</si>
  <si>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</si>
  <si>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</si>
  <si>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</si>
  <si>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</si>
  <si>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</si>
  <si>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</si>
  <si>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</si>
  <si>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</si>
  <si>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</si>
  <si>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</si>
  <si>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</si>
  <si>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</si>
  <si>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</si>
  <si>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</si>
  <si>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</si>
  <si>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</si>
  <si>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</si>
  <si>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</si>
  <si>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</si>
  <si>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</si>
  <si>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</si>
  <si>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</si>
  <si>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</si>
  <si>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</si>
  <si>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</si>
  <si>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</si>
  <si>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</si>
  <si>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</si>
  <si>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</si>
  <si>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</si>
  <si>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</si>
  <si>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</si>
  <si>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</si>
  <si>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</si>
  <si>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Individual biological variables</t>
  </si>
  <si>
    <t>2022-2027</t>
  </si>
  <si>
    <t>N</t>
  </si>
  <si>
    <t>N+1</t>
  </si>
  <si>
    <t>See WP Poland</t>
  </si>
  <si>
    <t>See AR Poland</t>
  </si>
  <si>
    <t>No comment</t>
  </si>
  <si>
    <t>EEL marketsampling</t>
  </si>
  <si>
    <t>WMR database</t>
  </si>
  <si>
    <t>RECFISH Screening and Logbooks</t>
  </si>
  <si>
    <t>Biennial survey, WMR database RECFISH</t>
  </si>
  <si>
    <t>screening beginning 2023, logbook survey runs till march 2023</t>
  </si>
  <si>
    <t>logbook runs till March 2023, screening December 2021 available Q1 2022</t>
  </si>
  <si>
    <t>RECFISH Logbooks</t>
  </si>
  <si>
    <t>logbook runs till March 2023</t>
  </si>
  <si>
    <t>All regions</t>
  </si>
  <si>
    <t>Commercial length structure</t>
  </si>
  <si>
    <t>PEL1</t>
  </si>
  <si>
    <t>National database</t>
  </si>
  <si>
    <t>PEL1, PEL2</t>
  </si>
  <si>
    <t>Commercial age structure</t>
  </si>
  <si>
    <t>PEL2</t>
  </si>
  <si>
    <t>AUCTION_DEM</t>
  </si>
  <si>
    <t>DEMACT1, DEMACT2</t>
  </si>
  <si>
    <t>DEMACT1, DEMACT2, DEMPAS, AUCTION_DEM, AUCTION_SHRIMP</t>
  </si>
  <si>
    <t>ASH: acoustic measurements</t>
  </si>
  <si>
    <t>see WP DNK</t>
  </si>
  <si>
    <t>see AR DNK</t>
  </si>
  <si>
    <t>ASH: CTD vertical profiles</t>
  </si>
  <si>
    <t>ASH: see WP DNK</t>
  </si>
  <si>
    <t>BTS: CTD vertical profiles</t>
  </si>
  <si>
    <t>Available at https://www.ices.dk/data/data-portals/Pages/ocean.aspx</t>
  </si>
  <si>
    <t>public availability delayed, submission to national database December 2022</t>
  </si>
  <si>
    <t>delay due to format shift for data submission. Submission scheduled mid 2023</t>
  </si>
  <si>
    <t>BTS: Fish and Elasmobranch length and species composition, benthos species in trawl haul</t>
  </si>
  <si>
    <t>Available at https://www.ices.dk/data/data-portals/Pages/DATRAS.aspx (HL records)</t>
  </si>
  <si>
    <t>BTS: for Plaice, Sole, Dab, Lemon sole, Turbot, Brill, Flounder, Long rough dab, Cod, Hake</t>
  </si>
  <si>
    <t>Available at https://www.ices.dk/data/data-portals/Pages/DATRAS.aspx (CA records)</t>
  </si>
  <si>
    <t>BTS: Litter items in trawl haul</t>
  </si>
  <si>
    <t>Available at https://www.ices.dk/data/data-portals/Pages/DATRAS.aspx (LT records)</t>
  </si>
  <si>
    <t>DYFS: continuous CTD measurements</t>
  </si>
  <si>
    <t>no public availability, submission to national database April 2023</t>
  </si>
  <si>
    <t>DYFS: Fish, Brown shrimp and Elasmobranch length and species composition, benthos species in trawl haul</t>
  </si>
  <si>
    <t>DYFS: for Plaice, Sole, Dab, Turbot, Brill, Flounder</t>
  </si>
  <si>
    <t>ENSIS: abundance estimates for commercial shellfish species</t>
  </si>
  <si>
    <t>National database and http://www.wur.nl/schelpdiermonitor</t>
  </si>
  <si>
    <t>submission to national database September 2022</t>
  </si>
  <si>
    <t>public availability scheduled for June 2023</t>
  </si>
  <si>
    <t>ENSIS: shellfish species and sizeclass composition, selection of other benthos species in samples</t>
  </si>
  <si>
    <t>no public availability, submission to national database September 2022</t>
  </si>
  <si>
    <t>FYMA: CPUE per year per lake</t>
  </si>
  <si>
    <t>Available at https://wmropendata.wur.nl/prod/zoetwatervis/</t>
  </si>
  <si>
    <t>FYMA: Fish length and species composition, benthos species in trawl haul</t>
  </si>
  <si>
    <t>no public availability, submission to national database January 2023</t>
  </si>
  <si>
    <t>FYMA: for Perch, Pike perch, Smelt, Eel, Bream</t>
  </si>
  <si>
    <t>FYOE: CPUE per year per lake</t>
  </si>
  <si>
    <t>FYOE: Fish length and species composition, benthos species in trawl haul</t>
  </si>
  <si>
    <t>IBTS_Q1: continuous CTD measurements</t>
  </si>
  <si>
    <t>no public availability, submission to national database April 2022</t>
  </si>
  <si>
    <t>IBTS_Q1: CTD vertical profiles</t>
  </si>
  <si>
    <t>public availability delayed, submission to national database April 2022</t>
  </si>
  <si>
    <t>IBTS_Q1: Fish and Elasmobranch length and species composition, benthos species in trawl haul</t>
  </si>
  <si>
    <t>IBTS_Q1: for Herring, Sprat, Cod, Haddock, Whiting, Norway Pout, Saithe, Mackerel, Plaice</t>
  </si>
  <si>
    <t>IBTS_Q1: Herring, Sprat and Pilchard larvae</t>
  </si>
  <si>
    <t>Available at https://www.ices.dk/data/data-portals/Pages/Eggs-and-larvae.aspx</t>
  </si>
  <si>
    <t>IBTS_Q1: international index for Herring, Sprat, Cod, Haddock, Whiting, Norway Pout, Saithe, Mackerel</t>
  </si>
  <si>
    <t>Available at https://www.ices.dk/data/data-portals/Pages/DATRAS.aspx</t>
  </si>
  <si>
    <t>IBTS_Q1: Litter items in trawl haul</t>
  </si>
  <si>
    <t>IHLS: continuous CTD measurements</t>
  </si>
  <si>
    <t>IHLS: CTD vertical profiles</t>
  </si>
  <si>
    <t>not collected</t>
  </si>
  <si>
    <t>vertical profiles are only taken when a request for water sample collection is available. No such request was done to the survey.</t>
  </si>
  <si>
    <t>IHLS: Herring, Sprat and Pilchard larvae</t>
  </si>
  <si>
    <t>IHLS-DRS: continuous CTD measurements</t>
  </si>
  <si>
    <t>IHLS-DRS: Herring, Sprat and Pilchard larvae</t>
  </si>
  <si>
    <t>MOSKOK: abundance estimates for commercial shellfish species</t>
  </si>
  <si>
    <t>submission to national database September 2023</t>
  </si>
  <si>
    <t>MOSKOK: shellfish species and sizeclass composition, selection of other benthos species in samples</t>
  </si>
  <si>
    <t>no public availability, submission to national database September 2023</t>
  </si>
  <si>
    <t>NHAS: acoustic measurements</t>
  </si>
  <si>
    <t>Available at https://www.ices.dk/data/data-portals/Pages/acoustic.aspx (acoustic data)</t>
  </si>
  <si>
    <t>NHAS: CTD vertical profiles</t>
  </si>
  <si>
    <t>NHAS: Fish and Elasmobranch length and species composition</t>
  </si>
  <si>
    <t>Available at https://www.ices.dk/data/data-portals/Pages/acoustic.aspx (biology data)</t>
  </si>
  <si>
    <t>NHAS: for Herring, Sprat, Norway pout</t>
  </si>
  <si>
    <t>NSMEGS: continuous CTD measurements</t>
  </si>
  <si>
    <t>2023, 2026</t>
  </si>
  <si>
    <t>Survey conducted in 2022, no MS participation planned</t>
  </si>
  <si>
    <t>NSMEGS: fecundity and atresia estimates for Mackerel</t>
  </si>
  <si>
    <t>NSMEGS: for Mackerel</t>
  </si>
  <si>
    <t>NSMEGS: Mackerel and other fish eggs</t>
  </si>
  <si>
    <t>SNS_NLD: continuous CTD measurements</t>
  </si>
  <si>
    <t>SNS_NLD: Fish and Elasmobranch length and species composition, benthos species in trawl haul</t>
  </si>
  <si>
    <t>SNS_NLD: for Plaice, Sole, Dab, Lemon sole, Turbot, Brill, Flounder</t>
  </si>
  <si>
    <t>IBWSS: acoustic measurements</t>
  </si>
  <si>
    <t>IBWSS: CTD vertical profiles</t>
  </si>
  <si>
    <t>IBWSS: Fish and Elasmobranch length and species composition</t>
  </si>
  <si>
    <t>IBWSS: for Blue whiting</t>
  </si>
  <si>
    <t>MEGS: continuous CTD measurements</t>
  </si>
  <si>
    <t>2022, 2025</t>
  </si>
  <si>
    <t>MEGS: fecundity and atresia estimates for Mackerel</t>
  </si>
  <si>
    <t>prelim data available August 2022 (WGWIDE)</t>
  </si>
  <si>
    <t>final data scheduled July 2023</t>
  </si>
  <si>
    <t>MEGS: fecundity estimates for Horse mackerel</t>
  </si>
  <si>
    <t>MEGS: for Mackerel and Horse Mackerel</t>
  </si>
  <si>
    <t>MEGS: Mackerel, Horse mackerel and other fish eggs</t>
  </si>
  <si>
    <t>IBTS Q1: Stomach samples</t>
  </si>
  <si>
    <t>National database. Sampling and analysis protocol still not defined by RCG. Data availability is bases the intended schedule</t>
  </si>
  <si>
    <t>Not submitted</t>
  </si>
  <si>
    <t xml:space="preserve">No sample processing requested </t>
  </si>
  <si>
    <t>DEMACT1, DEMPAS</t>
  </si>
  <si>
    <t>Revenue/costs/employment</t>
  </si>
  <si>
    <t>N-1</t>
  </si>
  <si>
    <t>Questionnaires/accounts</t>
  </si>
  <si>
    <t>Fleet/effort/number of enterprices/production value</t>
  </si>
  <si>
    <t>Financial position/investments</t>
  </si>
  <si>
    <t>N-2</t>
  </si>
  <si>
    <t>Balance sheets, Data of year N-1 estimated</t>
  </si>
  <si>
    <t>Social variables</t>
  </si>
  <si>
    <t>Not collected in 2022 as planned in the National Work plan</t>
  </si>
  <si>
    <t>Economic variables mussel sector</t>
  </si>
  <si>
    <t>Economic variables oyster and eel sector</t>
  </si>
  <si>
    <t>Table 1.2. Planned regional and international coordination</t>
  </si>
  <si>
    <t>Meeting acronym</t>
  </si>
  <si>
    <t>Name of meeting</t>
  </si>
  <si>
    <t>Number of MS participants</t>
  </si>
  <si>
    <t xml:space="preserve"> </t>
  </si>
  <si>
    <t>CECAF small pelagics</t>
  </si>
  <si>
    <t>ACOM</t>
  </si>
  <si>
    <t>Advisory Committee</t>
  </si>
  <si>
    <t>MS will follow the appointments on contribution to Advice Drafting Groups as made by ACOM</t>
  </si>
  <si>
    <t>HAWG</t>
  </si>
  <si>
    <t>Herring Assessment Working Group for the Area South of 62ºN</t>
  </si>
  <si>
    <t>postponed from March to May due to Russian invasion in Ukraine; online</t>
  </si>
  <si>
    <t>IBTSWG</t>
  </si>
  <si>
    <t>International Bottom Trawl Survey Working Group</t>
  </si>
  <si>
    <t>National coordination meeting</t>
  </si>
  <si>
    <t>WGBEAM</t>
  </si>
  <si>
    <t>Working Group on Beam Trawl Surveys</t>
  </si>
  <si>
    <t>WGBIOP</t>
  </si>
  <si>
    <t>Working Group on Biological Parameters</t>
  </si>
  <si>
    <t>MS will contribute to workshops (e.g. age reading, maturity staging) initiated by the group when necessary</t>
  </si>
  <si>
    <t>WGBYC</t>
  </si>
  <si>
    <t>Working Group on Bycatch of Protected Species</t>
  </si>
  <si>
    <t>Overlap with WKRDBES RAISE&amp;TAF, no alternative participant available</t>
  </si>
  <si>
    <t>WGCATCH</t>
  </si>
  <si>
    <t>Working Group on Commercial Catches</t>
  </si>
  <si>
    <t>WGCRAN</t>
  </si>
  <si>
    <t>Working Group on Crangon fisheries and life history</t>
  </si>
  <si>
    <t>MS will contribute to workshops (e.g. benchmarks) initiated by the group when necessary</t>
  </si>
  <si>
    <t>WGECON</t>
  </si>
  <si>
    <t>Working Group on Economics</t>
  </si>
  <si>
    <t>WGEEL</t>
  </si>
  <si>
    <t>Joint EIFAAC/ICES/GFCM Working Group on Eels</t>
  </si>
  <si>
    <t>WGEF</t>
  </si>
  <si>
    <t>Working Group on Elasmobranch Fishes</t>
  </si>
  <si>
    <t>WGIPS</t>
  </si>
  <si>
    <t>Working Group of International Pelagic Surveys</t>
  </si>
  <si>
    <t>WGMEGS</t>
  </si>
  <si>
    <t>Working Group on Mackerel and Horse Mackerel Egg Surveys</t>
  </si>
  <si>
    <t>MS will contribute to workshops (e.g. identification) initiated by the group when necessary</t>
  </si>
  <si>
    <t>no meeting in 2022; survey year</t>
  </si>
  <si>
    <t>WGMIXFISH-ADVICE</t>
  </si>
  <si>
    <t xml:space="preserve">Working Group on Mixed Fisheries Advice  </t>
  </si>
  <si>
    <t>WGNSSK</t>
  </si>
  <si>
    <t>Working Group on the Assessment of Demersal Stocks in the North Sea and Skagerrak</t>
  </si>
  <si>
    <t>WGQUALITY</t>
  </si>
  <si>
    <t>Working Group on the Governance of Quality Management of Data and Advice</t>
  </si>
  <si>
    <t>WGRFS</t>
  </si>
  <si>
    <t>Working Group on Recreational Fisheries Surveys</t>
  </si>
  <si>
    <t>WGSINS</t>
  </si>
  <si>
    <t>Working Group on Surveys on Ichthyoplankton in the North Sea and adjacent Seas</t>
  </si>
  <si>
    <t>WGSPF</t>
  </si>
  <si>
    <t xml:space="preserve">Joint ICES/ PICES Working Group on Small Pelagic Fish </t>
  </si>
  <si>
    <t>WGWIDE</t>
  </si>
  <si>
    <t>Working Group on Widely Distributed Stocks</t>
  </si>
  <si>
    <t>LM</t>
  </si>
  <si>
    <t>Liaison Meeting</t>
  </si>
  <si>
    <t>Participation only with COM invitation</t>
  </si>
  <si>
    <t>NC meeting</t>
  </si>
  <si>
    <t>Expert Group on Fisheries Data Collection - Meeting of National Correspondents</t>
  </si>
  <si>
    <t>RCG ECON Annual meeting</t>
  </si>
  <si>
    <t>Regional coordination group for Economic issues Annual meeting</t>
  </si>
  <si>
    <t>RCG LDF Annual meeting</t>
  </si>
  <si>
    <t>Regional coordination group Long Distance Fishery Annual meeting</t>
  </si>
  <si>
    <t>RCG NANSEA TM</t>
  </si>
  <si>
    <t>Regional coordination group North Atlantic, North Sea and Eastern Arctic Technical Meeting</t>
  </si>
  <si>
    <t>RCG NANSEA DM</t>
  </si>
  <si>
    <t>Regional coordination group North Atlantic, North Sea and Eastern Arctic Decision Meeting</t>
  </si>
  <si>
    <t>RCG Baltic DM</t>
  </si>
  <si>
    <t>Regional coordination group Baltic Decision Meeting</t>
  </si>
  <si>
    <t>MS does not participate in this RCG</t>
  </si>
  <si>
    <t>RCG Baltic TM</t>
  </si>
  <si>
    <t>Regional coordination group Baltic Technical Meeting</t>
  </si>
  <si>
    <t>RCG LP Annual meeting</t>
  </si>
  <si>
    <t>Regional coordination group Large Pelagics Annual meeting</t>
  </si>
  <si>
    <t>RCG Med&amp;BS Annual meeting</t>
  </si>
  <si>
    <t>Regional coordination group Mediterranian and Black Sea Annual meeting</t>
  </si>
  <si>
    <t>ADGAQUA</t>
  </si>
  <si>
    <t>Advice Drafting Group on aquaculture advice</t>
  </si>
  <si>
    <t>not listed in WP</t>
  </si>
  <si>
    <t>ADGEF</t>
  </si>
  <si>
    <t>Advice Drafting Group on Elasmobranch fisheries</t>
  </si>
  <si>
    <t>ADGEMP</t>
  </si>
  <si>
    <t>Advice Drafting Group on the review of EU MS eel progress reports</t>
  </si>
  <si>
    <t>ADGEO</t>
  </si>
  <si>
    <t>Advice drafting group to finalize draft Ecosystem Overviews</t>
  </si>
  <si>
    <t>ADGFO</t>
  </si>
  <si>
    <t>Fisheries Overviews Advice Drafting Group</t>
  </si>
  <si>
    <t>ADGICEMP</t>
  </si>
  <si>
    <t>Advice Drafting Group on HCR evaluation of Icelandic tusk, ling, plaice and wolffish</t>
  </si>
  <si>
    <t>ADGNS</t>
  </si>
  <si>
    <t>North Sea Advice Drafting Group</t>
  </si>
  <si>
    <t>ADGSandeel</t>
  </si>
  <si>
    <t>Advice Drafting Group on Sandeel</t>
  </si>
  <si>
    <t>ADGVME</t>
  </si>
  <si>
    <t>Vulnerable Marine Ecosystems Advice Drafting Group</t>
  </si>
  <si>
    <t>ADGWIDE</t>
  </si>
  <si>
    <t>Widely Distributed Advice Drafting Group</t>
  </si>
  <si>
    <t>BEWG</t>
  </si>
  <si>
    <t>Benthos ecology working group</t>
  </si>
  <si>
    <t>DIG</t>
  </si>
  <si>
    <t>Data and information group</t>
  </si>
  <si>
    <t>SPRFMO benchmark</t>
  </si>
  <si>
    <t>Benchmark meeting</t>
  </si>
  <si>
    <t>SPRFMO SC</t>
  </si>
  <si>
    <t>Scientific Committee</t>
  </si>
  <si>
    <t>STECF Annual reports</t>
  </si>
  <si>
    <t>STECF AR pre-screening</t>
  </si>
  <si>
    <t>STECF Balance Capacity</t>
  </si>
  <si>
    <t>STECF Evaluation workplan</t>
  </si>
  <si>
    <t>STECF Landing obligation</t>
  </si>
  <si>
    <t>STECF Non-Quota</t>
  </si>
  <si>
    <t>STECF Plenary 3x</t>
  </si>
  <si>
    <t>STECF Skates and Rays</t>
  </si>
  <si>
    <t>WGAcousticGov</t>
  </si>
  <si>
    <t>Working Group on Acoustic Trawl Data Portal Governance</t>
  </si>
  <si>
    <t>WGAGFA</t>
  </si>
  <si>
    <t>Working Group on the Application of Genetics in Fisheries and Aquaculture</t>
  </si>
  <si>
    <t>WGALES</t>
  </si>
  <si>
    <t>Working Group on Atlantic Fish Larvae and Egg Surveys</t>
  </si>
  <si>
    <t>WGBIODIV</t>
  </si>
  <si>
    <t>Working Group on Biodiversity Science</t>
  </si>
  <si>
    <t>WGCHAIRS</t>
  </si>
  <si>
    <t>Annual meeting of working group chairs</t>
  </si>
  <si>
    <t>WGDG</t>
  </si>
  <si>
    <t>Working group on DATRAS governance</t>
  </si>
  <si>
    <t>WGECO</t>
  </si>
  <si>
    <t>Working Group on Ecosystem Effects of Fishing Activities</t>
  </si>
  <si>
    <t>WGFAST</t>
  </si>
  <si>
    <t>Working Group on Fisheries Acoustics, Science and Technology</t>
  </si>
  <si>
    <t>WGFBIT</t>
  </si>
  <si>
    <t>Working Group on Fisheries Benthic Impact and Trade-offs</t>
  </si>
  <si>
    <t>WGGRAFY</t>
  </si>
  <si>
    <t>Working Group on Impacts of Climate Warming on Growth Rates and Fisheries Yields</t>
  </si>
  <si>
    <t>ICES, PICES</t>
  </si>
  <si>
    <t>WGIPEM</t>
  </si>
  <si>
    <t>Working Group on Integrative, Physical-biological, and Ecosystem Modelling</t>
  </si>
  <si>
    <t>WGMIXFISH-Methods</t>
  </si>
  <si>
    <t xml:space="preserve">Working Group on Mixed Fisheries Advice for the North Sea </t>
  </si>
  <si>
    <t>WGSAM</t>
  </si>
  <si>
    <t>Working Group on Multispecies Assessments</t>
  </si>
  <si>
    <t>WGSFD</t>
  </si>
  <si>
    <t>Working group on Spatial Fisheries Data</t>
  </si>
  <si>
    <t>WGSMART</t>
  </si>
  <si>
    <t>Working Group on SmartDots Governance</t>
  </si>
  <si>
    <t>WGTAFGOV</t>
  </si>
  <si>
    <t>Working Group on Transparent Assessment Framework Governance</t>
  </si>
  <si>
    <t>WGVHES</t>
  </si>
  <si>
    <t>Working Group on the Value of Coastal Habitats for Exploited Species</t>
  </si>
  <si>
    <t>WKEVUT</t>
  </si>
  <si>
    <t>Workshop to Evaluate the Utility of Industry derived data for enhancing scientific knowledge and providing data for stock assessments</t>
  </si>
  <si>
    <t>WKFEA</t>
  </si>
  <si>
    <t>WKFISHDISH2</t>
  </si>
  <si>
    <t>Workshop 2 on Fish Distribution shifts</t>
  </si>
  <si>
    <t>WKNSCS - benchmark plaice</t>
  </si>
  <si>
    <t>Benchmark Workshop for fish stocks in the North Sea and Celtic Sea</t>
  </si>
  <si>
    <t>WKPILOT-NSFirmog</t>
  </si>
  <si>
    <t>Workshop on Pilot North Sea Fisheries Independent Regional Monitoring Group</t>
  </si>
  <si>
    <t>WKRDB meetings</t>
  </si>
  <si>
    <t>WKUSER2</t>
  </si>
  <si>
    <t>Workshop on unavoidable survey effort reduction</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</si>
  <si>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</si>
  <si>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</si>
  <si>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</si>
  <si>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</si>
  <si>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</si>
  <si>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</si>
  <si>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</si>
  <si>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</si>
  <si>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</si>
  <si>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</si>
  <si>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DEU - LVA - LTU - NLD - POL</t>
  </si>
  <si>
    <t>Multilateral agreement on CECAF sampling</t>
  </si>
  <si>
    <t>DEU: Christoph Stransky (christoph.stransky@thuenen.de),
LTU: Vilda Griūnienė (vilda.griuniene@zum.lt),
LVA: Didzis Ustups (didzis.ustups@bior.lv),
NLD: Sieto Verver (sieto.verver@wur.nl),
POL: Ireneusz Wojcik (iwojcik@mir.gdynia.pl)</t>
  </si>
  <si>
    <t xml:space="preserve">DEU, LTU, LVA, NLD and POL to cooperate in the biological data collection on pelagic fisheries in CECAF waters
</t>
  </si>
  <si>
    <t>POL is responsible for placement observers onboard, in coordination with NLD in respect of the expected vessels' movements.</t>
  </si>
  <si>
    <t>Biological sampling carried on board fishing vessels in CECAF area following the sampling protocol as described in "Biological Data Collection of pelagic fisheries in CECAF waters in compliance with the DCF"</t>
  </si>
  <si>
    <t>POL is responsible for data collection, quality control and delivery to the CECAF pelagic working group of all data collected under this agreement. POL also reports all data to the partners upon request.</t>
  </si>
  <si>
    <t>Y</t>
  </si>
  <si>
    <t>current period 2021-2023</t>
  </si>
  <si>
    <t>Each partner ensures access to its fleet under this agreement. Denied access to vessels does not exempt a partner from legal or financial obligations. Agreement file available at https://www.dcf-germany.de/sampling/</t>
  </si>
  <si>
    <t>No comments, see AR Poland for details.</t>
  </si>
  <si>
    <t>DEU - LTU  - NLD - POL</t>
  </si>
  <si>
    <t>Multilateral agreement on SPRFMO sampling</t>
  </si>
  <si>
    <t>DEU: Christoph Stransky (christoph.stransky@thuenen.de),
LTU: Vilda Griūnienė (vilda.griuniene@zum.lt),
NLD: Sieto Verver (sieto.verver@wur.nl),
POL: Ireneusz Wojcik (iwojcik@mir.gdynia.pl)</t>
  </si>
  <si>
    <t>DEU, LTU, NLD and POL to cooperate in the biological data collection on pelagic fisheries in SPRMFO waters.</t>
  </si>
  <si>
    <t>Biological sampling will be carried out on board EU fishing vessels in the SPRFMO area by observers arranged by POL in coordination with NLD in respect of the expected vessels' movements. These observers will follow the sampling protocol as described in “Observer Manual for biological data collection in SPRFMO waters”.</t>
  </si>
  <si>
    <t xml:space="preserve">POL is responsible for data collection, quality control and delivery to the SPRFMO scientific working group of all data collected under this agreement. POL will distribute the data to partners upon request. </t>
  </si>
  <si>
    <t>DEU - DNK - IRL - NLD - SWE</t>
  </si>
  <si>
    <t>Multilateral cost-sharing agreement for the ASH survey</t>
  </si>
  <si>
    <t>DEU: Christoph Stransky (christoph.stransky@thuenen.de),
DNK: Jørgen Dalskov (jd@aqua.dtu.dk),
IRL: Linda O’Hea (linda.ohea@marine.ie),
NLD:  Sieto Verver (sieto.verver@wur.nl),
SWE: Anna Hasslow (anna.hasslow@havochvatten.se).</t>
  </si>
  <si>
    <t>Cost-sharing agreement for participation to the International Ecosystem Survey in the Nordic Seas</t>
  </si>
  <si>
    <t>DNK is carrying out the survey</t>
  </si>
  <si>
    <t>NLD is contributing by sending staff participating in the survey as well as a cost-sharing model based on the share of TAC is applied according to an agreement.</t>
  </si>
  <si>
    <t>DNK is responsible for reporting of the results from the survey to the relevant ICES working group.</t>
  </si>
  <si>
    <t>Staff exchange possible. Agreement file available at https://www.dcf-germany.de/sampling/</t>
  </si>
  <si>
    <t>Executed as planned</t>
  </si>
  <si>
    <t>DEU - DNK - FRA - IRL - NLD - SWE</t>
  </si>
  <si>
    <t>Multilateral cost-sharing agreement for the blue whiting survey</t>
  </si>
  <si>
    <t>DEU: Christoph Stransky (christoph.stransky@thuenen.de),
DNK: Jørgen Dalskov (jd@aqua.dtu.dk),
FRA: Louise Veron (louise.veron@agriculture.gouv.fr),
IRL: Linda O’Hea (linda.ohea@marine.ie),
NLD: Sieto Verver (sieto.verver@wur.nl),
SWE: Anna Hasslow (anna.hasslow@havochvatten.se)</t>
  </si>
  <si>
    <t>Cost-sharing agreement for participation to the Blue Whiting Survey</t>
  </si>
  <si>
    <t>IRL and NLD are carrying out the survey</t>
  </si>
  <si>
    <t>DEU is contributing by sending staff participating in the survey as well as a cost-sharing model based on the share of TAC is applied according to an agreement.</t>
  </si>
  <si>
    <t>IRL and NLD are responsible for reporting of the results from the survey to the relevant ICES working group.</t>
  </si>
  <si>
    <t>FRA - NLD</t>
  </si>
  <si>
    <t>To be determined - agreement not signed at the time of submission</t>
  </si>
  <si>
    <t>FRA :  Louise Veron (louise.veron@agriculture.gouv.fr)
NLD : Sieto Verver (sieto.verver@wur.nl)</t>
  </si>
  <si>
    <t>French landings in Netherlands : sampling of pelagic trawlers landing in Netherlands to be performed through Netherlands sampling scheme.</t>
  </si>
  <si>
    <t>see NLD NWP</t>
  </si>
  <si>
    <t>No access to vessels needed as only on shore sampling is involved. Automatically extended annually. Agreement will be available on request once signed.</t>
  </si>
  <si>
    <t xml:space="preserve">Integrated in NLD sampling. </t>
  </si>
  <si>
    <t>Table 1.4. Follow up of recommendations and agreements</t>
  </si>
  <si>
    <t>Source of recommendation/agreement</t>
  </si>
  <si>
    <t>Section</t>
  </si>
  <si>
    <t>Topic</t>
  </si>
  <si>
    <t>Recommendation number</t>
  </si>
  <si>
    <t>Recommendation/ Agreement</t>
  </si>
  <si>
    <t>Follow-up action</t>
  </si>
  <si>
    <t>RCG ECON 2021</t>
  </si>
  <si>
    <t>5 - Socioeconomic data on fisheries</t>
  </si>
  <si>
    <t>Valuation intangibles</t>
  </si>
  <si>
    <t>Facilitate the development of methodology to estimate non-transferable rights and further testing of Guidelines on valuation of transferable intangibles.</t>
  </si>
  <si>
    <t>MS apply Guidelines for the valuation of transferable fishing rights.
MS test methodologies for estimation of non-transferable rights.</t>
  </si>
  <si>
    <t>MS has applied the guidelines for transferable fishing rights but encountered problems and and commented on these during the ISSG on valuation on intangible assets.</t>
  </si>
  <si>
    <t>Alternative segmentation application</t>
  </si>
  <si>
    <t>Additional analyses on alternative, fisheries-based approach and methodology development.</t>
  </si>
  <si>
    <t>MS perform the exercise and report their results to the RCG ECON chair.
Where available, MS describe and report alternative /commentary methods of segmentation to the RCG ECON chairs.</t>
  </si>
  <si>
    <t>The Netherlands joined the WS and did additional analysis</t>
  </si>
  <si>
    <t>5, 6 and 7</t>
  </si>
  <si>
    <t>Quality Assurance Methodological Report</t>
  </si>
  <si>
    <t>The Quality Assurance Methodological Report should be used by MS as the reference in the National Work Plan (Annex 1.2)</t>
  </si>
  <si>
    <t>The quality report should be reported for each sampling scheme.</t>
  </si>
  <si>
    <t>Quality report mentioned in the Annex 1.2 of the National Work Plan</t>
  </si>
  <si>
    <t>Revision of EU-MAP</t>
  </si>
  <si>
    <t>For WP/AR submission MS should provide for inactive vessels in Excel templates Table 5.2 Fleet SocEcon two variables from the EU MAP table 7 "Value of physical capital" and “Consumption of fixed capital’.</t>
  </si>
  <si>
    <t>Implemented in the National Work Plan and Annual report</t>
  </si>
  <si>
    <t>RCG NANSEA and BALTIC 2021</t>
  </si>
  <si>
    <t>2 - Biological data</t>
  </si>
  <si>
    <t>RDB/RDBES Data License</t>
  </si>
  <si>
    <t>D01</t>
  </si>
  <si>
    <t xml:space="preserve">WGRDBESGOV reviewed the RDB/RDBES data governance framework, recommended moving to a data license, and worked with ICES to draft the proposed license. </t>
  </si>
  <si>
    <t>NCs are asked to approve the decision to replace the current RDB/RDBES Data Policy with the proposed RDB/RDBES Data License.</t>
  </si>
  <si>
    <t>Agreed &amp; followed-up where applicable.</t>
  </si>
  <si>
    <t>Renewal of Costsharing agreements for WHB survey</t>
  </si>
  <si>
    <t>D03</t>
  </si>
  <si>
    <t>To  decide on renewal of the cost-sharing agreement for the WHB survey while addressing the possible shifts in the contribution from the UK.</t>
  </si>
  <si>
    <t>NCs to take decision</t>
  </si>
  <si>
    <t>Renewal of Costsharing agreements for IESNS survey</t>
  </si>
  <si>
    <t>D04</t>
  </si>
  <si>
    <t>To  decide on renewal of the cost-sharing agreement for the IESNS survey while addressing the possible shifts in the contribution from the UK.</t>
  </si>
  <si>
    <t>All</t>
  </si>
  <si>
    <t>Non-binding RWPs for 2022</t>
  </si>
  <si>
    <t>D05</t>
  </si>
  <si>
    <t>MS to agree that draft RWPs for RCG Baltic and RCG NANSEA will be submitted to the COM in October 2021 for a non binding test run, including tables 1.2, 1.4, and 2.1.</t>
  </si>
  <si>
    <t>NCs to agree</t>
  </si>
  <si>
    <t xml:space="preserve">4 -  impact of Union fisheries on marine biological resources and marine ecosystems </t>
  </si>
  <si>
    <t>Sampling stomachs during the IBTS survey in the North Sea</t>
  </si>
  <si>
    <t>D08</t>
  </si>
  <si>
    <t xml:space="preserve">Agree to start collecting stomachs during the International Bottom Trawl Survey in the North Sea, Skagerrak and Kattegat (Q1 and Q3), and to participate at the ISSG Stomach Survey
</t>
  </si>
  <si>
    <t>NCs to agree - NCs (DK, FR, DE, NO, SE, NE), UK(SC), UK(EN)</t>
  </si>
  <si>
    <t>Rules of Procedure</t>
  </si>
  <si>
    <t>D09</t>
  </si>
  <si>
    <t>The RoP for RCG Baltic and RCG NANSEA were aligned to have standardized rules. A combined document of RoP for RCG Baltic and RCG NANSEA has been created.</t>
  </si>
  <si>
    <t>MS to agree on combined Rules of Procedure for RCG Baltic and RCG NANSEA</t>
  </si>
  <si>
    <t>RCG secretariat</t>
  </si>
  <si>
    <t>R16</t>
  </si>
  <si>
    <t>Foresee funds allocation for the RCG secretariat in the new WP 2022-2027</t>
  </si>
  <si>
    <t>MS to take in consideration the financing of RCG secretariat from 2023 onwards in their EMFAF operational plans</t>
  </si>
  <si>
    <t>ISSG</t>
  </si>
  <si>
    <t>D10</t>
  </si>
  <si>
    <t>Agree on proposed ISSGs to work during season 2021-2022</t>
  </si>
  <si>
    <t>The list of RCG ISSGs suggested by RCG NA NS&amp;EA and RCG Baltic to be confirmed by NCs to take place during season 2021-2022</t>
  </si>
  <si>
    <t>RCG NANSEA and BALTIC 2021 and RCG LM 2021</t>
  </si>
  <si>
    <t>Moving NAFO to RCG LDF</t>
  </si>
  <si>
    <t>D11 (RCG NANSEA and Baltic 2021)
D01 (RCG LM 2021)</t>
  </si>
  <si>
    <t>MS to agree moving NAFO to the RCG LDF</t>
  </si>
  <si>
    <t>MS with TAC in NAFO area, to agree moving NAFO to the RCG LDF.  NCs to agree (ES, PT, DE, EE, LT, LV, PO, DK, FR)</t>
  </si>
  <si>
    <t>Not relevant for NLD</t>
  </si>
  <si>
    <t>RCG LP 2021</t>
  </si>
  <si>
    <t>Manage involvement in RCG LP</t>
  </si>
  <si>
    <t>large pelagic 2021 R01</t>
  </si>
  <si>
    <t>The group recommends to use NCs as a focal point for RCG LP participation. Whewre possible an NC substitute should be named to participate in the meeting</t>
  </si>
  <si>
    <t>Parrticipation in RCG LP ISSGs</t>
  </si>
  <si>
    <t>large pelagic 2021 R03</t>
  </si>
  <si>
    <t>The group identified a need for additional human resources in each ISSGs</t>
  </si>
  <si>
    <t>NCs to make sure sufficient participation to RCG LP ISSGs</t>
  </si>
  <si>
    <t>Swordfish measurement</t>
  </si>
  <si>
    <t>large pelagic 2021 R04</t>
  </si>
  <si>
    <t>Use the standard measure (SLJFL) instead of CLJFL for swordfish, amending accordingly the current observers’ manuals.</t>
  </si>
  <si>
    <t>NCs to move this recommendation urgently at the MS level</t>
  </si>
  <si>
    <t xml:space="preserve">Creation of ISSG focussed on Regional Database Development </t>
  </si>
  <si>
    <t>large pelagic 2021 R05</t>
  </si>
  <si>
    <t>The group recommends creating an ISSG to work on the development of a regional database for the RCG LP or any other process with common data format for our RCG. Furthermore this topic has to be included through the different ISSGs by any transversal process (to bring the specificity of each LP fishery)</t>
  </si>
  <si>
    <t xml:space="preserve">Bring this subject to the attention of NCs and explain the need of participations and the structure of the ISSGs associated to try to integrate it in the nCs participation feedback at the beginning of the year. </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</si>
  <si>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</si>
  <si>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</si>
  <si>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</si>
  <si>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</si>
  <si>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</si>
  <si>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</si>
  <si>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</si>
  <si>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</si>
  <si>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</si>
  <si>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</si>
  <si>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</si>
  <si>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</si>
  <si>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</si>
  <si>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</si>
  <si>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</si>
  <si>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2018-2020</t>
  </si>
  <si>
    <t>Ammodytidae</t>
  </si>
  <si>
    <t>3a, 4</t>
  </si>
  <si>
    <t>-/ -/ -</t>
  </si>
  <si>
    <t>Anarhichas spp</t>
  </si>
  <si>
    <t>Anguilla anguilla</t>
  </si>
  <si>
    <t>1, 2</t>
  </si>
  <si>
    <t>3a, 4, 7d</t>
  </si>
  <si>
    <t>Samples originate from bycatch monitoring, dedicated inland sampling covered in Table 2.3</t>
  </si>
  <si>
    <t>Argentina silus</t>
  </si>
  <si>
    <t>1, 2, 5a, 14</t>
  </si>
  <si>
    <t>-/ FIDES Initial.Quantity.Mean = 51/ Sum of MS TACs below 10% = 10%</t>
  </si>
  <si>
    <t>Argentina spp</t>
  </si>
  <si>
    <t>Aspitrigla cuculus</t>
  </si>
  <si>
    <t>3a</t>
  </si>
  <si>
    <t>Brosme brosme</t>
  </si>
  <si>
    <t>-/ FIDES Initial.Quantity.Mean = 0/ -</t>
  </si>
  <si>
    <t>Clupea harengus</t>
  </si>
  <si>
    <t xml:space="preserve">Omitted from standard RCG input table. </t>
  </si>
  <si>
    <t xml:space="preserve">Limited, if any, fishery. Due to the nature of the sampling scheme, sampling follows the main fisheries. </t>
  </si>
  <si>
    <t>-/ FIDES Initial.Quantity.Mean = 58122/ -</t>
  </si>
  <si>
    <t>Coryphaenoides rupestris</t>
  </si>
  <si>
    <t>Crangon crangon</t>
  </si>
  <si>
    <t>4, 7d</t>
  </si>
  <si>
    <t>Dicentrarchus labrax</t>
  </si>
  <si>
    <t>Despite landing&lt;200t threshold not applied based on anticipated data need and future increase of landings</t>
  </si>
  <si>
    <t>Eutrigla gurnardus</t>
  </si>
  <si>
    <t>Gadus morhua</t>
  </si>
  <si>
    <t>3aN</t>
  </si>
  <si>
    <t>-/ FIDES Initial.Quantity.Mean = 24/ Sum of MS TACs below 10% = 3%</t>
  </si>
  <si>
    <t>3aS</t>
  </si>
  <si>
    <t>-/ FIDES Initial.Quantity.Mean = 2828/ -</t>
  </si>
  <si>
    <t>Galeorhinus galeus</t>
  </si>
  <si>
    <t>Glyptocephalus cynoglossus</t>
  </si>
  <si>
    <t xml:space="preserve">Combined TAC G. cynoglossus and M. kitt. Only M.kitt relevant to NLD. </t>
  </si>
  <si>
    <t>Helicolenus dactylopterus</t>
  </si>
  <si>
    <t>Hippoglossoides platessoides</t>
  </si>
  <si>
    <t>Lepidorhombus boscii</t>
  </si>
  <si>
    <t>-/ FIDES Initial.Quantity.Mean = 36/ Sum of MS TACs below 10% = 4%</t>
  </si>
  <si>
    <t>Lepidorhombus whiffiagonis</t>
  </si>
  <si>
    <t>Leucoraja naevus</t>
  </si>
  <si>
    <t>Limanda limanda</t>
  </si>
  <si>
    <t>Lophius budegassa</t>
  </si>
  <si>
    <t>Combined TAC L. piscatorius and L. budegassa</t>
  </si>
  <si>
    <t>Lophius piscatorius</t>
  </si>
  <si>
    <t>Macrourus berglax</t>
  </si>
  <si>
    <t>Mallotus villosus</t>
  </si>
  <si>
    <t>Melanogrammus aeglefinus</t>
  </si>
  <si>
    <t>Merlangius merlangus</t>
  </si>
  <si>
    <t>-/ FIDES Initial.Quantity.Mean = 913/ Sum of MS TACs below 10% = 10%</t>
  </si>
  <si>
    <t>Merluccius merluccius</t>
  </si>
  <si>
    <t>-/ FIDES Initial.Quantity.Mean = 139/ Sum of MS TACs below 10% = 11%</t>
  </si>
  <si>
    <t>Micromesistius poutassou</t>
  </si>
  <si>
    <t>-/ FIDES Initial.Quantity.Mean = 65007/ -</t>
  </si>
  <si>
    <t>Microstomus kitt</t>
  </si>
  <si>
    <t>Molva dypterygia</t>
  </si>
  <si>
    <t>Molva molva</t>
  </si>
  <si>
    <t>-/ FIDES Initial.Quantity.Mean = 11/ Sum of MS TACs below 10% = 11%</t>
  </si>
  <si>
    <t>Mullus barbatus</t>
  </si>
  <si>
    <t>Mullus surmuletus</t>
  </si>
  <si>
    <t>Mustelus spp.</t>
  </si>
  <si>
    <t>1, 2, 14</t>
  </si>
  <si>
    <t>Nephrops norvegicus</t>
  </si>
  <si>
    <t>3a, 4 and 2a Union waters</t>
  </si>
  <si>
    <t>Pandalus borealis</t>
  </si>
  <si>
    <t>Pecten maximus</t>
  </si>
  <si>
    <t>Phycis blennoides</t>
  </si>
  <si>
    <t>Phycis phycis</t>
  </si>
  <si>
    <t>Platichthys flesus</t>
  </si>
  <si>
    <t>Pleuronectes platessa</t>
  </si>
  <si>
    <t>-/ FIDES Initial.Quantity.Mean = 2452/ -</t>
  </si>
  <si>
    <t>-/ FIDES Initial.Quantity.Mean = 36796/ -</t>
  </si>
  <si>
    <t>Pollachius virens</t>
  </si>
  <si>
    <t>-/ FIDES Initial.Quantity.Mean = 97/ Sum of MS TACs below 10% = 10%</t>
  </si>
  <si>
    <t>Raja brachyura</t>
  </si>
  <si>
    <t>4c, 7d</t>
  </si>
  <si>
    <t>Despite landing&lt;200t threshold not applied based on anticipated data need</t>
  </si>
  <si>
    <t>Raja clavata</t>
  </si>
  <si>
    <t>Raja microocellata</t>
  </si>
  <si>
    <t>7d</t>
  </si>
  <si>
    <t>Raja montagui</t>
  </si>
  <si>
    <t>Raja undulata</t>
  </si>
  <si>
    <t>Rajidae</t>
  </si>
  <si>
    <t>Reinhardtius hippoglossoides</t>
  </si>
  <si>
    <t>Salmo salar</t>
  </si>
  <si>
    <t>No landings as commercial fishery is banned</t>
  </si>
  <si>
    <t>Salmo trutta</t>
  </si>
  <si>
    <t>Scomber scombrus</t>
  </si>
  <si>
    <t>Adapted to combined TAC share for all areas</t>
  </si>
  <si>
    <t>Scophthalmus maximus</t>
  </si>
  <si>
    <t>Scophthalmus rhombus</t>
  </si>
  <si>
    <t>Scyliorhinus canicula</t>
  </si>
  <si>
    <t>Sebastes mentella</t>
  </si>
  <si>
    <t>Sebastes norvegicus</t>
  </si>
  <si>
    <t>Solea solea</t>
  </si>
  <si>
    <t>Union waters of 2a and 4</t>
  </si>
  <si>
    <t>-/ FIDES Initial.Quantity.Mean = 11478/ -</t>
  </si>
  <si>
    <t>Sprattus sprattus</t>
  </si>
  <si>
    <t>-/ FIDES Initial.Quantity.Mean = 174/ Sum of MS TACs below 10% = 15%</t>
  </si>
  <si>
    <t>Union waters of 2a, 3a and 4</t>
  </si>
  <si>
    <t>-/ FIDES Initial.Quantity.Mean = 1629/ Sum of MS TACs below 10% = 8%</t>
  </si>
  <si>
    <t>Squalus acanthias</t>
  </si>
  <si>
    <t>3a, 4 and 7d</t>
  </si>
  <si>
    <t>Trachurus trachurus</t>
  </si>
  <si>
    <t>2a</t>
  </si>
  <si>
    <t>-/ FIDES Initial.Quantity.Mean = 29579/ -</t>
  </si>
  <si>
    <t>Union waters of 4b, 4c and 7d</t>
  </si>
  <si>
    <t>-/ FIDES Initial.Quantity.Mean = 3468/ -</t>
  </si>
  <si>
    <t>Trigla lucerna</t>
  </si>
  <si>
    <t>Trisopterus esmarki</t>
  </si>
  <si>
    <t>-/ FIDES Initial.Quantity.Mean = 52/ Sum of MS TACs below 10% = 0%</t>
  </si>
  <si>
    <t>Zeus faber</t>
  </si>
  <si>
    <t>Aequipecten opercularis</t>
  </si>
  <si>
    <t>Alepocephalus bairdii</t>
  </si>
  <si>
    <t>6, 12</t>
  </si>
  <si>
    <t>6a</t>
  </si>
  <si>
    <t>5, 6, 7 (excl. 7d), 8, 9, 10, 12 and 14</t>
  </si>
  <si>
    <t>Aphanopus carbo</t>
  </si>
  <si>
    <t>5, 6, 7, 12</t>
  </si>
  <si>
    <t>9, 10, 13</t>
  </si>
  <si>
    <t>Apristurus spp.</t>
  </si>
  <si>
    <t>5, 6, 7, 8, 9, 10</t>
  </si>
  <si>
    <t>5a, 14</t>
  </si>
  <si>
    <t>5b, 6, 7</t>
  </si>
  <si>
    <t>Argyrosomus regius</t>
  </si>
  <si>
    <t>Beryx spp</t>
  </si>
  <si>
    <t>5, 6, 7</t>
  </si>
  <si>
    <t>Cancer pagurus</t>
  </si>
  <si>
    <t>Capros aper</t>
  </si>
  <si>
    <t>6, 7, 8</t>
  </si>
  <si>
    <t>Centrophorus spp.</t>
  </si>
  <si>
    <t>Centroscyllium fabricii</t>
  </si>
  <si>
    <t>Centroscymnus coelolepis</t>
  </si>
  <si>
    <t>Centroscymnus crepidater</t>
  </si>
  <si>
    <t>Chlamydoselachus anguineus</t>
  </si>
  <si>
    <t>5a</t>
  </si>
  <si>
    <t>5b, 6b</t>
  </si>
  <si>
    <t>-/ FIDES Initial.Quantity.Mean = 440/ -</t>
  </si>
  <si>
    <t>6a, 7bc</t>
  </si>
  <si>
    <t>Thresholds not met, ut end user need known so included in sampling</t>
  </si>
  <si>
    <t>7aN</t>
  </si>
  <si>
    <t>7aS, 7gh, 7jk</t>
  </si>
  <si>
    <t>Conger conger</t>
  </si>
  <si>
    <t>8, 9, 10, 12, 14</t>
  </si>
  <si>
    <t>Dalatias licha</t>
  </si>
  <si>
    <t>Dasyatis pastinaca</t>
  </si>
  <si>
    <t>7, 8</t>
  </si>
  <si>
    <t>-/ FIDES Initial.Quantity.Mean = 11/ Sum of MS TACs below 10% = 24%</t>
  </si>
  <si>
    <t>Deania calcea</t>
  </si>
  <si>
    <t>5, 6, 7, 9, 10, 12</t>
  </si>
  <si>
    <t>Dicologlossa cuneata</t>
  </si>
  <si>
    <t>8c, 9</t>
  </si>
  <si>
    <t>Dipturus batis, Dipturis intermedius</t>
  </si>
  <si>
    <t>6, 7a, 7e-k</t>
  </si>
  <si>
    <t>8, 9a</t>
  </si>
  <si>
    <t>Engraulis encrasicolus</t>
  </si>
  <si>
    <t>9, 10</t>
  </si>
  <si>
    <t>Etmopterus princeps</t>
  </si>
  <si>
    <t>Etmopterus spinax</t>
  </si>
  <si>
    <t>6, 7, 8, 10</t>
  </si>
  <si>
    <t>7e</t>
  </si>
  <si>
    <t>5, 14</t>
  </si>
  <si>
    <t>5b</t>
  </si>
  <si>
    <t>6b</t>
  </si>
  <si>
    <t>7a</t>
  </si>
  <si>
    <t>-/ FIDES Initial.Quantity.Mean = 2/ Sum of MS TACs below 10% = 5%</t>
  </si>
  <si>
    <t>7b, 7c, 7e-k, 8, 9, 10</t>
  </si>
  <si>
    <t>5-10, 12</t>
  </si>
  <si>
    <t>Galeus melastomus</t>
  </si>
  <si>
    <t>6, 7</t>
  </si>
  <si>
    <t>Galeus murinus</t>
  </si>
  <si>
    <t>Hexanchus griseus</t>
  </si>
  <si>
    <t>Hippoglossus hippoglossus</t>
  </si>
  <si>
    <t>Homarus gammarus</t>
  </si>
  <si>
    <t>Hoplostethus atlanticus</t>
  </si>
  <si>
    <t>Lepidopus caudatus</t>
  </si>
  <si>
    <t>9a</t>
  </si>
  <si>
    <t>8c, 9a</t>
  </si>
  <si>
    <t>7, 8abd</t>
  </si>
  <si>
    <t>Leucoraja circularis</t>
  </si>
  <si>
    <t>Leucoraja fullonica</t>
  </si>
  <si>
    <t>6, 7, 8ab</t>
  </si>
  <si>
    <t>8c</t>
  </si>
  <si>
    <t>7a, 7f-h</t>
  </si>
  <si>
    <t>Loligo vulgaris</t>
  </si>
  <si>
    <t>-/ FIDES Initial.Quantity.Mean = 375/ Sum of MS TACs below 10% = 15%</t>
  </si>
  <si>
    <t>5b, 12, 14</t>
  </si>
  <si>
    <t>Maja brachydactyla</t>
  </si>
  <si>
    <t>5b, 6a</t>
  </si>
  <si>
    <t>6b, 12, 14</t>
  </si>
  <si>
    <t>7b-k, 8, 9, 10</t>
  </si>
  <si>
    <t>5b, 6, 12, 14</t>
  </si>
  <si>
    <t>-/ FIDES Initial.Quantity.Mean = 0/ Sum of MS TACs below 10% = 4%</t>
  </si>
  <si>
    <t>7b-k</t>
  </si>
  <si>
    <t>-/ FIDES Initial.Quantity.Mean = 83/ Sum of MS TACs below 10% = 1%</t>
  </si>
  <si>
    <t xml:space="preserve">8, 9, 10 </t>
  </si>
  <si>
    <t>5b, 6, 7, 12, 14</t>
  </si>
  <si>
    <t>-/ FIDES Initial.Quantity.Mean = 407/ Sum of MS TACs below 10% = 7%</t>
  </si>
  <si>
    <t>8abde</t>
  </si>
  <si>
    <t>-/ FIDES Initial.Quantity.Mean = 41/ Sum of MS TACs below 10% = 0%</t>
  </si>
  <si>
    <t>8c, 9, 10</t>
  </si>
  <si>
    <t>Microchirus variegatus</t>
  </si>
  <si>
    <t>12 international waters</t>
  </si>
  <si>
    <t>Molva macrophthalma</t>
  </si>
  <si>
    <t>Mustelus asterias</t>
  </si>
  <si>
    <t>6, 7, 8, 9</t>
  </si>
  <si>
    <t>Mustelus mustelus</t>
  </si>
  <si>
    <t>Mustelus punctulatus</t>
  </si>
  <si>
    <t>5-10, 12, 14</t>
  </si>
  <si>
    <t>5b, 6</t>
  </si>
  <si>
    <t>Octopus vulgaris</t>
  </si>
  <si>
    <t>Oxynotus paradoxus</t>
  </si>
  <si>
    <t>Pagellus bogaraveo</t>
  </si>
  <si>
    <t>Pandalus spp</t>
  </si>
  <si>
    <t>Parapenaeus longirostris</t>
  </si>
  <si>
    <t>-/ FIDES Initial.Quantity.Mean = 30/ Sum of MS TACs below 10% = 7%</t>
  </si>
  <si>
    <t>7bc</t>
  </si>
  <si>
    <t>7fg</t>
  </si>
  <si>
    <t>7h-k</t>
  </si>
  <si>
    <t>-/ FIDES Initial.Quantity.Mean = 25/ -</t>
  </si>
  <si>
    <t>8, 9, 10</t>
  </si>
  <si>
    <t>Pollachius pollachius</t>
  </si>
  <si>
    <t>7, 8, 9, 10</t>
  </si>
  <si>
    <t>Polyprion americanus</t>
  </si>
  <si>
    <t>Raja alba</t>
  </si>
  <si>
    <t>4a, 6</t>
  </si>
  <si>
    <t>7a,7fg</t>
  </si>
  <si>
    <t>10, 12</t>
  </si>
  <si>
    <t>7a, 7fg</t>
  </si>
  <si>
    <t>6, 7b, 7j</t>
  </si>
  <si>
    <t>7a, 7e-h</t>
  </si>
  <si>
    <t>7b, 7j</t>
  </si>
  <si>
    <t>8ab</t>
  </si>
  <si>
    <t>Samniosus microcephalus</t>
  </si>
  <si>
    <t>Sardina pilchardus</t>
  </si>
  <si>
    <t>8abd</t>
  </si>
  <si>
    <t>Scomber colias</t>
  </si>
  <si>
    <t>5, 6, 7, 8, 9</t>
  </si>
  <si>
    <t>6, 7a-c, 7e-j</t>
  </si>
  <si>
    <t>Scyliorhinus stellaris</t>
  </si>
  <si>
    <t>Scymnodon ringenes</t>
  </si>
  <si>
    <t>5, 12, 14 (deep pelagic)</t>
  </si>
  <si>
    <t>5, 12, 14 (shallow pelagic)</t>
  </si>
  <si>
    <t xml:space="preserve">5, 14 (demersal) </t>
  </si>
  <si>
    <t>Sepia officinalis</t>
  </si>
  <si>
    <t>-/ FIDES Initial.Quantity.Mean = 44/ -</t>
  </si>
  <si>
    <t>7hjk</t>
  </si>
  <si>
    <t>-/ FIDES Initial.Quantity.Mean = 49/ -</t>
  </si>
  <si>
    <t>-/ FIDES Initial.Quantity.Mean = 256/ Sum of MS TACs below 10% = 8%</t>
  </si>
  <si>
    <t>8cde, 9, 10</t>
  </si>
  <si>
    <t>Sparidae</t>
  </si>
  <si>
    <t>Trachurus mediterraneus</t>
  </si>
  <si>
    <t>8, 9</t>
  </si>
  <si>
    <t>Trachurus picturatus</t>
  </si>
  <si>
    <t>4a, 5b, 6a, 7a-c, 7e-k, 8</t>
  </si>
  <si>
    <t>Trisopterus spp</t>
  </si>
  <si>
    <t>Amblyraja radiata</t>
  </si>
  <si>
    <t>3LNOPs</t>
  </si>
  <si>
    <t>SA1-6</t>
  </si>
  <si>
    <t>Beryx spp.</t>
  </si>
  <si>
    <t>6G</t>
  </si>
  <si>
    <t>SA1-3</t>
  </si>
  <si>
    <t>3M</t>
  </si>
  <si>
    <t>3NO</t>
  </si>
  <si>
    <t>3Ps</t>
  </si>
  <si>
    <t>SA1</t>
  </si>
  <si>
    <t>2J3KL</t>
  </si>
  <si>
    <t>3LNO</t>
  </si>
  <si>
    <t>Illex illecebrosus</t>
  </si>
  <si>
    <t>SA3-4</t>
  </si>
  <si>
    <t>Limanda ferruginea</t>
  </si>
  <si>
    <t>3KLMNO</t>
  </si>
  <si>
    <t>Sebastes spp</t>
  </si>
  <si>
    <t>3LN</t>
  </si>
  <si>
    <t>3O</t>
  </si>
  <si>
    <t>Somniosus microcephalus</t>
  </si>
  <si>
    <t>Urophycis tenuis</t>
  </si>
  <si>
    <t>All areas</t>
  </si>
  <si>
    <t>Aphanopus intermedius</t>
  </si>
  <si>
    <t>34.1.1, 34.1.2, 34.2</t>
  </si>
  <si>
    <t>Aristeus varidens</t>
  </si>
  <si>
    <t>Brachydeuterus spp.</t>
  </si>
  <si>
    <t>Brama brama</t>
  </si>
  <si>
    <t>Caranx spp.</t>
  </si>
  <si>
    <t>34.3.1, 34.3.3-6</t>
  </si>
  <si>
    <t>Cynoglossus spp.</t>
  </si>
  <si>
    <t>Decapterus spp.</t>
  </si>
  <si>
    <t>Dentex macrophthalmus</t>
  </si>
  <si>
    <t>Epinephelus aeneus</t>
  </si>
  <si>
    <t>34.1.3, 34.3.1, 34.3.3-6</t>
  </si>
  <si>
    <t>Ethmalosa fimbriata</t>
  </si>
  <si>
    <t>Farfantepenaeus notialis</t>
  </si>
  <si>
    <t>Galeoides decadactylus</t>
  </si>
  <si>
    <t>Merluccius polli</t>
  </si>
  <si>
    <t>Merluccius senegalensis</t>
  </si>
  <si>
    <t>Pagellus acarne</t>
  </si>
  <si>
    <t>34.1.1</t>
  </si>
  <si>
    <t>Pagellus bellottii</t>
  </si>
  <si>
    <t>Pagrus caeruleostictus</t>
  </si>
  <si>
    <t>Pomadasys spp.</t>
  </si>
  <si>
    <t>Pseudotolithus spp.</t>
  </si>
  <si>
    <t>34.1.1, 34.1.3</t>
  </si>
  <si>
    <t>See Table 1.3, sampling by Poland</t>
  </si>
  <si>
    <t>Sardinella aurita</t>
  </si>
  <si>
    <t>Sardinella maderensis</t>
  </si>
  <si>
    <t>Sepia hierredda</t>
  </si>
  <si>
    <t>Sparus spp.</t>
  </si>
  <si>
    <t>Trachurus spp.</t>
  </si>
  <si>
    <t>Trachurus murphyi</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</si>
  <si>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</si>
  <si>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</si>
  <si>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</si>
  <si>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</si>
  <si>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</si>
  <si>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</si>
  <si>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</si>
  <si>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</si>
  <si>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</si>
  <si>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</si>
  <si>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</si>
  <si>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</si>
  <si>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ELE-FRS-MIS-commercial fishing</t>
  </si>
  <si>
    <t>P</t>
  </si>
  <si>
    <t>Eel fresh water commercial sampling</t>
  </si>
  <si>
    <t>Fecundity</t>
  </si>
  <si>
    <t>No fecundity sampling was planned,  it was erroneously mentioned in the WP. Will be updated when an updated WP is submitted</t>
  </si>
  <si>
    <t>Maturity</t>
  </si>
  <si>
    <t xml:space="preserve">1, 2 </t>
  </si>
  <si>
    <t>O</t>
  </si>
  <si>
    <t>N/A</t>
  </si>
  <si>
    <t>AUCTION_SHRIMP</t>
  </si>
  <si>
    <t>DEMACT1</t>
  </si>
  <si>
    <t>DEMACT2</t>
  </si>
  <si>
    <t>No maturity collection planned</t>
  </si>
  <si>
    <t>Only feasible to determine for males</t>
  </si>
  <si>
    <t>Species not caught in survey</t>
  </si>
  <si>
    <t>Measurement from tagging experiment</t>
  </si>
  <si>
    <t>North-east Atlantic</t>
  </si>
  <si>
    <t>4a, 5b, 6a, 7a-c, 7e-k, 8, 9a</t>
  </si>
  <si>
    <t>CECAF at sea sampling</t>
  </si>
  <si>
    <t>See WP Poland for general and quality description, sampling conducted by POL under multilateral agreement</t>
  </si>
  <si>
    <t>see AR Poland</t>
  </si>
  <si>
    <t>SPRFMO at sea sampling</t>
  </si>
  <si>
    <t>Table 2.3. Diadromous species data collection in freshwater</t>
  </si>
  <si>
    <t>Management unit / River</t>
  </si>
  <si>
    <t>Body of water</t>
  </si>
  <si>
    <t>Species present in the MS</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</si>
  <si>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</si>
  <si>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</si>
  <si>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</si>
  <si>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</si>
  <si>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</si>
  <si>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</si>
  <si>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</si>
  <si>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</si>
  <si>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</si>
  <si>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NL_Neth</t>
  </si>
  <si>
    <t>waterbodies with recreational fisheries</t>
  </si>
  <si>
    <t>REC_Self</t>
  </si>
  <si>
    <t>I</t>
  </si>
  <si>
    <t>number</t>
  </si>
  <si>
    <t>questionnaires</t>
  </si>
  <si>
    <t>number of fishermen</t>
  </si>
  <si>
    <t>The number of fishermen starting the survey</t>
  </si>
  <si>
    <t>Rhine &amp; Meuse catchment</t>
  </si>
  <si>
    <t>The number of fishermen starting the survey, they dont really catch any adult eel</t>
  </si>
  <si>
    <t>Den Oever</t>
  </si>
  <si>
    <t>ELE-FRS-LNP</t>
  </si>
  <si>
    <t>Lift net</t>
  </si>
  <si>
    <t>number of locations</t>
  </si>
  <si>
    <t>Den Oever survey executed</t>
  </si>
  <si>
    <t>IJmuiden</t>
  </si>
  <si>
    <t>IJmuiden executed, but no glasseel caught. Will be stopped in 2023</t>
  </si>
  <si>
    <t>waterbodies with a commercial fishery</t>
  </si>
  <si>
    <t>F</t>
  </si>
  <si>
    <t>market sampling</t>
  </si>
  <si>
    <t>number of age readings</t>
  </si>
  <si>
    <t>life stage is mostly yellow eel, but also some silver eel</t>
  </si>
  <si>
    <t xml:space="preserve">MS had budget available to let more than 50 otoliths be aged, which adds to the information on eel that is needed for stock assessment </t>
  </si>
  <si>
    <t>number of sampled trips</t>
  </si>
  <si>
    <t>main entry points Rhine and Meuse catchments</t>
  </si>
  <si>
    <t>ELE-FRS-MPM</t>
  </si>
  <si>
    <t>traps (detector)</t>
  </si>
  <si>
    <t>number of traps/detectors</t>
  </si>
  <si>
    <t>Waal</t>
  </si>
  <si>
    <t>SAL-FGRZ</t>
  </si>
  <si>
    <t>salmon fyke</t>
  </si>
  <si>
    <t>264 fyke days</t>
  </si>
  <si>
    <t>Maas</t>
  </si>
  <si>
    <t>191 fyke days</t>
  </si>
  <si>
    <t>Table 2.4. Recreational fisheries</t>
  </si>
  <si>
    <t>Area(s) covered</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</si>
  <si>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</si>
  <si>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</si>
  <si>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</si>
  <si>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</si>
  <si>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</si>
  <si>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</si>
  <si>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</si>
  <si>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</si>
  <si>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</si>
  <si>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NL_neth</t>
  </si>
  <si>
    <t>Biennial estimate of the total catch</t>
  </si>
  <si>
    <t>ICES WGRFS</t>
  </si>
  <si>
    <t>Biennial survey. In 2022 the logbook survey started and runs untill March 2023</t>
  </si>
  <si>
    <t>North Sea (ICES areas 3a, 4 and 7d)</t>
  </si>
  <si>
    <t>Not enough catches for raising</t>
  </si>
  <si>
    <t>Squalas acanthias</t>
  </si>
  <si>
    <t>Pollachius sp.</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</si>
  <si>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</si>
  <si>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</si>
  <si>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</si>
  <si>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</si>
  <si>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</si>
  <si>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</si>
  <si>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</si>
  <si>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</si>
  <si>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</si>
  <si>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</si>
  <si>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</si>
  <si>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</si>
  <si>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</si>
  <si>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</si>
  <si>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</si>
  <si>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</si>
  <si>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</si>
  <si>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</si>
  <si>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</si>
  <si>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</si>
  <si>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</si>
  <si>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</si>
  <si>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PEL*NE Atlantic*obs</t>
  </si>
  <si>
    <t>Pelagic freezer trawlers fishing in North East Atlantic</t>
  </si>
  <si>
    <t>vessel x time</t>
  </si>
  <si>
    <t>PEL*NE Atlantic*oof</t>
  </si>
  <si>
    <t>No out-of-frame as trips are probabilistically selected from entire population</t>
  </si>
  <si>
    <t>PEL*NE Atlantic*ss</t>
  </si>
  <si>
    <t>vessel</t>
  </si>
  <si>
    <t xml:space="preserve">Vessels less active in EU waters. </t>
  </si>
  <si>
    <t>Out-of-frame</t>
  </si>
  <si>
    <t>DEM*NorthSea*obs</t>
  </si>
  <si>
    <t>Demersal active vessels fishing in North Sea</t>
  </si>
  <si>
    <t>vessel x week</t>
  </si>
  <si>
    <t>See textbox 2.5</t>
  </si>
  <si>
    <t>DEM*NorthSea*oof</t>
  </si>
  <si>
    <t>DEM*NorthSea*ss</t>
  </si>
  <si>
    <t>DEMPAS</t>
  </si>
  <si>
    <t>PAS*NorthSea*obs</t>
  </si>
  <si>
    <t>Demersal passive vessels fishing in North Sea</t>
  </si>
  <si>
    <t>vessel x trip</t>
  </si>
  <si>
    <t>PAS*NorthSea*oof</t>
  </si>
  <si>
    <t>No out-of-frame as trips are non-probabilistically selected from entire population</t>
  </si>
  <si>
    <t>DEM*NorthSea*auc</t>
  </si>
  <si>
    <t>Demersal vessels fishing in North Sea</t>
  </si>
  <si>
    <t>auction x time</t>
  </si>
  <si>
    <t>SHR*NorthSea*auc</t>
  </si>
  <si>
    <t>Demersal shrimpers fishing in North Sea</t>
  </si>
  <si>
    <t>SHR*NorthSea*oof</t>
  </si>
  <si>
    <t>Table 2.6. Research surveys at sea</t>
  </si>
  <si>
    <t>SG2 - formula corrected</t>
  </si>
  <si>
    <t>SG2 - formula corrected, now also "x" when Z or AA is not filled</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</si>
  <si>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</si>
  <si>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</si>
  <si>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</si>
  <si>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</si>
  <si>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</si>
  <si>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</si>
  <si>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</si>
  <si>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</si>
  <si>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</si>
  <si>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</si>
  <si>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</si>
  <si>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</si>
  <si>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</si>
  <si>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</si>
  <si>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</si>
  <si>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</si>
  <si>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</si>
  <si>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</si>
  <si>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</si>
  <si>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5,6</t>
  </si>
  <si>
    <t>WGIPS-ICES</t>
  </si>
  <si>
    <t>acoustic profiles</t>
  </si>
  <si>
    <t>ICES Acoustic trawl surveys</t>
  </si>
  <si>
    <t>SISP 9-IPS</t>
  </si>
  <si>
    <t>Regional  agreement part of "Multilateral cost-sharing agreement for the ASH survey" mentioned in Table 1.3</t>
  </si>
  <si>
    <t>"=IF(OR(W5/P5&lt;0.9;W5/P5&gt;1.5);"X";""))"</t>
  </si>
  <si>
    <t>"IF(OR(AA5="N",Z5="N",AA5="",Z5=""),"X","")"</t>
  </si>
  <si>
    <t>hydrography (downcast)</t>
  </si>
  <si>
    <t>ICES Oceanography</t>
  </si>
  <si>
    <t>trawl hauls</t>
  </si>
  <si>
    <t>4b, 4c, 7d</t>
  </si>
  <si>
    <t>8,9</t>
  </si>
  <si>
    <t>WGBEAM-ICES</t>
  </si>
  <si>
    <t>SISP 14</t>
  </si>
  <si>
    <t>survey finalised in one day less than planned; updated international survey protocol: https://doi.org/10.17895/ices.pub.21603336.v1</t>
  </si>
  <si>
    <t>litter hauls</t>
  </si>
  <si>
    <t>ICES DATRAS</t>
  </si>
  <si>
    <t>No specific litter trawls are conducted, but from all trawl hauls litter is collected and registered</t>
  </si>
  <si>
    <t>updated international survey protocol: https://doi.org/10.17895/ices.pub.21603336.v1</t>
  </si>
  <si>
    <t>6 trawl hauls declared invalid due to excessive amounts of bryozoan Electra pilosa in the catch; updated international survey protocol: https://doi.org/10.17895/ices.pub.21603336.v1</t>
  </si>
  <si>
    <t>Demersal Young Fish survey</t>
  </si>
  <si>
    <t>Coasts of NS</t>
  </si>
  <si>
    <t>8,9,10,11</t>
  </si>
  <si>
    <t>hydrography (attached to net)</t>
  </si>
  <si>
    <t>National database FRISBE</t>
  </si>
  <si>
    <t>The continuous CTD measurements on the  net are not uploaded to the ICES dataportal (measurement accuracy too low). The data is stored in the WMR database frisbe. International manual under development (scheduled for Q2 2022)</t>
  </si>
  <si>
    <t>Data submission for Dutch/Flanders intitiative MONEOS (Scheldt basins), and for trilateral Wadden Sea programma TMAP.</t>
  </si>
  <si>
    <t>International manual under development (scheduled for Q2 2022)</t>
  </si>
  <si>
    <t>1,2</t>
  </si>
  <si>
    <t>IBTSWG-ICES</t>
  </si>
  <si>
    <t>SISP 2-MIK</t>
  </si>
  <si>
    <t>The continuous CTD measurements on the plankton net are not uploaded to the ICES dataportal (measurement accuracy too low). The data is stored in the WMR database frisbe.</t>
  </si>
  <si>
    <t>SISP 10-IBTS IX</t>
  </si>
  <si>
    <t>plankton hauls</t>
  </si>
  <si>
    <t>ICES Eggs and larvae</t>
  </si>
  <si>
    <t>Evaluation of the sampling is conducted in WGSINS-ICES</t>
  </si>
  <si>
    <t>9,12</t>
  </si>
  <si>
    <t>WGSINS-ICES</t>
  </si>
  <si>
    <t>Manual</t>
  </si>
  <si>
    <t>Trawl hauls only conducted if time allows and upon specific request. No resuest for adult herring has been done in 2022.</t>
  </si>
  <si>
    <t>3a, 4, 6a</t>
  </si>
  <si>
    <t>6,7</t>
  </si>
  <si>
    <t>Trawl hauls only meant for collection biological information and tuning of species and length composition.</t>
  </si>
  <si>
    <t>A number of transects had to be shortened due to wind farms (Moray Firth); zig-zag transects have been partly transformed to east-west transects, in order to better align with the rest of the programme.</t>
  </si>
  <si>
    <t>4b, 4c</t>
  </si>
  <si>
    <t>Two northernmost transects not sampled due to severe weather conditions and no option to extend the survey period; 4 trawl hauls declared invalid due to excessive amounts of bryozoan Electra pilosa in the catch</t>
  </si>
  <si>
    <t>Two northernmost transects not sampled due to severe weather conditions and no option to extend the survey period.</t>
  </si>
  <si>
    <t>Shellfish survey (all species)</t>
  </si>
  <si>
    <t>ENSIS</t>
  </si>
  <si>
    <t>Dutch coast</t>
  </si>
  <si>
    <t>4,5,6</t>
  </si>
  <si>
    <t>grabs</t>
  </si>
  <si>
    <t>National database CSO</t>
  </si>
  <si>
    <t>National manual (available on request)</t>
  </si>
  <si>
    <t>suction dredge</t>
  </si>
  <si>
    <t>More samples collected with towed dredge instead</t>
  </si>
  <si>
    <t>towed dredge</t>
  </si>
  <si>
    <t>Open water survey Lake IJsselmeer and Markermeer</t>
  </si>
  <si>
    <t>FYMA</t>
  </si>
  <si>
    <t>Lakes IJsselmeer and Markermeer</t>
  </si>
  <si>
    <t>10,11</t>
  </si>
  <si>
    <t>Dutch Manual chapter 4.1</t>
  </si>
  <si>
    <t>data aggregations at https://wmropendata.wur.nl/prod/zoetwatervis/</t>
  </si>
  <si>
    <t>Shore survey Lake IJsselmeer and Markermeer</t>
  </si>
  <si>
    <t>FYOE</t>
  </si>
  <si>
    <t>Dutch Manual chapter 4.2</t>
  </si>
  <si>
    <t>Downs Recruitment Survey</t>
  </si>
  <si>
    <t>IHLS-DRS</t>
  </si>
  <si>
    <t>data submission to ICES database on eggs and larvae is foreseen from 2024 onwards, also uploading the previous years.</t>
  </si>
  <si>
    <t>Shellfish survey (Mussel, Cockle, Pacific Oyster)</t>
  </si>
  <si>
    <t>MOSKOK</t>
  </si>
  <si>
    <t>Wadden Sea, Scheldt estuary, Veerse Meer, Grevelingen</t>
  </si>
  <si>
    <t>2,3,4,5,6,7,8,9,10</t>
  </si>
  <si>
    <t>Blue whiting survey</t>
  </si>
  <si>
    <t>3,4</t>
  </si>
  <si>
    <t>Regional threshold agreement part of "Multilateral cost-sharing agreement for the blue whiting survey" mentioned in Table 1.3</t>
  </si>
  <si>
    <t xml:space="preserve"> It was internationally agreed (WGIPS 2022) that a transect can be shortened if no blue whiting is observed for 60 nmi in westerly direction. Due to the eastern distribution of blue whiting in 2022, some transects could be shortened following this rule.</t>
  </si>
  <si>
    <t>International Mackerel and Horse Mackerel Egg Survey (Triennial)</t>
  </si>
  <si>
    <t>6, 7, 8, 9a</t>
  </si>
  <si>
    <t>WGMEGS-ICES</t>
  </si>
  <si>
    <t>SISP 6</t>
  </si>
  <si>
    <t>Final planning to be done by WGMEGS prior to the international survey</t>
  </si>
  <si>
    <t>Trawl hauls only meant for collection fish for fecundity estimates</t>
  </si>
  <si>
    <t>Trawl samples in work plan are an estimate. Sufficient fish should be collected for histology analyses.</t>
  </si>
  <si>
    <t xml:space="preserve">Table 3.1. Fishing activity variables sampling strategy </t>
  </si>
  <si>
    <t xml:space="preserve">Implementation year </t>
  </si>
  <si>
    <t xml:space="preserve">Region </t>
  </si>
  <si>
    <t xml:space="preserve">Fishing activity variable </t>
  </si>
  <si>
    <t xml:space="preserve">Data source </t>
  </si>
  <si>
    <t xml:space="preserve">Data collection scheme </t>
  </si>
  <si>
    <t>Planned sample rate (%)</t>
  </si>
  <si>
    <t>AR reference year</t>
  </si>
  <si>
    <t xml:space="preserve">Number of vessels </t>
  </si>
  <si>
    <t>Planned sample number</t>
  </si>
  <si>
    <t>Achieved response number</t>
  </si>
  <si>
    <t>Response rate (%)</t>
  </si>
  <si>
    <t>Achieved coverage (%)</t>
  </si>
  <si>
    <t>2022-2024</t>
  </si>
  <si>
    <t>Pelagic trawlers 40 m or larger</t>
  </si>
  <si>
    <t>see text</t>
  </si>
  <si>
    <t>Dredgers 0-&lt; 10 m*</t>
  </si>
  <si>
    <t>No vessels in this segment in the population in 2021</t>
  </si>
  <si>
    <t>Dredgers 10-&lt; 12 m*</t>
  </si>
  <si>
    <t>Prices for species for all segments of dredgers were collected combined, see text</t>
  </si>
  <si>
    <t>Dredgers 12-&lt; 18 m*</t>
  </si>
  <si>
    <t>Dredgers 18-&lt; 24 m*</t>
  </si>
  <si>
    <t>Dredgers 24-&lt; 40 m*</t>
  </si>
  <si>
    <t>Dredgers 40 m or larger*</t>
  </si>
  <si>
    <t>Table 4.1. Stomach sampling and analysis</t>
  </si>
  <si>
    <t>Time period (quarter)</t>
  </si>
  <si>
    <t>Species for stomach sampling</t>
  </si>
  <si>
    <t>Expected number of stomachs</t>
  </si>
  <si>
    <t>Link to stomach sampling protocol</t>
  </si>
  <si>
    <t>Metagenomic techniques</t>
  </si>
  <si>
    <t>Sampled number of stomachs</t>
  </si>
  <si>
    <t>Was the sampling carried out within the planned time period(s)?</t>
  </si>
  <si>
    <t>Was the sampling carried out within the planned area(s)?</t>
  </si>
  <si>
    <t>Indication if AR comments required concerning number of samples achieved</t>
  </si>
  <si>
    <t>ICES areas 3a, 4</t>
  </si>
  <si>
    <t>No regional work plan yet, but finalised rotation scheme designed by the ISSG on stomach sampling</t>
  </si>
  <si>
    <t>Chapter 15 in 2021_RCG-NA-NSEA-RCGBaltic_part III</t>
  </si>
  <si>
    <t xml:space="preserve">numbers based on application of the sampling scheme to the 2016-2021 data </t>
  </si>
  <si>
    <t>numbers based on application of the sampling scheme to the 2016-2021 data; species not mentioned under the NLD animal welfare permit for the survey setup up till 2022 so data collection is only possible when the permit is granted</t>
  </si>
  <si>
    <t>Table 5.1. Fleet total population and clustering</t>
  </si>
  <si>
    <t>Supra region</t>
  </si>
  <si>
    <t>Length class </t>
  </si>
  <si>
    <t xml:space="preserve">Segment or cluster name </t>
  </si>
  <si>
    <t>Total population (WP)</t>
  </si>
  <si>
    <t>Total population (AR)</t>
  </si>
  <si>
    <t>Beam trawlers 0-&lt; 10 m*</t>
  </si>
  <si>
    <t> </t>
  </si>
  <si>
    <t>Beam trawlers 12-&lt; 18 m</t>
  </si>
  <si>
    <t>Vessel using other active gears 18-&lt; 24 m*</t>
  </si>
  <si>
    <t>low active vessels are clustered (see text)</t>
  </si>
  <si>
    <t>Beam trawlers 18-&lt; 24 m</t>
  </si>
  <si>
    <t>Beam trawlers 24-&lt; 40 m</t>
  </si>
  <si>
    <t>Beam trawlers 40 m or larger</t>
  </si>
  <si>
    <t>Demersal trawlers and/or demersal seiners 12-&lt; 18 m</t>
  </si>
  <si>
    <t>Demersal trawlers and/or demersal seiners 18-&lt; 24 m</t>
  </si>
  <si>
    <t>Demersal trawlers and/or demersal seiners 24-&lt; 40 m*</t>
  </si>
  <si>
    <t>Drift and/or fixed netters 18-&lt; 24 m*</t>
  </si>
  <si>
    <t>Inactive vessels 0-&lt; 10 m</t>
  </si>
  <si>
    <t>Inactive vessels 10-&lt; 12 m</t>
  </si>
  <si>
    <t>Inactive vessels 12-&lt; 18 m</t>
  </si>
  <si>
    <t>Inactive vessels 18-&lt; 24 m</t>
  </si>
  <si>
    <t>Inactive vessels 24-&lt; 40 m</t>
  </si>
  <si>
    <t>Inactive vessels 40 m or larger</t>
  </si>
  <si>
    <t>Pelagic trawlers 40 m or larger*</t>
  </si>
  <si>
    <t>Large pelagic trawlers of all regions are clustered together in one segement, see text.</t>
  </si>
  <si>
    <t>Vessels using other passive gears</t>
  </si>
  <si>
    <t>Vessels using other passive gears 0-&lt; 10 m</t>
  </si>
  <si>
    <t>Vessels using other passive gears 10-&lt; 12 m</t>
  </si>
  <si>
    <t>Vessels using polyvalent active gears only</t>
  </si>
  <si>
    <t>Vessels using polyvalent passive gears only</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</si>
  <si>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</si>
  <si>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</si>
  <si>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</si>
  <si>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</si>
  <si>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</si>
  <si>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</si>
  <si>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</si>
  <si>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high non-response, see tekst box 5.2</t>
  </si>
  <si>
    <t>Full-time Equivalent (FTE)</t>
  </si>
  <si>
    <t>Other non-variable costs</t>
  </si>
  <si>
    <t>Other variable costs</t>
  </si>
  <si>
    <t>Paid labour</t>
  </si>
  <si>
    <t>Value of quota and other fishing rights</t>
  </si>
  <si>
    <t>National administration and Accounts</t>
  </si>
  <si>
    <t>No data collection planned in 2022</t>
  </si>
  <si>
    <t>data of previous year, see tekst box 5.2</t>
  </si>
  <si>
    <t>Inactive vessels 24-&lt; 40 m*</t>
  </si>
  <si>
    <t>data not collected see tekst box 5.2</t>
  </si>
  <si>
    <t>Vessels using other Passive gears 0-&lt; 10 m*</t>
  </si>
  <si>
    <t>Vessels using other Passive gears 10-&lt; 12 m*</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</si>
  <si>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</si>
  <si>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</si>
  <si>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</si>
  <si>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</si>
  <si>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</si>
  <si>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Lower than planned coverage, see text box 6.1</t>
  </si>
  <si>
    <t>Fish Feed used</t>
  </si>
  <si>
    <t>No data collection, see text</t>
  </si>
  <si>
    <t>No data collection in 2022</t>
  </si>
  <si>
    <t>FTE by gender</t>
  </si>
  <si>
    <t>Low response rate, see text box 6.1</t>
  </si>
  <si>
    <t>Recirculation systems</t>
  </si>
  <si>
    <t>Eel</t>
  </si>
  <si>
    <t>Table 7.1. Economic and social variables for fish processing data collection strategy</t>
  </si>
  <si>
    <t xml:space="preserve"> Fish processing activity</t>
  </si>
  <si>
    <t>Not applicable</t>
  </si>
  <si>
    <t>No data collection planned</t>
  </si>
  <si>
    <t>No data collected</t>
  </si>
  <si>
    <t>2022 - 2027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</si>
</sst>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409]mmm/yy;@"/>
  </numFmts>
  <fonts count="40" x14ac:knownFonts="1">
    <font>
      <sz val="10"/>
      <color rgb="FF000000"/>
      <name val="Arial"/>
    </font>
    <font>
      <sz val="11"/>
      <color theme="1"/>
      <name val="Calibri"/>
      <family val="2"/>
      <scheme val="minor"/>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10"/>
      <color rgb="FF0000FF"/>
      <name val="Arial"/>
      <family val="2"/>
    </font>
    <font>
      <sz val="8"/>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amily val="2"/>
    </font>
    <font>
      <i/>
      <sz val="10"/>
      <color rgb="FFFF0000"/>
      <name val="Arial"/>
      <family val="2"/>
    </font>
    <font>
      <sz val="10"/>
      <color rgb="FF000000"/>
      <name val="Arial"/>
      <family val="2"/>
    </font>
    <font>
      <u/>
      <sz val="10"/>
      <color theme="10"/>
      <name val="Arial"/>
      <family val="2"/>
    </font>
    <font>
      <u/>
      <sz val="10"/>
      <name val="Arial"/>
      <family val="2"/>
    </font>
    <font>
      <sz val="10"/>
      <name val="Arial"/>
      <family val="2"/>
    </font>
    <font>
      <b/>
      <sz val="10"/>
      <name val="Arial"/>
      <family val="2"/>
    </font>
    <font>
      <sz val="10"/>
      <color rgb="FF000000"/>
      <name val="Arial"/>
      <family val="2"/>
    </font>
  </fonts>
  <fills count="21">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
      <patternFill patternType="solid">
        <fgColor rgb="FFFFFFFF"/>
        <bgColor rgb="FF000000"/>
      </patternFill>
    </fill>
    <fill>
      <patternFill patternType="solid">
        <fgColor rgb="FFFF0000"/>
        <bgColor rgb="FFFFFF00"/>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s>
  <cellStyleXfs count="8">
    <xf numFmtId="0" fontId="0" fillId="0" borderId="0"/>
    <xf numFmtId="0" fontId="12" fillId="0" borderId="2"/>
    <xf numFmtId="9" fontId="34" fillId="0" borderId="0" applyFont="0" applyFill="0" applyBorder="0" applyAlignment="0" applyProtection="0"/>
    <xf numFmtId="0" fontId="12" fillId="0" borderId="2"/>
    <xf numFmtId="0" fontId="12" fillId="0" borderId="2"/>
    <xf numFmtId="0" fontId="35" fillId="0" borderId="0" applyNumberFormat="0" applyFill="0" applyBorder="0" applyAlignment="0" applyProtection="0"/>
    <xf numFmtId="0" fontId="39" fillId="0" borderId="2"/>
    <xf numFmtId="0" fontId="1" fillId="0" borderId="2"/>
  </cellStyleXfs>
  <cellXfs count="430">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7" fillId="0" borderId="0" xfId="0" applyFont="1"/>
    <xf numFmtId="0" fontId="9" fillId="0" borderId="0" xfId="0" applyFont="1"/>
    <xf numFmtId="0" fontId="4" fillId="0" borderId="0" xfId="0" applyFont="1" applyAlignment="1">
      <alignment horizontal="center"/>
    </xf>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xf>
    <xf numFmtId="0" fontId="11" fillId="0" borderId="0" xfId="0" applyFont="1"/>
    <xf numFmtId="0" fontId="16" fillId="0" borderId="0" xfId="0" applyFont="1"/>
    <xf numFmtId="0" fontId="16" fillId="0" borderId="3" xfId="0" applyFont="1" applyBorder="1"/>
    <xf numFmtId="0" fontId="18" fillId="0" borderId="1" xfId="0" applyFont="1" applyBorder="1" applyAlignment="1" applyProtection="1">
      <alignment wrapText="1"/>
      <protection locked="0"/>
    </xf>
    <xf numFmtId="0" fontId="19" fillId="0" borderId="2" xfId="0" applyFont="1" applyBorder="1" applyAlignment="1" applyProtection="1">
      <alignment vertical="center" wrapText="1"/>
      <protection locked="0"/>
    </xf>
    <xf numFmtId="0" fontId="17" fillId="0" borderId="0" xfId="0" applyFont="1" applyAlignment="1" applyProtection="1">
      <alignment wrapText="1"/>
      <protection locked="0"/>
    </xf>
    <xf numFmtId="0" fontId="16" fillId="0" borderId="2" xfId="0" applyFont="1" applyBorder="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wrapText="1"/>
      <protection locked="0"/>
    </xf>
    <xf numFmtId="0" fontId="16" fillId="0" borderId="1" xfId="0" applyFont="1" applyBorder="1" applyAlignment="1">
      <alignment horizontal="left" wrapText="1"/>
    </xf>
    <xf numFmtId="0" fontId="16" fillId="0" borderId="6" xfId="0" applyFont="1" applyBorder="1" applyAlignment="1">
      <alignment horizontal="left" wrapText="1"/>
    </xf>
    <xf numFmtId="0" fontId="16" fillId="0" borderId="8" xfId="0" applyFont="1" applyBorder="1" applyAlignment="1">
      <alignment horizontal="left" wrapText="1"/>
    </xf>
    <xf numFmtId="0" fontId="16" fillId="0" borderId="2" xfId="0" applyFont="1" applyBorder="1" applyAlignment="1">
      <alignment horizontal="left" wrapText="1"/>
    </xf>
    <xf numFmtId="0" fontId="16" fillId="0" borderId="5" xfId="0" applyFont="1" applyBorder="1" applyAlignment="1">
      <alignment horizontal="left" wrapText="1"/>
    </xf>
    <xf numFmtId="0" fontId="16" fillId="0" borderId="4" xfId="0" applyFont="1" applyBorder="1" applyAlignment="1">
      <alignment horizontal="left" wrapText="1"/>
    </xf>
    <xf numFmtId="0" fontId="16" fillId="0" borderId="10" xfId="0" applyFont="1" applyBorder="1" applyAlignment="1">
      <alignment horizontal="left" wrapText="1"/>
    </xf>
    <xf numFmtId="0" fontId="16" fillId="0" borderId="7" xfId="0" applyFont="1" applyBorder="1" applyAlignment="1">
      <alignment horizontal="left" wrapText="1"/>
    </xf>
    <xf numFmtId="0" fontId="20" fillId="0" borderId="1" xfId="0" applyFont="1" applyBorder="1" applyAlignment="1">
      <alignment horizontal="left" wrapText="1"/>
    </xf>
    <xf numFmtId="0" fontId="21" fillId="0" borderId="1" xfId="0" applyFont="1" applyBorder="1" applyAlignment="1">
      <alignment horizontal="left" wrapText="1"/>
    </xf>
    <xf numFmtId="0" fontId="22" fillId="0" borderId="1" xfId="0" applyFont="1" applyBorder="1" applyAlignment="1">
      <alignment horizontal="left" wrapText="1"/>
    </xf>
    <xf numFmtId="0" fontId="16" fillId="0" borderId="9" xfId="0" applyFont="1" applyBorder="1" applyAlignment="1">
      <alignment horizontal="left" wrapText="1"/>
    </xf>
    <xf numFmtId="0" fontId="16" fillId="0" borderId="1" xfId="1"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7" fillId="0" borderId="11" xfId="0" applyFont="1" applyBorder="1" applyAlignment="1" applyProtection="1">
      <alignment wrapText="1"/>
      <protection locked="0"/>
    </xf>
    <xf numFmtId="0" fontId="16" fillId="0" borderId="11" xfId="0" applyFont="1" applyBorder="1" applyAlignment="1" applyProtection="1">
      <alignment horizontal="left" wrapText="1"/>
      <protection locked="0"/>
    </xf>
    <xf numFmtId="0" fontId="16" fillId="0" borderId="11" xfId="0" applyFont="1" applyBorder="1" applyAlignment="1" applyProtection="1">
      <alignment wrapText="1"/>
      <protection locked="0"/>
    </xf>
    <xf numFmtId="0" fontId="4" fillId="0" borderId="7" xfId="0" applyFont="1" applyBorder="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11" fillId="0" borderId="0" xfId="0" applyFont="1" applyAlignment="1">
      <alignment vertical="center"/>
    </xf>
    <xf numFmtId="0" fontId="2" fillId="0" borderId="0" xfId="0" applyFont="1" applyAlignment="1">
      <alignment wrapText="1"/>
    </xf>
    <xf numFmtId="0" fontId="18" fillId="5" borderId="1" xfId="0" applyFont="1" applyFill="1" applyBorder="1" applyAlignment="1" applyProtection="1">
      <alignment wrapText="1"/>
      <protection locked="0"/>
    </xf>
    <xf numFmtId="0" fontId="16" fillId="5" borderId="1" xfId="0" applyFont="1" applyFill="1" applyBorder="1" applyAlignment="1">
      <alignment horizontal="left" wrapText="1"/>
    </xf>
    <xf numFmtId="0" fontId="16" fillId="5" borderId="8" xfId="0" applyFont="1" applyFill="1" applyBorder="1" applyAlignment="1">
      <alignment horizontal="left" wrapText="1"/>
    </xf>
    <xf numFmtId="0" fontId="16" fillId="5" borderId="5" xfId="0" applyFont="1" applyFill="1" applyBorder="1" applyAlignment="1">
      <alignment horizontal="left" wrapText="1"/>
    </xf>
    <xf numFmtId="0" fontId="16" fillId="5" borderId="10" xfId="0" applyFont="1" applyFill="1" applyBorder="1" applyAlignment="1">
      <alignment horizontal="left" wrapText="1"/>
    </xf>
    <xf numFmtId="0" fontId="16" fillId="5" borderId="7" xfId="0" applyFont="1" applyFill="1" applyBorder="1" applyAlignment="1">
      <alignment horizontal="left" wrapText="1"/>
    </xf>
    <xf numFmtId="0" fontId="16" fillId="5" borderId="0" xfId="0" applyFont="1" applyFill="1" applyAlignment="1">
      <alignment horizontal="left" wrapText="1"/>
    </xf>
    <xf numFmtId="0" fontId="16" fillId="5" borderId="1" xfId="0" quotePrefix="1" applyFont="1" applyFill="1" applyBorder="1" applyAlignment="1">
      <alignment horizontal="left" wrapText="1"/>
    </xf>
    <xf numFmtId="0" fontId="16" fillId="5" borderId="7" xfId="0" applyFont="1" applyFill="1" applyBorder="1" applyAlignment="1">
      <alignment horizontal="left"/>
    </xf>
    <xf numFmtId="0" fontId="16" fillId="5" borderId="6" xfId="0" applyFont="1" applyFill="1" applyBorder="1" applyAlignment="1">
      <alignment horizontal="left" wrapText="1"/>
    </xf>
    <xf numFmtId="0" fontId="16" fillId="5" borderId="1" xfId="1" applyFont="1" applyFill="1" applyBorder="1" applyAlignment="1">
      <alignment horizontal="left" wrapText="1"/>
    </xf>
    <xf numFmtId="0" fontId="5" fillId="0" borderId="1" xfId="0" applyFont="1" applyBorder="1" applyAlignment="1">
      <alignment horizontal="left" wrapText="1"/>
    </xf>
    <xf numFmtId="0" fontId="5" fillId="0" borderId="6" xfId="0" applyFont="1" applyBorder="1" applyAlignment="1">
      <alignment horizontal="left" wrapText="1"/>
    </xf>
    <xf numFmtId="0" fontId="5" fillId="0" borderId="11"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5" xfId="0" applyFont="1" applyBorder="1" applyAlignment="1">
      <alignment horizontal="left" wrapText="1"/>
    </xf>
    <xf numFmtId="0" fontId="5" fillId="0" borderId="12" xfId="0" applyFont="1" applyBorder="1" applyAlignment="1">
      <alignment horizontal="left" wrapText="1"/>
    </xf>
    <xf numFmtId="0" fontId="24" fillId="0" borderId="1" xfId="0" applyFont="1" applyBorder="1" applyAlignment="1">
      <alignment horizontal="left" wrapText="1"/>
    </xf>
    <xf numFmtId="0" fontId="24" fillId="0" borderId="9" xfId="0" applyFont="1" applyBorder="1" applyAlignment="1">
      <alignment horizontal="left" wrapText="1"/>
    </xf>
    <xf numFmtId="0" fontId="24" fillId="0" borderId="5" xfId="0" applyFont="1" applyBorder="1" applyAlignment="1">
      <alignment horizontal="left" wrapText="1"/>
    </xf>
    <xf numFmtId="0" fontId="24" fillId="0" borderId="12" xfId="0" applyFont="1" applyBorder="1" applyAlignment="1">
      <alignment horizontal="left" wrapText="1"/>
    </xf>
    <xf numFmtId="0" fontId="24" fillId="0" borderId="11" xfId="0" applyFont="1" applyBorder="1" applyAlignment="1" applyProtection="1">
      <alignment horizontal="left" wrapText="1"/>
      <protection locked="0"/>
    </xf>
    <xf numFmtId="0" fontId="24" fillId="0" borderId="2" xfId="0" applyFont="1" applyBorder="1" applyAlignment="1" applyProtection="1">
      <alignment horizontal="left" wrapText="1"/>
      <protection locked="0"/>
    </xf>
    <xf numFmtId="0" fontId="24" fillId="0" borderId="0" xfId="0" applyFont="1" applyAlignment="1" applyProtection="1">
      <alignment horizontal="left" wrapText="1"/>
      <protection locked="0"/>
    </xf>
    <xf numFmtId="0" fontId="24" fillId="0" borderId="6" xfId="0" applyFont="1" applyBorder="1" applyAlignment="1">
      <alignment horizontal="left" wrapText="1"/>
    </xf>
    <xf numFmtId="0" fontId="24" fillId="0" borderId="8" xfId="0" applyFont="1" applyBorder="1" applyAlignment="1">
      <alignment horizontal="left" wrapText="1"/>
    </xf>
    <xf numFmtId="0" fontId="16" fillId="0" borderId="2" xfId="0" applyFont="1" applyBorder="1" applyAlignment="1" applyProtection="1">
      <alignment wrapText="1"/>
      <protection locked="0"/>
    </xf>
    <xf numFmtId="0" fontId="25" fillId="0" borderId="1" xfId="0" applyFont="1" applyBorder="1" applyAlignment="1">
      <alignment horizontal="left" wrapText="1"/>
    </xf>
    <xf numFmtId="0" fontId="27" fillId="0" borderId="0" xfId="0" applyFont="1" applyAlignment="1">
      <alignment horizontal="center"/>
    </xf>
    <xf numFmtId="0" fontId="28" fillId="0" borderId="1" xfId="0" applyFont="1" applyBorder="1" applyAlignment="1">
      <alignment horizontal="center" vertical="center"/>
    </xf>
    <xf numFmtId="0" fontId="17" fillId="0" borderId="0" xfId="0" applyFont="1"/>
    <xf numFmtId="0" fontId="16" fillId="0" borderId="2" xfId="0" applyFont="1" applyBorder="1"/>
    <xf numFmtId="0" fontId="23" fillId="0" borderId="0" xfId="0" applyFont="1"/>
    <xf numFmtId="0" fontId="22" fillId="0" borderId="2" xfId="0" applyFont="1" applyBorder="1"/>
    <xf numFmtId="0" fontId="16" fillId="0" borderId="0" xfId="0" applyFont="1" applyAlignment="1">
      <alignment vertical="center"/>
    </xf>
    <xf numFmtId="0" fontId="16" fillId="0" borderId="2" xfId="0" applyFont="1" applyBorder="1" applyAlignment="1">
      <alignment vertical="center"/>
    </xf>
    <xf numFmtId="0" fontId="16" fillId="0" borderId="0" xfId="0" applyFont="1" applyAlignment="1">
      <alignment vertical="center" wrapText="1"/>
    </xf>
    <xf numFmtId="0" fontId="30" fillId="0" borderId="0" xfId="0" applyFont="1"/>
    <xf numFmtId="0" fontId="30" fillId="0" borderId="0" xfId="0" applyFont="1" applyAlignment="1">
      <alignment wrapText="1"/>
    </xf>
    <xf numFmtId="0" fontId="29" fillId="0" borderId="0" xfId="0" applyFont="1"/>
    <xf numFmtId="0" fontId="31" fillId="0" borderId="6" xfId="0" applyFont="1" applyBorder="1" applyAlignment="1">
      <alignment horizontal="left" wrapText="1"/>
    </xf>
    <xf numFmtId="0" fontId="16" fillId="2" borderId="0" xfId="0" applyFont="1" applyFill="1" applyAlignment="1" applyProtection="1">
      <alignment wrapText="1"/>
      <protection locked="0"/>
    </xf>
    <xf numFmtId="0" fontId="12" fillId="2" borderId="1" xfId="0" applyFont="1" applyFill="1" applyBorder="1" applyAlignment="1">
      <alignment horizontal="left" wrapText="1"/>
    </xf>
    <xf numFmtId="0" fontId="16" fillId="0" borderId="1" xfId="0" applyFont="1" applyBorder="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11" fillId="8" borderId="4" xfId="0" applyFont="1" applyFill="1" applyBorder="1" applyAlignment="1">
      <alignment vertical="center" wrapText="1"/>
    </xf>
    <xf numFmtId="0" fontId="11" fillId="8" borderId="1" xfId="0" applyFont="1" applyFill="1" applyBorder="1" applyAlignment="1">
      <alignment vertical="center" wrapText="1"/>
    </xf>
    <xf numFmtId="0" fontId="3" fillId="3" borderId="4" xfId="0" applyFont="1" applyFill="1" applyBorder="1" applyAlignment="1">
      <alignment vertical="center" wrapText="1"/>
    </xf>
    <xf numFmtId="0" fontId="11" fillId="3" borderId="4" xfId="0" applyFont="1" applyFill="1" applyBorder="1" applyAlignment="1">
      <alignment vertical="center" wrapText="1"/>
    </xf>
    <xf numFmtId="0" fontId="11" fillId="3" borderId="1" xfId="0" applyFont="1" applyFill="1" applyBorder="1" applyAlignment="1">
      <alignment vertical="center" wrapText="1"/>
    </xf>
    <xf numFmtId="0" fontId="0" fillId="0" borderId="0" xfId="0" applyAlignment="1">
      <alignment horizontal="center" vertical="center"/>
    </xf>
    <xf numFmtId="0" fontId="16" fillId="0" borderId="14" xfId="0" applyFont="1" applyBorder="1"/>
    <xf numFmtId="0" fontId="16" fillId="0" borderId="20" xfId="0" applyFont="1" applyBorder="1"/>
    <xf numFmtId="0" fontId="4" fillId="6" borderId="7" xfId="0" applyFont="1" applyFill="1" applyBorder="1" applyAlignment="1">
      <alignment vertical="center" wrapText="1"/>
    </xf>
    <xf numFmtId="0" fontId="0" fillId="3" borderId="7" xfId="0" applyFill="1" applyBorder="1" applyAlignment="1">
      <alignment vertical="center" wrapText="1"/>
    </xf>
    <xf numFmtId="0" fontId="12" fillId="0" borderId="7" xfId="0" applyFont="1" applyBorder="1" applyAlignment="1">
      <alignment vertical="center" wrapText="1"/>
    </xf>
    <xf numFmtId="3" fontId="4" fillId="3" borderId="7" xfId="0" applyNumberFormat="1" applyFont="1" applyFill="1" applyBorder="1" applyAlignment="1">
      <alignment vertical="center" wrapText="1"/>
    </xf>
    <xf numFmtId="0" fontId="4" fillId="3" borderId="7" xfId="0" applyFont="1" applyFill="1" applyBorder="1" applyAlignment="1">
      <alignment vertical="center" wrapText="1"/>
    </xf>
    <xf numFmtId="0" fontId="11" fillId="0" borderId="0" xfId="0" applyFont="1" applyAlignment="1">
      <alignment vertical="center" wrapText="1"/>
    </xf>
    <xf numFmtId="0" fontId="3" fillId="3" borderId="7" xfId="0" applyFont="1" applyFill="1" applyBorder="1" applyAlignment="1">
      <alignment vertical="center" wrapText="1"/>
    </xf>
    <xf numFmtId="0" fontId="17" fillId="3" borderId="7" xfId="0" applyFont="1" applyFill="1" applyBorder="1" applyAlignment="1">
      <alignment vertical="center" wrapText="1"/>
    </xf>
    <xf numFmtId="0" fontId="3" fillId="3" borderId="13" xfId="0" applyFont="1" applyFill="1" applyBorder="1" applyAlignment="1">
      <alignment vertical="center" wrapText="1"/>
    </xf>
    <xf numFmtId="0" fontId="3" fillId="3" borderId="15" xfId="0" applyFont="1" applyFill="1" applyBorder="1" applyAlignment="1">
      <alignment vertical="center" wrapText="1"/>
    </xf>
    <xf numFmtId="0" fontId="17" fillId="8" borderId="7" xfId="0" applyFont="1" applyFill="1" applyBorder="1" applyAlignment="1">
      <alignment vertical="center" wrapText="1"/>
    </xf>
    <xf numFmtId="0" fontId="17" fillId="9" borderId="7" xfId="0" applyFont="1" applyFill="1" applyBorder="1" applyAlignment="1">
      <alignment vertical="center" wrapText="1"/>
    </xf>
    <xf numFmtId="0" fontId="11" fillId="3" borderId="7" xfId="0" applyFont="1" applyFill="1" applyBorder="1" applyAlignment="1">
      <alignment vertical="center" wrapText="1"/>
    </xf>
    <xf numFmtId="0" fontId="23" fillId="0" borderId="7" xfId="0" applyFont="1" applyBorder="1" applyAlignment="1">
      <alignment vertical="center" wrapText="1"/>
    </xf>
    <xf numFmtId="0" fontId="13" fillId="3" borderId="7" xfId="0" applyFont="1" applyFill="1" applyBorder="1" applyAlignment="1">
      <alignment vertical="center" wrapText="1"/>
    </xf>
    <xf numFmtId="0" fontId="10" fillId="0" borderId="0" xfId="0" applyFont="1" applyAlignment="1">
      <alignment vertical="center" wrapText="1"/>
    </xf>
    <xf numFmtId="1" fontId="0" fillId="3" borderId="7" xfId="0" applyNumberFormat="1" applyFill="1" applyBorder="1" applyAlignment="1">
      <alignment vertical="center" wrapText="1"/>
    </xf>
    <xf numFmtId="1" fontId="23" fillId="8" borderId="7" xfId="0" quotePrefix="1" applyNumberFormat="1" applyFont="1" applyFill="1" applyBorder="1" applyAlignment="1">
      <alignment vertical="center" wrapText="1"/>
    </xf>
    <xf numFmtId="9" fontId="23" fillId="8" borderId="7" xfId="0" quotePrefix="1" applyNumberFormat="1" applyFont="1" applyFill="1" applyBorder="1" applyAlignment="1">
      <alignment vertical="center" wrapText="1"/>
    </xf>
    <xf numFmtId="10" fontId="0" fillId="0" borderId="0" xfId="0" applyNumberFormat="1" applyAlignment="1">
      <alignment vertical="center" wrapText="1"/>
    </xf>
    <xf numFmtId="0" fontId="0" fillId="0" borderId="2" xfId="0" applyBorder="1" applyAlignment="1">
      <alignment vertical="center" wrapText="1"/>
    </xf>
    <xf numFmtId="0" fontId="3" fillId="4" borderId="7" xfId="0" applyFont="1" applyFill="1" applyBorder="1" applyAlignment="1">
      <alignment vertical="center" wrapText="1"/>
    </xf>
    <xf numFmtId="0" fontId="3" fillId="7" borderId="1" xfId="0" applyFont="1" applyFill="1" applyBorder="1" applyAlignment="1">
      <alignment vertical="center" wrapText="1"/>
    </xf>
    <xf numFmtId="0" fontId="3" fillId="8" borderId="1" xfId="0" applyFont="1" applyFill="1" applyBorder="1" applyAlignment="1">
      <alignment vertical="center" wrapText="1"/>
    </xf>
    <xf numFmtId="0" fontId="17" fillId="8" borderId="1" xfId="0" applyFont="1" applyFill="1" applyBorder="1" applyAlignment="1">
      <alignment vertical="center" wrapText="1"/>
    </xf>
    <xf numFmtId="0" fontId="17" fillId="8" borderId="6" xfId="0" applyFont="1" applyFill="1" applyBorder="1" applyAlignment="1">
      <alignment vertical="center" wrapText="1"/>
    </xf>
    <xf numFmtId="0" fontId="23" fillId="7" borderId="8" xfId="0" applyFont="1" applyFill="1" applyBorder="1" applyAlignment="1">
      <alignment vertical="center" wrapText="1"/>
    </xf>
    <xf numFmtId="0" fontId="23" fillId="8" borderId="8" xfId="0" quotePrefix="1" applyFont="1" applyFill="1" applyBorder="1" applyAlignment="1">
      <alignment vertical="center" wrapText="1"/>
    </xf>
    <xf numFmtId="0" fontId="0" fillId="7" borderId="7" xfId="0" applyFill="1" applyBorder="1" applyAlignment="1">
      <alignment vertical="center" wrapText="1"/>
    </xf>
    <xf numFmtId="1" fontId="0" fillId="7" borderId="7" xfId="0" applyNumberFormat="1" applyFill="1" applyBorder="1" applyAlignment="1">
      <alignment vertical="center" wrapText="1"/>
    </xf>
    <xf numFmtId="9" fontId="0" fillId="7" borderId="7" xfId="0" applyNumberFormat="1" applyFill="1" applyBorder="1" applyAlignment="1">
      <alignment vertical="center" wrapText="1"/>
    </xf>
    <xf numFmtId="9" fontId="23" fillId="8" borderId="8" xfId="0" quotePrefix="1" applyNumberFormat="1" applyFont="1" applyFill="1" applyBorder="1" applyAlignment="1">
      <alignment vertical="center" wrapText="1"/>
    </xf>
    <xf numFmtId="9" fontId="23" fillId="8" borderId="9" xfId="0" quotePrefix="1" applyNumberFormat="1" applyFont="1" applyFill="1" applyBorder="1" applyAlignment="1">
      <alignment vertical="center" wrapText="1"/>
    </xf>
    <xf numFmtId="9" fontId="23" fillId="9" borderId="16" xfId="0" quotePrefix="1" applyNumberFormat="1" applyFont="1" applyFill="1" applyBorder="1" applyAlignment="1">
      <alignment vertical="center" wrapText="1"/>
    </xf>
    <xf numFmtId="0" fontId="3" fillId="10" borderId="7" xfId="0" applyFont="1" applyFill="1" applyBorder="1" applyAlignment="1">
      <alignment vertical="center" wrapText="1"/>
    </xf>
    <xf numFmtId="0" fontId="11" fillId="11" borderId="7" xfId="0" applyFont="1" applyFill="1" applyBorder="1" applyAlignment="1">
      <alignment vertical="center" wrapText="1"/>
    </xf>
    <xf numFmtId="0" fontId="17" fillId="13" borderId="7" xfId="0" applyFont="1" applyFill="1" applyBorder="1" applyAlignment="1">
      <alignment vertical="center" wrapText="1"/>
    </xf>
    <xf numFmtId="0" fontId="11" fillId="14" borderId="7" xfId="0" applyFont="1" applyFill="1" applyBorder="1" applyAlignment="1">
      <alignment vertical="center" wrapText="1"/>
    </xf>
    <xf numFmtId="0" fontId="9" fillId="10" borderId="7" xfId="0" applyFont="1" applyFill="1" applyBorder="1" applyAlignment="1">
      <alignment vertical="center" wrapText="1"/>
    </xf>
    <xf numFmtId="0" fontId="9" fillId="13" borderId="7" xfId="0" applyFont="1" applyFill="1" applyBorder="1" applyAlignment="1">
      <alignment vertical="center" wrapText="1"/>
    </xf>
    <xf numFmtId="0" fontId="23" fillId="13" borderId="7" xfId="0" applyFont="1" applyFill="1" applyBorder="1" applyAlignment="1">
      <alignment vertical="center" wrapText="1"/>
    </xf>
    <xf numFmtId="0" fontId="0" fillId="13" borderId="7" xfId="0" applyFill="1" applyBorder="1" applyAlignment="1">
      <alignment vertical="center" wrapText="1"/>
    </xf>
    <xf numFmtId="1" fontId="12" fillId="13" borderId="7" xfId="0" applyNumberFormat="1" applyFont="1" applyFill="1" applyBorder="1" applyAlignment="1">
      <alignment vertical="center" wrapText="1"/>
    </xf>
    <xf numFmtId="9" fontId="12" fillId="13" borderId="7" xfId="0" applyNumberFormat="1" applyFont="1" applyFill="1" applyBorder="1" applyAlignment="1">
      <alignment vertical="center" wrapText="1"/>
    </xf>
    <xf numFmtId="1" fontId="16" fillId="13" borderId="7" xfId="0" applyNumberFormat="1" applyFont="1" applyFill="1" applyBorder="1" applyAlignment="1">
      <alignment vertical="center" wrapText="1"/>
    </xf>
    <xf numFmtId="1" fontId="0" fillId="13" borderId="7" xfId="0" applyNumberFormat="1" applyFill="1" applyBorder="1" applyAlignment="1">
      <alignment vertical="center" wrapText="1"/>
    </xf>
    <xf numFmtId="9" fontId="0" fillId="13" borderId="7" xfId="0" applyNumberFormat="1" applyFill="1" applyBorder="1" applyAlignment="1">
      <alignment vertical="center" wrapText="1"/>
    </xf>
    <xf numFmtId="0" fontId="3" fillId="13" borderId="1" xfId="0" applyFont="1" applyFill="1" applyBorder="1" applyAlignment="1">
      <alignment vertical="center" wrapText="1"/>
    </xf>
    <xf numFmtId="49" fontId="0" fillId="0" borderId="0" xfId="0" applyNumberFormat="1" applyAlignment="1">
      <alignment vertical="center" wrapText="1"/>
    </xf>
    <xf numFmtId="0" fontId="32" fillId="0" borderId="2" xfId="0" applyFont="1" applyBorder="1" applyAlignment="1">
      <alignment vertical="center" wrapText="1"/>
    </xf>
    <xf numFmtId="0" fontId="11" fillId="18" borderId="7" xfId="0" applyFont="1" applyFill="1" applyBorder="1" applyAlignment="1">
      <alignment vertical="center" wrapText="1"/>
    </xf>
    <xf numFmtId="0" fontId="11" fillId="18" borderId="18" xfId="0" applyFont="1" applyFill="1" applyBorder="1" applyAlignment="1">
      <alignment vertical="center" wrapText="1"/>
    </xf>
    <xf numFmtId="0" fontId="11" fillId="15" borderId="7" xfId="0" applyFont="1" applyFill="1" applyBorder="1" applyAlignment="1">
      <alignment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3" fillId="3" borderId="8" xfId="0" applyFont="1" applyFill="1" applyBorder="1" applyAlignment="1">
      <alignment vertical="center" wrapText="1"/>
    </xf>
    <xf numFmtId="0" fontId="13" fillId="13" borderId="17" xfId="0" applyFont="1" applyFill="1" applyBorder="1" applyAlignment="1">
      <alignment vertical="center" wrapText="1"/>
    </xf>
    <xf numFmtId="0" fontId="23" fillId="3" borderId="8" xfId="0" applyFont="1" applyFill="1" applyBorder="1" applyAlignment="1">
      <alignment vertical="center" wrapText="1"/>
    </xf>
    <xf numFmtId="0" fontId="12" fillId="3" borderId="7" xfId="0" applyFont="1" applyFill="1" applyBorder="1" applyAlignment="1">
      <alignment vertical="center" wrapText="1"/>
    </xf>
    <xf numFmtId="1" fontId="12" fillId="3" borderId="7" xfId="0" applyNumberFormat="1" applyFont="1" applyFill="1" applyBorder="1" applyAlignment="1">
      <alignment vertical="center" wrapText="1"/>
    </xf>
    <xf numFmtId="0" fontId="23" fillId="12" borderId="7" xfId="0" quotePrefix="1" applyFont="1" applyFill="1" applyBorder="1" applyAlignment="1">
      <alignment vertical="center" wrapText="1"/>
    </xf>
    <xf numFmtId="10" fontId="12" fillId="0" borderId="0" xfId="0" applyNumberFormat="1" applyFont="1" applyAlignment="1">
      <alignment vertical="center" wrapText="1"/>
    </xf>
    <xf numFmtId="0" fontId="11" fillId="17" borderId="7" xfId="0" applyFont="1" applyFill="1" applyBorder="1" applyAlignment="1">
      <alignment vertical="center" wrapText="1"/>
    </xf>
    <xf numFmtId="0" fontId="11" fillId="15" borderId="18" xfId="0" applyFont="1" applyFill="1" applyBorder="1" applyAlignment="1">
      <alignment vertical="center" wrapText="1"/>
    </xf>
    <xf numFmtId="0" fontId="0" fillId="18" borderId="19" xfId="0" applyFill="1" applyBorder="1" applyAlignment="1">
      <alignment vertical="center" wrapText="1"/>
    </xf>
    <xf numFmtId="0" fontId="8" fillId="0" borderId="0" xfId="0" applyFont="1" applyAlignment="1">
      <alignment vertical="center" wrapText="1"/>
    </xf>
    <xf numFmtId="0" fontId="14" fillId="0" borderId="0" xfId="0" applyFont="1" applyAlignment="1">
      <alignment vertical="center" wrapText="1"/>
    </xf>
    <xf numFmtId="0" fontId="17" fillId="16" borderId="7" xfId="0" applyFont="1" applyFill="1" applyBorder="1" applyAlignment="1">
      <alignment vertical="center" wrapText="1"/>
    </xf>
    <xf numFmtId="0" fontId="16" fillId="0" borderId="7" xfId="0" applyFont="1" applyBorder="1" applyAlignment="1">
      <alignment vertical="center" wrapText="1"/>
    </xf>
    <xf numFmtId="1" fontId="4" fillId="0" borderId="0" xfId="0" applyNumberFormat="1" applyFont="1" applyAlignment="1">
      <alignment vertical="center" wrapText="1"/>
    </xf>
    <xf numFmtId="0" fontId="17" fillId="15" borderId="7" xfId="0" applyFont="1" applyFill="1" applyBorder="1" applyAlignment="1">
      <alignment vertical="center" wrapText="1"/>
    </xf>
    <xf numFmtId="0" fontId="11" fillId="6" borderId="7" xfId="0" applyFont="1" applyFill="1" applyBorder="1" applyAlignment="1">
      <alignment vertical="center" wrapText="1"/>
    </xf>
    <xf numFmtId="0" fontId="3" fillId="17" borderId="7" xfId="0" applyFont="1" applyFill="1" applyBorder="1" applyAlignment="1">
      <alignment vertical="center" wrapText="1"/>
    </xf>
    <xf numFmtId="0" fontId="9" fillId="17" borderId="7" xfId="0" applyFont="1" applyFill="1" applyBorder="1" applyAlignment="1">
      <alignment vertical="center" wrapText="1"/>
    </xf>
    <xf numFmtId="0" fontId="3" fillId="6" borderId="7" xfId="0" applyFont="1" applyFill="1" applyBorder="1" applyAlignment="1">
      <alignment vertical="center" wrapText="1"/>
    </xf>
    <xf numFmtId="0" fontId="12" fillId="6" borderId="7" xfId="0" applyFont="1" applyFill="1" applyBorder="1" applyAlignment="1">
      <alignment vertical="center" wrapText="1"/>
    </xf>
    <xf numFmtId="1" fontId="0" fillId="0" borderId="0" xfId="0" applyNumberFormat="1" applyAlignment="1">
      <alignment vertical="center" wrapText="1"/>
    </xf>
    <xf numFmtId="1" fontId="4" fillId="0" borderId="0" xfId="0" applyNumberFormat="1" applyFont="1" applyAlignment="1">
      <alignment horizontal="right" vertical="center" wrapText="1"/>
    </xf>
    <xf numFmtId="0" fontId="12" fillId="0" borderId="0" xfId="0" applyFont="1" applyAlignment="1">
      <alignment horizontal="right" vertical="center" wrapText="1"/>
    </xf>
    <xf numFmtId="0" fontId="17" fillId="15" borderId="18" xfId="0" applyFont="1" applyFill="1" applyBorder="1" applyAlignment="1">
      <alignment vertical="center" wrapText="1"/>
    </xf>
    <xf numFmtId="0" fontId="17" fillId="12" borderId="18" xfId="0" applyFont="1" applyFill="1" applyBorder="1" applyAlignment="1">
      <alignment vertical="center" wrapText="1"/>
    </xf>
    <xf numFmtId="0" fontId="17" fillId="16" borderId="18" xfId="0" applyFont="1" applyFill="1" applyBorder="1" applyAlignment="1">
      <alignment vertical="center" wrapText="1"/>
    </xf>
    <xf numFmtId="0" fontId="23" fillId="15" borderId="7" xfId="0" applyFont="1" applyFill="1" applyBorder="1" applyAlignment="1">
      <alignment vertical="center" wrapText="1"/>
    </xf>
    <xf numFmtId="0" fontId="23" fillId="15" borderId="18" xfId="0" applyFont="1" applyFill="1" applyBorder="1" applyAlignment="1">
      <alignment vertical="center" wrapText="1"/>
    </xf>
    <xf numFmtId="3" fontId="16" fillId="3" borderId="7" xfId="0" applyNumberFormat="1" applyFont="1" applyFill="1" applyBorder="1" applyAlignment="1">
      <alignment horizontal="right" vertical="center" wrapText="1"/>
    </xf>
    <xf numFmtId="3" fontId="16" fillId="12" borderId="7" xfId="0" applyNumberFormat="1" applyFont="1" applyFill="1" applyBorder="1" applyAlignment="1">
      <alignment horizontal="right" vertical="center" wrapText="1"/>
    </xf>
    <xf numFmtId="0" fontId="16" fillId="12" borderId="7" xfId="0" applyFont="1" applyFill="1" applyBorder="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horizontal="center" vertical="center" wrapText="1"/>
    </xf>
    <xf numFmtId="1" fontId="4" fillId="0" borderId="0" xfId="0" applyNumberFormat="1" applyFont="1" applyAlignment="1">
      <alignment horizontal="right" vertical="center"/>
    </xf>
    <xf numFmtId="1" fontId="0" fillId="0" borderId="0" xfId="0" applyNumberFormat="1" applyAlignment="1">
      <alignment horizontal="right" vertical="center"/>
    </xf>
    <xf numFmtId="1" fontId="12" fillId="3" borderId="7" xfId="0" applyNumberFormat="1" applyFont="1" applyFill="1" applyBorder="1" applyAlignment="1">
      <alignment horizontal="right" vertical="center" wrapText="1"/>
    </xf>
    <xf numFmtId="0" fontId="13" fillId="16" borderId="7" xfId="0" quotePrefix="1" applyFont="1" applyFill="1" applyBorder="1" applyAlignment="1">
      <alignment horizontal="center" vertical="center" wrapText="1"/>
    </xf>
    <xf numFmtId="0" fontId="4" fillId="0" borderId="0" xfId="0" applyFont="1" applyAlignment="1">
      <alignment horizontal="center" vertical="center"/>
    </xf>
    <xf numFmtId="1" fontId="13" fillId="12" borderId="7" xfId="0" quotePrefix="1" applyNumberFormat="1" applyFont="1" applyFill="1" applyBorder="1" applyAlignment="1">
      <alignment horizontal="right" vertical="center" wrapText="1"/>
    </xf>
    <xf numFmtId="1" fontId="0" fillId="18" borderId="7" xfId="0" applyNumberFormat="1" applyFill="1" applyBorder="1" applyAlignment="1">
      <alignment horizontal="right" vertical="center" wrapText="1"/>
    </xf>
    <xf numFmtId="1" fontId="0" fillId="18" borderId="18" xfId="0" applyNumberFormat="1" applyFill="1" applyBorder="1" applyAlignment="1">
      <alignment horizontal="right" vertical="center" wrapText="1"/>
    </xf>
    <xf numFmtId="1" fontId="0" fillId="18" borderId="10" xfId="0" applyNumberFormat="1" applyFill="1" applyBorder="1" applyAlignment="1">
      <alignment horizontal="right" vertical="center" wrapText="1"/>
    </xf>
    <xf numFmtId="1" fontId="0" fillId="18" borderId="19" xfId="0" applyNumberFormat="1" applyFill="1" applyBorder="1" applyAlignment="1">
      <alignment horizontal="right" vertical="center" wrapText="1"/>
    </xf>
    <xf numFmtId="1" fontId="0" fillId="0" borderId="0" xfId="0" applyNumberFormat="1" applyAlignment="1">
      <alignment horizontal="right" vertical="center" wrapText="1"/>
    </xf>
    <xf numFmtId="0" fontId="0" fillId="0" borderId="0" xfId="0" applyAlignment="1">
      <alignment horizontal="right" vertical="center" wrapText="1"/>
    </xf>
    <xf numFmtId="0" fontId="0" fillId="0" borderId="0" xfId="0" applyAlignment="1">
      <alignment horizontal="center" vertical="center" wrapText="1"/>
    </xf>
    <xf numFmtId="1" fontId="23" fillId="16" borderId="18" xfId="0" applyNumberFormat="1" applyFont="1" applyFill="1" applyBorder="1" applyAlignment="1">
      <alignment horizontal="right" vertical="center" wrapText="1"/>
    </xf>
    <xf numFmtId="0" fontId="23" fillId="8" borderId="18" xfId="0" applyFont="1" applyFill="1" applyBorder="1" applyAlignment="1">
      <alignment horizontal="center" vertical="center" wrapText="1"/>
    </xf>
    <xf numFmtId="1" fontId="16" fillId="18" borderId="18" xfId="0" applyNumberFormat="1" applyFont="1" applyFill="1" applyBorder="1" applyAlignment="1">
      <alignment horizontal="right" vertical="center" wrapText="1"/>
    </xf>
    <xf numFmtId="1" fontId="16" fillId="18" borderId="19" xfId="0" applyNumberFormat="1" applyFont="1" applyFill="1" applyBorder="1" applyAlignment="1">
      <alignment horizontal="right" vertical="center" wrapText="1"/>
    </xf>
    <xf numFmtId="10" fontId="16" fillId="18" borderId="19" xfId="0" applyNumberFormat="1" applyFont="1" applyFill="1" applyBorder="1" applyAlignment="1">
      <alignment horizontal="right" vertical="center" wrapText="1"/>
    </xf>
    <xf numFmtId="1" fontId="0" fillId="3" borderId="7" xfId="0" applyNumberFormat="1" applyFill="1" applyBorder="1" applyAlignment="1">
      <alignment horizontal="right" vertical="center" wrapText="1"/>
    </xf>
    <xf numFmtId="1" fontId="16" fillId="3" borderId="7" xfId="0" applyNumberFormat="1" applyFont="1" applyFill="1" applyBorder="1" applyAlignment="1">
      <alignment horizontal="right" vertical="center" wrapText="1"/>
    </xf>
    <xf numFmtId="0" fontId="23" fillId="8" borderId="7" xfId="0" applyFont="1" applyFill="1" applyBorder="1" applyAlignment="1">
      <alignment horizontal="center" vertical="center" wrapText="1"/>
    </xf>
    <xf numFmtId="0" fontId="4" fillId="0" borderId="7" xfId="0" applyFont="1" applyBorder="1" applyAlignment="1">
      <alignment horizontal="left" wrapText="1"/>
    </xf>
    <xf numFmtId="0" fontId="4" fillId="0" borderId="7" xfId="0" applyFont="1" applyBorder="1"/>
    <xf numFmtId="0" fontId="4" fillId="2" borderId="7" xfId="0" applyFont="1" applyFill="1" applyBorder="1"/>
    <xf numFmtId="0" fontId="4" fillId="0" borderId="5" xfId="1" applyFont="1" applyBorder="1" applyAlignment="1">
      <alignment horizontal="center" vertical="center" wrapText="1"/>
    </xf>
    <xf numFmtId="0" fontId="16" fillId="0" borderId="7" xfId="0" applyFont="1" applyBorder="1"/>
    <xf numFmtId="0" fontId="4" fillId="0" borderId="1" xfId="1" applyFont="1" applyBorder="1" applyAlignment="1">
      <alignment horizontal="center" vertical="center" wrapText="1"/>
    </xf>
    <xf numFmtId="0" fontId="4" fillId="0" borderId="1" xfId="0" applyFont="1" applyBorder="1"/>
    <xf numFmtId="0" fontId="4" fillId="2" borderId="1" xfId="0" applyFont="1" applyFill="1" applyBorder="1"/>
    <xf numFmtId="0" fontId="16" fillId="0" borderId="7" xfId="0" applyFont="1" applyBorder="1" applyAlignment="1">
      <alignment horizontal="center" vertical="center" wrapText="1"/>
    </xf>
    <xf numFmtId="0" fontId="16" fillId="0" borderId="7" xfId="0" applyFont="1" applyBorder="1" applyAlignment="1">
      <alignment horizontal="left" vertical="center" wrapText="1"/>
    </xf>
    <xf numFmtId="0" fontId="16" fillId="2" borderId="7"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left" vertical="center" wrapText="1"/>
    </xf>
    <xf numFmtId="164" fontId="16" fillId="0" borderId="7" xfId="0" applyNumberFormat="1" applyFont="1" applyBorder="1" applyAlignment="1">
      <alignment horizontal="left" vertical="center" wrapText="1"/>
    </xf>
    <xf numFmtId="164" fontId="16" fillId="0" borderId="7" xfId="0" applyNumberFormat="1" applyFont="1" applyBorder="1" applyAlignment="1">
      <alignment horizontal="center" vertical="center" wrapText="1"/>
    </xf>
    <xf numFmtId="0" fontId="16" fillId="0" borderId="7" xfId="0" applyFont="1" applyBorder="1" applyAlignment="1">
      <alignment vertical="center"/>
    </xf>
    <xf numFmtId="0" fontId="16" fillId="0" borderId="7" xfId="0" applyFont="1" applyBorder="1" applyAlignment="1">
      <alignment horizontal="center" vertical="center"/>
    </xf>
    <xf numFmtId="0" fontId="16" fillId="19" borderId="19" xfId="0" applyFont="1" applyFill="1" applyBorder="1" applyAlignment="1">
      <alignment vertical="center" wrapText="1"/>
    </xf>
    <xf numFmtId="0" fontId="16" fillId="0" borderId="19" xfId="0" applyFont="1" applyBorder="1" applyAlignment="1">
      <alignment horizontal="center" vertical="center"/>
    </xf>
    <xf numFmtId="0" fontId="16" fillId="0" borderId="19" xfId="0" applyFont="1" applyBorder="1" applyAlignment="1">
      <alignment vertical="center"/>
    </xf>
    <xf numFmtId="0" fontId="16" fillId="0" borderId="7" xfId="0" applyFont="1" applyBorder="1" applyAlignment="1">
      <alignment horizontal="center"/>
    </xf>
    <xf numFmtId="0" fontId="16" fillId="0" borderId="7" xfId="0" applyFont="1" applyBorder="1" applyAlignment="1">
      <alignment horizontal="left" vertical="center"/>
    </xf>
    <xf numFmtId="0" fontId="16" fillId="0" borderId="7" xfId="0" quotePrefix="1" applyFont="1" applyBorder="1" applyAlignment="1">
      <alignment horizontal="center" vertical="center"/>
    </xf>
    <xf numFmtId="9" fontId="16" fillId="0" borderId="7" xfId="0" applyNumberFormat="1" applyFont="1" applyBorder="1" applyAlignment="1">
      <alignment horizontal="center" vertical="center"/>
    </xf>
    <xf numFmtId="17" fontId="16" fillId="0" borderId="7" xfId="0" applyNumberFormat="1" applyFont="1" applyBorder="1" applyAlignment="1">
      <alignment horizontal="left" vertical="center"/>
    </xf>
    <xf numFmtId="9" fontId="16" fillId="0" borderId="7" xfId="2" applyFont="1" applyFill="1" applyBorder="1" applyAlignment="1">
      <alignment vertical="center"/>
    </xf>
    <xf numFmtId="0" fontId="23" fillId="0" borderId="7" xfId="0" applyFont="1" applyBorder="1" applyAlignment="1">
      <alignment horizontal="left" vertical="center" wrapText="1"/>
    </xf>
    <xf numFmtId="0" fontId="16" fillId="0" borderId="7" xfId="1" applyFont="1" applyBorder="1" applyAlignment="1">
      <alignment horizontal="left" vertical="center" wrapText="1"/>
    </xf>
    <xf numFmtId="0" fontId="16" fillId="0" borderId="7" xfId="1" applyFont="1" applyBorder="1" applyAlignment="1">
      <alignment horizontal="center" vertical="center"/>
    </xf>
    <xf numFmtId="0" fontId="16" fillId="0" borderId="7" xfId="1" applyFont="1" applyBorder="1" applyAlignment="1">
      <alignment horizontal="left" vertical="center"/>
    </xf>
    <xf numFmtId="0" fontId="16" fillId="0" borderId="7" xfId="1" applyFont="1" applyBorder="1" applyAlignment="1">
      <alignment vertical="center"/>
    </xf>
    <xf numFmtId="0" fontId="23" fillId="0" borderId="7" xfId="1" applyFont="1" applyBorder="1" applyAlignment="1">
      <alignment vertical="center"/>
    </xf>
    <xf numFmtId="0" fontId="16" fillId="0" borderId="1" xfId="1" applyFont="1" applyBorder="1" applyAlignment="1">
      <alignment vertical="center"/>
    </xf>
    <xf numFmtId="0" fontId="16" fillId="2" borderId="1" xfId="1" applyFont="1" applyFill="1" applyBorder="1" applyAlignment="1">
      <alignment vertical="center"/>
    </xf>
    <xf numFmtId="0" fontId="16" fillId="0" borderId="7" xfId="1" applyFont="1" applyBorder="1" applyAlignment="1">
      <alignment vertical="center" wrapText="1"/>
    </xf>
    <xf numFmtId="0" fontId="16" fillId="2" borderId="7" xfId="1" applyFont="1" applyFill="1" applyBorder="1" applyAlignment="1">
      <alignment horizontal="center" vertical="center" wrapText="1"/>
    </xf>
    <xf numFmtId="0" fontId="16" fillId="2" borderId="7" xfId="1" applyFont="1" applyFill="1" applyBorder="1" applyAlignment="1">
      <alignment horizontal="center" vertical="center"/>
    </xf>
    <xf numFmtId="1" fontId="16" fillId="2" borderId="7" xfId="1" applyNumberFormat="1" applyFont="1" applyFill="1" applyBorder="1" applyAlignment="1">
      <alignment horizontal="center" vertical="center"/>
    </xf>
    <xf numFmtId="0" fontId="16" fillId="2" borderId="7" xfId="1" applyFont="1" applyFill="1" applyBorder="1" applyAlignment="1">
      <alignment vertical="center" wrapText="1"/>
    </xf>
    <xf numFmtId="0" fontId="23" fillId="0" borderId="7" xfId="0" applyFont="1" applyBorder="1" applyAlignment="1">
      <alignment vertical="center"/>
    </xf>
    <xf numFmtId="0" fontId="16" fillId="0" borderId="1" xfId="0" applyFont="1" applyBorder="1" applyAlignment="1">
      <alignment vertical="center"/>
    </xf>
    <xf numFmtId="1" fontId="16" fillId="0" borderId="7" xfId="0" applyNumberFormat="1" applyFont="1" applyBorder="1" applyAlignment="1">
      <alignment horizontal="center" vertical="center"/>
    </xf>
    <xf numFmtId="0" fontId="16" fillId="0" borderId="7" xfId="1" applyFont="1" applyBorder="1" applyAlignment="1">
      <alignment horizontal="center" vertical="center" wrapText="1"/>
    </xf>
    <xf numFmtId="1" fontId="16" fillId="0" borderId="7" xfId="1" applyNumberFormat="1" applyFont="1" applyBorder="1" applyAlignment="1">
      <alignment horizontal="center" vertical="center"/>
    </xf>
    <xf numFmtId="0" fontId="16" fillId="0" borderId="1" xfId="1" applyFont="1" applyBorder="1" applyAlignment="1">
      <alignment horizontal="left" vertical="center" wrapText="1"/>
    </xf>
    <xf numFmtId="0" fontId="23" fillId="0" borderId="7" xfId="1" applyFont="1" applyBorder="1" applyAlignment="1">
      <alignment horizontal="left" vertical="center"/>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center" vertical="center" wrapText="1"/>
    </xf>
    <xf numFmtId="0" fontId="23" fillId="0" borderId="7" xfId="0" applyFont="1" applyBorder="1"/>
    <xf numFmtId="0" fontId="16" fillId="0" borderId="6" xfId="0" applyFont="1" applyBorder="1" applyAlignment="1">
      <alignment vertical="center" wrapText="1"/>
    </xf>
    <xf numFmtId="0" fontId="16" fillId="0" borderId="1" xfId="0" applyFont="1" applyBorder="1" applyAlignment="1">
      <alignment vertical="center" wrapText="1"/>
    </xf>
    <xf numFmtId="0" fontId="16" fillId="0" borderId="5"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 xfId="0" applyFont="1" applyBorder="1" applyAlignment="1">
      <alignment vertical="center" wrapText="1"/>
    </xf>
    <xf numFmtId="0" fontId="16" fillId="0" borderId="22" xfId="0" applyFont="1" applyBorder="1" applyAlignment="1">
      <alignment horizontal="center" vertical="center" wrapText="1"/>
    </xf>
    <xf numFmtId="0" fontId="16" fillId="0" borderId="5" xfId="0" applyFont="1" applyBorder="1" applyAlignment="1">
      <alignment horizontal="left" vertical="center"/>
    </xf>
    <xf numFmtId="0" fontId="16" fillId="0" borderId="1" xfId="0" applyFont="1" applyBorder="1" applyAlignment="1">
      <alignment horizontal="center" vertical="center"/>
    </xf>
    <xf numFmtId="0" fontId="16" fillId="0" borderId="22" xfId="0" applyFont="1" applyBorder="1" applyAlignment="1">
      <alignment horizontal="center" vertical="center"/>
    </xf>
    <xf numFmtId="49" fontId="16" fillId="0" borderId="1" xfId="0" applyNumberFormat="1" applyFont="1" applyBorder="1" applyAlignment="1">
      <alignment vertical="center" wrapText="1"/>
    </xf>
    <xf numFmtId="49" fontId="16" fillId="0" borderId="1" xfId="0" applyNumberFormat="1" applyFont="1" applyBorder="1" applyAlignment="1">
      <alignment vertical="center"/>
    </xf>
    <xf numFmtId="0" fontId="12" fillId="0" borderId="7" xfId="0" applyFont="1" applyBorder="1" applyAlignment="1">
      <alignment horizontal="left" wrapText="1"/>
    </xf>
    <xf numFmtId="0" fontId="12" fillId="0" borderId="7" xfId="0" applyFont="1" applyBorder="1" applyAlignment="1">
      <alignment horizontal="center"/>
    </xf>
    <xf numFmtId="0" fontId="0" fillId="0" borderId="7" xfId="0" applyBorder="1" applyAlignment="1">
      <alignment horizontal="left" vertical="center" wrapText="1"/>
    </xf>
    <xf numFmtId="0" fontId="16" fillId="0" borderId="1" xfId="0" applyFont="1" applyBorder="1" applyAlignment="1">
      <alignment wrapText="1"/>
    </xf>
    <xf numFmtId="0" fontId="12"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0" fillId="0" borderId="7" xfId="0" applyBorder="1" applyAlignment="1">
      <alignment vertical="center"/>
    </xf>
    <xf numFmtId="0" fontId="35" fillId="0" borderId="7" xfId="5" applyBorder="1" applyAlignment="1">
      <alignment horizontal="center" vertical="center"/>
    </xf>
    <xf numFmtId="1" fontId="4" fillId="0" borderId="7" xfId="0" applyNumberFormat="1" applyFont="1" applyBorder="1" applyAlignment="1">
      <alignment horizontal="center" vertical="center"/>
    </xf>
    <xf numFmtId="0" fontId="16" fillId="0" borderId="7" xfId="5" applyFont="1" applyBorder="1" applyAlignment="1">
      <alignment horizontal="center" vertical="center"/>
    </xf>
    <xf numFmtId="0" fontId="16" fillId="0" borderId="7" xfId="5" applyFont="1" applyBorder="1" applyAlignment="1">
      <alignment horizontal="center" vertical="center" wrapText="1"/>
    </xf>
    <xf numFmtId="0" fontId="4" fillId="0" borderId="7" xfId="0" applyFont="1" applyBorder="1" applyAlignment="1">
      <alignment horizontal="center" vertical="center" wrapText="1"/>
    </xf>
    <xf numFmtId="0" fontId="12" fillId="0" borderId="10" xfId="0" applyFont="1" applyBorder="1" applyAlignment="1">
      <alignment vertical="center" wrapText="1"/>
    </xf>
    <xf numFmtId="0" fontId="12" fillId="0" borderId="19" xfId="0" applyFont="1" applyBorder="1" applyAlignment="1">
      <alignment vertical="center" wrapText="1"/>
    </xf>
    <xf numFmtId="0" fontId="0" fillId="0" borderId="18" xfId="0" applyBorder="1" applyAlignment="1">
      <alignment horizontal="left" vertical="center" wrapText="1"/>
    </xf>
    <xf numFmtId="0" fontId="0" fillId="0" borderId="19" xfId="0" applyBorder="1" applyAlignment="1">
      <alignment horizontal="center" vertical="center" wrapText="1"/>
    </xf>
    <xf numFmtId="0" fontId="0" fillId="0" borderId="19" xfId="0" applyBorder="1" applyAlignment="1">
      <alignment vertical="center" wrapText="1"/>
    </xf>
    <xf numFmtId="10" fontId="0" fillId="0" borderId="19" xfId="0" applyNumberFormat="1" applyBorder="1" applyAlignment="1">
      <alignment vertical="center" wrapText="1"/>
    </xf>
    <xf numFmtId="0" fontId="4" fillId="0" borderId="7" xfId="0" applyFont="1" applyBorder="1" applyAlignment="1">
      <alignment horizontal="right" vertical="center"/>
    </xf>
    <xf numFmtId="0" fontId="9" fillId="0" borderId="7" xfId="0" applyFont="1" applyBorder="1" applyAlignment="1">
      <alignment horizontal="left" vertical="center" wrapText="1"/>
    </xf>
    <xf numFmtId="1" fontId="4" fillId="0" borderId="7" xfId="0" applyNumberFormat="1" applyFont="1" applyBorder="1" applyAlignment="1">
      <alignment vertical="center"/>
    </xf>
    <xf numFmtId="0" fontId="36" fillId="0" borderId="7" xfId="5" applyFont="1" applyFill="1" applyBorder="1" applyAlignment="1">
      <alignment vertical="center" wrapText="1"/>
    </xf>
    <xf numFmtId="0" fontId="12" fillId="0" borderId="7" xfId="0" applyFont="1" applyBorder="1" applyAlignment="1">
      <alignment vertical="center"/>
    </xf>
    <xf numFmtId="0" fontId="12" fillId="0" borderId="18" xfId="0" applyFont="1" applyBorder="1" applyAlignment="1">
      <alignment vertical="center"/>
    </xf>
    <xf numFmtId="0" fontId="0" fillId="0" borderId="18" xfId="0" applyBorder="1" applyAlignment="1">
      <alignment vertical="center" wrapText="1"/>
    </xf>
    <xf numFmtId="0" fontId="0" fillId="0" borderId="18"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9" xfId="0" applyBorder="1" applyAlignment="1">
      <alignment vertical="center"/>
    </xf>
    <xf numFmtId="0" fontId="16" fillId="0" borderId="19" xfId="0" applyFont="1" applyBorder="1" applyAlignment="1">
      <alignment vertical="center" wrapText="1"/>
    </xf>
    <xf numFmtId="0" fontId="12" fillId="0" borderId="18" xfId="0" applyFont="1" applyBorder="1" applyAlignment="1">
      <alignment horizontal="center" vertical="center"/>
    </xf>
    <xf numFmtId="0" fontId="16" fillId="0" borderId="18" xfId="0" applyFont="1" applyBorder="1" applyAlignment="1">
      <alignment vertical="center"/>
    </xf>
    <xf numFmtId="10" fontId="0" fillId="0" borderId="18" xfId="0" applyNumberFormat="1" applyBorder="1" applyAlignment="1">
      <alignment vertical="center"/>
    </xf>
    <xf numFmtId="0" fontId="12" fillId="0" borderId="19" xfId="0" applyFont="1" applyBorder="1" applyAlignment="1">
      <alignment horizontal="center" vertical="center"/>
    </xf>
    <xf numFmtId="10" fontId="0" fillId="0" borderId="19" xfId="0" applyNumberFormat="1" applyBorder="1" applyAlignment="1">
      <alignment vertical="center"/>
    </xf>
    <xf numFmtId="0" fontId="16" fillId="0" borderId="4" xfId="0" applyFont="1" applyBorder="1" applyAlignment="1">
      <alignment vertical="center" wrapText="1"/>
    </xf>
    <xf numFmtId="0" fontId="16" fillId="0" borderId="18" xfId="0" applyFont="1" applyBorder="1" applyAlignment="1">
      <alignment horizontal="center" vertical="center"/>
    </xf>
    <xf numFmtId="10" fontId="16" fillId="0" borderId="18" xfId="0" applyNumberFormat="1" applyFont="1" applyBorder="1" applyAlignment="1">
      <alignment vertical="center"/>
    </xf>
    <xf numFmtId="0" fontId="16" fillId="0" borderId="23" xfId="0" applyFont="1" applyBorder="1" applyAlignment="1">
      <alignment vertical="center" wrapText="1"/>
    </xf>
    <xf numFmtId="0" fontId="12" fillId="0" borderId="19" xfId="0" applyFont="1" applyBorder="1" applyAlignment="1">
      <alignment vertical="center"/>
    </xf>
    <xf numFmtId="10" fontId="16" fillId="0" borderId="19" xfId="0" applyNumberFormat="1" applyFont="1" applyBorder="1" applyAlignment="1">
      <alignment vertical="center"/>
    </xf>
    <xf numFmtId="0" fontId="16" fillId="0" borderId="18" xfId="0" applyFont="1" applyBorder="1" applyAlignment="1">
      <alignment vertical="center" wrapText="1"/>
    </xf>
    <xf numFmtId="0" fontId="4" fillId="0" borderId="7"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16" fillId="0" borderId="7" xfId="0" quotePrefix="1" applyFont="1" applyBorder="1" applyAlignment="1">
      <alignment vertical="center" wrapText="1"/>
    </xf>
    <xf numFmtId="0" fontId="17" fillId="6" borderId="7" xfId="0" applyFont="1" applyFill="1" applyBorder="1" applyAlignment="1">
      <alignment vertical="center" wrapText="1"/>
    </xf>
    <xf numFmtId="1" fontId="16" fillId="0" borderId="0" xfId="0" applyNumberFormat="1" applyFont="1" applyAlignment="1">
      <alignment vertical="center" wrapText="1"/>
    </xf>
    <xf numFmtId="0" fontId="12" fillId="17" borderId="7" xfId="0" applyFont="1" applyFill="1" applyBorder="1" applyAlignment="1">
      <alignment vertical="center" wrapText="1"/>
    </xf>
    <xf numFmtId="0" fontId="12" fillId="17"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0" fillId="3" borderId="7" xfId="0" applyFill="1" applyBorder="1" applyAlignment="1">
      <alignment horizontal="center" vertical="center" wrapText="1"/>
    </xf>
    <xf numFmtId="15" fontId="12" fillId="6" borderId="7" xfId="0" applyNumberFormat="1" applyFont="1" applyFill="1" applyBorder="1" applyAlignment="1">
      <alignment vertical="center" wrapText="1"/>
    </xf>
    <xf numFmtId="14" fontId="12" fillId="6" borderId="7" xfId="0" applyNumberFormat="1" applyFont="1" applyFill="1" applyBorder="1" applyAlignment="1">
      <alignment vertical="center" wrapText="1"/>
    </xf>
    <xf numFmtId="0" fontId="4" fillId="0" borderId="7" xfId="0" applyFont="1" applyBorder="1" applyAlignment="1">
      <alignment horizontal="left" vertical="top" wrapText="1"/>
    </xf>
    <xf numFmtId="0" fontId="16" fillId="0" borderId="7" xfId="0" applyFont="1" applyBorder="1" applyAlignment="1">
      <alignment horizontal="left" vertical="top"/>
    </xf>
    <xf numFmtId="0" fontId="16" fillId="0" borderId="7" xfId="0" applyFont="1" applyBorder="1" applyAlignment="1">
      <alignment horizontal="left" vertical="top" wrapText="1"/>
    </xf>
    <xf numFmtId="0" fontId="16" fillId="0" borderId="7" xfId="0" applyFont="1" applyBorder="1" applyAlignment="1">
      <alignment horizontal="center" vertical="top"/>
    </xf>
    <xf numFmtId="0" fontId="10" fillId="0" borderId="7" xfId="0" applyFont="1" applyBorder="1" applyAlignment="1">
      <alignment horizontal="left" vertical="top" wrapText="1"/>
    </xf>
    <xf numFmtId="0" fontId="16" fillId="6" borderId="7" xfId="0" applyFont="1" applyFill="1" applyBorder="1" applyAlignment="1">
      <alignment vertical="top" wrapText="1"/>
    </xf>
    <xf numFmtId="0" fontId="16" fillId="15" borderId="7" xfId="0" applyFont="1" applyFill="1" applyBorder="1" applyAlignment="1">
      <alignment vertical="top" wrapText="1"/>
    </xf>
    <xf numFmtId="1" fontId="16" fillId="3" borderId="7" xfId="0" applyNumberFormat="1" applyFont="1" applyFill="1" applyBorder="1" applyAlignment="1">
      <alignment vertical="top" wrapText="1"/>
    </xf>
    <xf numFmtId="0" fontId="16" fillId="3" borderId="7" xfId="0" applyFont="1" applyFill="1" applyBorder="1" applyAlignment="1">
      <alignment vertical="top" wrapText="1"/>
    </xf>
    <xf numFmtId="0" fontId="16" fillId="0" borderId="7" xfId="3" applyFont="1" applyBorder="1" applyAlignment="1">
      <alignment horizontal="left" vertical="top"/>
    </xf>
    <xf numFmtId="0" fontId="16" fillId="0" borderId="7" xfId="3" applyFont="1" applyBorder="1" applyAlignment="1">
      <alignment horizontal="left" vertical="top" wrapText="1"/>
    </xf>
    <xf numFmtId="0" fontId="16" fillId="0" borderId="7" xfId="3" applyFont="1" applyBorder="1" applyAlignment="1">
      <alignment horizontal="center" vertical="top"/>
    </xf>
    <xf numFmtId="0" fontId="16" fillId="0" borderId="7" xfId="3" applyFont="1" applyBorder="1" applyAlignment="1">
      <alignment vertical="top" wrapText="1"/>
    </xf>
    <xf numFmtId="0" fontId="16" fillId="0" borderId="7" xfId="3" applyFont="1" applyBorder="1" applyAlignment="1">
      <alignment vertical="top"/>
    </xf>
    <xf numFmtId="0" fontId="0" fillId="0" borderId="0" xfId="0" applyAlignment="1">
      <alignment horizontal="left" wrapText="1"/>
    </xf>
    <xf numFmtId="0" fontId="11" fillId="3" borderId="7" xfId="0" applyFont="1" applyFill="1" applyBorder="1" applyAlignment="1">
      <alignment horizontal="left" vertical="center" wrapText="1"/>
    </xf>
    <xf numFmtId="0" fontId="4" fillId="0" borderId="0" xfId="0" applyFont="1" applyAlignment="1">
      <alignment horizontal="left" wrapText="1"/>
    </xf>
    <xf numFmtId="0" fontId="0" fillId="0" borderId="0" xfId="0" applyAlignment="1">
      <alignment horizontal="left" vertical="top"/>
    </xf>
    <xf numFmtId="0" fontId="11" fillId="3" borderId="7" xfId="0" applyFont="1" applyFill="1" applyBorder="1" applyAlignment="1">
      <alignment horizontal="left" vertical="top" wrapText="1"/>
    </xf>
    <xf numFmtId="0" fontId="4" fillId="0" borderId="0" xfId="0" applyFont="1" applyAlignment="1">
      <alignment horizontal="left" vertical="top"/>
    </xf>
    <xf numFmtId="0" fontId="0" fillId="0" borderId="0" xfId="0" applyAlignment="1">
      <alignment horizontal="left"/>
    </xf>
    <xf numFmtId="0" fontId="4" fillId="0" borderId="0" xfId="0" applyFont="1" applyAlignment="1">
      <alignment horizontal="left"/>
    </xf>
    <xf numFmtId="0" fontId="0" fillId="0" borderId="0" xfId="0" applyAlignment="1">
      <alignment horizontal="left" vertical="center"/>
    </xf>
    <xf numFmtId="0" fontId="4" fillId="0" borderId="0" xfId="0" applyFont="1" applyAlignment="1">
      <alignment horizontal="left" vertical="center"/>
    </xf>
    <xf numFmtId="0" fontId="23" fillId="0" borderId="7" xfId="0" applyFont="1" applyBorder="1" applyAlignment="1">
      <alignment horizontal="left" vertical="center"/>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0" xfId="0" applyAlignment="1">
      <alignment horizontal="center"/>
    </xf>
    <xf numFmtId="0" fontId="11" fillId="3" borderId="7" xfId="0" applyFont="1" applyFill="1" applyBorder="1" applyAlignment="1">
      <alignment horizontal="center" vertical="center" wrapText="1"/>
    </xf>
    <xf numFmtId="1" fontId="16" fillId="0" borderId="5"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 fontId="4" fillId="0" borderId="0" xfId="0" applyNumberFormat="1" applyFont="1" applyAlignment="1">
      <alignment horizontal="center" vertical="center"/>
    </xf>
    <xf numFmtId="1" fontId="0" fillId="0" borderId="0" xfId="0" applyNumberFormat="1" applyAlignment="1">
      <alignment horizontal="center" vertical="center"/>
    </xf>
    <xf numFmtId="0" fontId="17" fillId="16" borderId="7" xfId="0" applyFont="1" applyFill="1" applyBorder="1" applyAlignment="1">
      <alignment horizontal="center" vertical="center" wrapText="1"/>
    </xf>
    <xf numFmtId="0" fontId="5" fillId="0" borderId="0" xfId="0" applyFont="1" applyAlignment="1">
      <alignment horizontal="center" vertical="center" wrapText="1"/>
    </xf>
    <xf numFmtId="0" fontId="11" fillId="16" borderId="7" xfId="0" applyFont="1" applyFill="1" applyBorder="1" applyAlignment="1">
      <alignment horizontal="center" vertical="center" wrapText="1"/>
    </xf>
    <xf numFmtId="0" fontId="23" fillId="20" borderId="7" xfId="0" applyFont="1" applyFill="1" applyBorder="1" applyAlignment="1">
      <alignment horizontal="center" vertical="center" wrapText="1"/>
    </xf>
    <xf numFmtId="0" fontId="33" fillId="8" borderId="7" xfId="0" applyFont="1" applyFill="1" applyBorder="1" applyAlignment="1">
      <alignment horizontal="center" vertical="center" wrapText="1"/>
    </xf>
    <xf numFmtId="0" fontId="0" fillId="17" borderId="7" xfId="0" applyFill="1" applyBorder="1" applyAlignment="1">
      <alignment vertical="center" wrapText="1"/>
    </xf>
    <xf numFmtId="0" fontId="16" fillId="17" borderId="7" xfId="0" applyFont="1" applyFill="1" applyBorder="1" applyAlignment="1">
      <alignment vertical="center" wrapText="1"/>
    </xf>
    <xf numFmtId="0" fontId="16" fillId="15" borderId="18" xfId="0" applyFont="1" applyFill="1" applyBorder="1" applyAlignment="1">
      <alignment horizontal="center" vertical="center" wrapText="1"/>
    </xf>
    <xf numFmtId="0" fontId="12" fillId="15" borderId="18" xfId="0" applyFont="1" applyFill="1" applyBorder="1" applyAlignment="1">
      <alignment vertical="center" wrapText="1"/>
    </xf>
    <xf numFmtId="0" fontId="16" fillId="8" borderId="7" xfId="0" applyFont="1" applyFill="1" applyBorder="1" applyAlignment="1">
      <alignment horizontal="center" vertical="center" wrapText="1"/>
    </xf>
    <xf numFmtId="0" fontId="16" fillId="15" borderId="18" xfId="0" applyFont="1" applyFill="1" applyBorder="1" applyAlignment="1">
      <alignment vertical="center" wrapText="1"/>
    </xf>
    <xf numFmtId="17" fontId="12" fillId="6" borderId="7" xfId="0" applyNumberFormat="1" applyFont="1" applyFill="1" applyBorder="1" applyAlignment="1">
      <alignment vertical="center" wrapText="1"/>
    </xf>
    <xf numFmtId="0" fontId="12" fillId="0" borderId="0" xfId="0" applyFont="1" applyAlignment="1">
      <alignment horizontal="center" vertical="center" wrapText="1"/>
    </xf>
    <xf numFmtId="0" fontId="3" fillId="3" borderId="7" xfId="0" applyFont="1" applyFill="1" applyBorder="1" applyAlignment="1">
      <alignment horizontal="center" vertical="center" wrapText="1"/>
    </xf>
    <xf numFmtId="0" fontId="12" fillId="18" borderId="18" xfId="0" applyFont="1" applyFill="1" applyBorder="1" applyAlignment="1">
      <alignment vertical="center" wrapText="1"/>
    </xf>
    <xf numFmtId="0" fontId="12" fillId="18" borderId="19" xfId="0" applyFont="1" applyFill="1" applyBorder="1" applyAlignment="1">
      <alignment vertical="center" wrapText="1"/>
    </xf>
    <xf numFmtId="0" fontId="16" fillId="0" borderId="7" xfId="5" applyFont="1" applyBorder="1" applyAlignment="1">
      <alignment horizontal="left" vertical="center" wrapText="1"/>
    </xf>
    <xf numFmtId="165" fontId="12" fillId="6" borderId="7" xfId="0" applyNumberFormat="1" applyFont="1" applyFill="1" applyBorder="1" applyAlignment="1">
      <alignment vertical="center" wrapText="1"/>
    </xf>
    <xf numFmtId="9" fontId="23" fillId="8" borderId="7" xfId="0" applyNumberFormat="1" applyFont="1" applyFill="1" applyBorder="1" applyAlignment="1">
      <alignment vertical="center" wrapText="1"/>
    </xf>
    <xf numFmtId="0" fontId="0" fillId="0" borderId="10" xfId="0" applyBorder="1" applyAlignment="1">
      <alignment vertical="center" wrapText="1"/>
    </xf>
    <xf numFmtId="1" fontId="23" fillId="8" borderId="7" xfId="0" applyNumberFormat="1" applyFont="1" applyFill="1" applyBorder="1" applyAlignment="1">
      <alignment vertical="center" wrapText="1"/>
    </xf>
    <xf numFmtId="0" fontId="23" fillId="8" borderId="7" xfId="0" applyFont="1" applyFill="1" applyBorder="1" applyAlignment="1">
      <alignment vertical="center" wrapText="1"/>
    </xf>
    <xf numFmtId="9" fontId="23" fillId="8" borderId="7" xfId="2" applyFont="1" applyFill="1" applyBorder="1" applyAlignment="1">
      <alignment vertical="center" wrapText="1"/>
    </xf>
    <xf numFmtId="9" fontId="23" fillId="9" borderId="7" xfId="2" applyFont="1" applyFill="1" applyBorder="1" applyAlignment="1">
      <alignment vertical="center" wrapText="1"/>
    </xf>
    <xf numFmtId="9" fontId="23" fillId="7" borderId="8" xfId="2" applyFont="1" applyFill="1" applyBorder="1" applyAlignment="1">
      <alignment vertical="center" wrapText="1"/>
    </xf>
    <xf numFmtId="9" fontId="0" fillId="7" borderId="7" xfId="2" applyFont="1" applyFill="1" applyBorder="1" applyAlignment="1">
      <alignment vertical="center" wrapText="1"/>
    </xf>
    <xf numFmtId="0" fontId="23" fillId="8" borderId="8" xfId="0" applyFont="1" applyFill="1" applyBorder="1" applyAlignment="1">
      <alignment vertical="center" wrapText="1"/>
    </xf>
    <xf numFmtId="9" fontId="23" fillId="8" borderId="8" xfId="0" applyNumberFormat="1" applyFont="1" applyFill="1" applyBorder="1" applyAlignment="1">
      <alignment vertical="center" wrapText="1"/>
    </xf>
    <xf numFmtId="9" fontId="23" fillId="8" borderId="9" xfId="0" applyNumberFormat="1" applyFont="1" applyFill="1" applyBorder="1" applyAlignment="1">
      <alignment vertical="center" wrapText="1"/>
    </xf>
    <xf numFmtId="9" fontId="23" fillId="9" borderId="16" xfId="0" applyNumberFormat="1" applyFont="1" applyFill="1" applyBorder="1" applyAlignment="1">
      <alignment vertical="center" wrapText="1"/>
    </xf>
    <xf numFmtId="0" fontId="11" fillId="7" borderId="4" xfId="0" applyFont="1" applyFill="1" applyBorder="1" applyAlignment="1">
      <alignment vertical="center"/>
    </xf>
    <xf numFmtId="0" fontId="0" fillId="7" borderId="7" xfId="0" applyFill="1" applyBorder="1" applyAlignment="1">
      <alignment vertical="center"/>
    </xf>
    <xf numFmtId="0" fontId="37" fillId="0" borderId="0" xfId="0" applyFont="1" applyAlignment="1">
      <alignment vertical="center" wrapText="1"/>
    </xf>
    <xf numFmtId="0" fontId="38" fillId="3" borderId="7" xfId="0" applyFont="1" applyFill="1" applyBorder="1" applyAlignment="1">
      <alignment vertical="center" wrapText="1"/>
    </xf>
    <xf numFmtId="0" fontId="37" fillId="0" borderId="18" xfId="0" applyFont="1" applyBorder="1" applyAlignment="1">
      <alignment vertical="center" wrapText="1"/>
    </xf>
    <xf numFmtId="0" fontId="37" fillId="0" borderId="19" xfId="0" applyFont="1" applyBorder="1" applyAlignment="1">
      <alignment vertical="center" wrapText="1"/>
    </xf>
    <xf numFmtId="0" fontId="23" fillId="12" borderId="7" xfId="0" applyFont="1" applyFill="1" applyBorder="1" applyAlignment="1">
      <alignment vertical="center" wrapText="1"/>
    </xf>
    <xf numFmtId="165" fontId="0" fillId="6" borderId="7" xfId="0" applyNumberFormat="1" applyFill="1" applyBorder="1" applyAlignment="1">
      <alignment vertical="center" wrapText="1"/>
    </xf>
    <xf numFmtId="0" fontId="16" fillId="6" borderId="7" xfId="6" applyFont="1" applyFill="1" applyBorder="1" applyAlignment="1">
      <alignment vertical="center" wrapText="1"/>
    </xf>
    <xf numFmtId="0" fontId="16" fillId="6" borderId="7" xfId="6" applyFont="1" applyFill="1" applyBorder="1" applyAlignment="1">
      <alignment vertical="top" wrapText="1"/>
    </xf>
    <xf numFmtId="0" fontId="16" fillId="6" borderId="7" xfId="6" applyFont="1" applyFill="1" applyBorder="1" applyAlignment="1">
      <alignment horizontal="center" vertical="top" wrapText="1"/>
    </xf>
    <xf numFmtId="0" fontId="16" fillId="3" borderId="7" xfId="6" applyFont="1" applyFill="1" applyBorder="1" applyAlignment="1">
      <alignment vertical="top" wrapText="1"/>
    </xf>
    <xf numFmtId="0" fontId="16" fillId="6" borderId="7" xfId="6" applyFont="1" applyFill="1" applyBorder="1" applyAlignment="1">
      <alignment vertical="top"/>
    </xf>
    <xf numFmtId="14" fontId="28" fillId="0" borderId="1" xfId="0" applyNumberFormat="1" applyFont="1" applyBorder="1" applyAlignment="1">
      <alignment horizontal="center" vertical="center"/>
    </xf>
    <xf numFmtId="0" fontId="16" fillId="0" borderId="7" xfId="4" applyFont="1" applyBorder="1" applyAlignment="1">
      <alignment vertical="center"/>
    </xf>
    <xf numFmtId="0" fontId="16" fillId="0" borderId="7" xfId="4" applyFont="1" applyBorder="1" applyAlignment="1">
      <alignment vertical="center" wrapText="1"/>
    </xf>
    <xf numFmtId="9" fontId="16" fillId="18" borderId="18" xfId="0" applyNumberFormat="1" applyFont="1" applyFill="1" applyBorder="1" applyAlignment="1">
      <alignment horizontal="right" vertical="center" wrapText="1"/>
    </xf>
    <xf numFmtId="9" fontId="16" fillId="18" borderId="19" xfId="0" applyNumberFormat="1" applyFont="1" applyFill="1" applyBorder="1" applyAlignment="1">
      <alignment horizontal="right" vertical="center" wrapText="1"/>
    </xf>
    <xf numFmtId="0" fontId="12" fillId="3" borderId="8" xfId="0" applyFont="1" applyFill="1" applyBorder="1" applyAlignment="1">
      <alignment vertical="center" wrapText="1"/>
    </xf>
    <xf numFmtId="0" fontId="4" fillId="13" borderId="8" xfId="0" applyFont="1" applyFill="1" applyBorder="1" applyAlignment="1">
      <alignment vertical="center" wrapText="1"/>
    </xf>
    <xf numFmtId="0" fontId="12" fillId="14" borderId="7" xfId="0" applyFont="1" applyFill="1" applyBorder="1" applyAlignment="1">
      <alignment vertical="center" wrapText="1"/>
    </xf>
    <xf numFmtId="0" fontId="12" fillId="13" borderId="7" xfId="0" applyFont="1" applyFill="1" applyBorder="1" applyAlignment="1">
      <alignment vertical="center" wrapText="1"/>
    </xf>
    <xf numFmtId="0" fontId="16" fillId="7" borderId="8" xfId="0" applyFont="1" applyFill="1" applyBorder="1" applyAlignment="1">
      <alignment vertical="center"/>
    </xf>
    <xf numFmtId="0" fontId="12" fillId="7" borderId="7" xfId="0" applyFont="1" applyFill="1" applyBorder="1" applyAlignment="1">
      <alignment vertical="center"/>
    </xf>
    <xf numFmtId="0" fontId="12" fillId="3" borderId="15" xfId="0" applyFont="1" applyFill="1" applyBorder="1" applyAlignment="1">
      <alignment vertical="center" wrapText="1"/>
    </xf>
    <xf numFmtId="0" fontId="16" fillId="3" borderId="7" xfId="0" applyFont="1" applyFill="1" applyBorder="1" applyAlignment="1">
      <alignment vertical="center" wrapText="1"/>
    </xf>
    <xf numFmtId="0" fontId="16" fillId="8" borderId="7" xfId="0" quotePrefix="1" applyFont="1" applyFill="1" applyBorder="1" applyAlignment="1">
      <alignment vertical="center" wrapText="1"/>
    </xf>
    <xf numFmtId="0" fontId="16" fillId="9" borderId="7" xfId="0" quotePrefix="1" applyFont="1" applyFill="1" applyBorder="1" applyAlignment="1">
      <alignment vertical="center" wrapText="1"/>
    </xf>
    <xf numFmtId="0" fontId="16" fillId="0" borderId="0" xfId="0" applyFont="1" applyAlignment="1">
      <alignment horizontal="center" vertical="center"/>
    </xf>
    <xf numFmtId="0" fontId="16" fillId="0" borderId="2" xfId="0" applyFont="1" applyBorder="1" applyAlignment="1">
      <alignment horizontal="center" vertical="center"/>
    </xf>
    <xf numFmtId="0" fontId="4" fillId="3" borderId="7" xfId="0" applyFont="1" applyFill="1" applyBorder="1" applyAlignment="1">
      <alignment horizontal="left" vertical="top" wrapText="1"/>
    </xf>
    <xf numFmtId="0" fontId="16" fillId="3" borderId="7" xfId="3" applyFont="1" applyFill="1" applyBorder="1" applyAlignment="1">
      <alignment vertical="top"/>
    </xf>
    <xf numFmtId="0" fontId="16" fillId="3" borderId="7" xfId="3" applyFont="1" applyFill="1" applyBorder="1" applyAlignment="1">
      <alignment vertical="top" wrapText="1"/>
    </xf>
    <xf numFmtId="0" fontId="16" fillId="3" borderId="7" xfId="3" applyFont="1" applyFill="1" applyBorder="1" applyAlignment="1">
      <alignment horizontal="center" vertical="top"/>
    </xf>
    <xf numFmtId="0" fontId="26" fillId="0" borderId="0" xfId="0" applyFont="1" applyAlignment="1">
      <alignment horizontal="center" wrapText="1"/>
    </xf>
  </cellXfs>
  <cellStyles count="8">
    <cellStyle name="Hyperlink" xfId="5" builtinId="8"/>
    <cellStyle name="Normal" xfId="0" builtinId="0"/>
    <cellStyle name="Normal 2" xfId="1" xr:uid="{00000000-0005-0000-0000-000001000000}"/>
    <cellStyle name="Normal 3" xfId="3" xr:uid="{85C56E0C-D26D-4D76-909D-11FB2FE62FD5}"/>
    <cellStyle name="Normal 4" xfId="6" xr:uid="{A23EF307-4ACF-43AD-9A53-0003950F301C}"/>
    <cellStyle name="Normal 5" xfId="7" xr:uid="{53801CF9-7488-4186-8EA5-B16D1832CCED}"/>
    <cellStyle name="Normal 9" xfId="4" xr:uid="{2F0B0A6D-7BA5-4EE1-ABE4-75D6DABFFBB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oois, Ingeborg de" id="{92419E50-53A8-4F27-86AB-27ABB4405B64}" userId="S::ingeborg.deboois@wur.nl::5006fc8d-4b0b-490c-b0b4-6939c6f1d854"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B3" dT="2023-04-14T12:11:47.61" personId="{92419E50-53A8-4F27-86AB-27ABB4405B64}" id="{772904C3-07A3-463E-A730-A7EE1BE0EC20}">
    <text>this formula is incorrect; for sampling activities reference should be to column X and 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hyperlink" Target="https://www.ices.dk/community/groups/Pages/ibtswg.aspx" TargetMode="External"/><Relationship Id="rId18" Type="http://schemas.openxmlformats.org/officeDocument/2006/relationships/hyperlink" Target="https://www.ices.dk/sites/pub/Publication%20Reports/ICES%20Survey%20Protocols%20(SISP)/SISP%202%20MIK2.pdf" TargetMode="External"/><Relationship Id="rId26" Type="http://schemas.openxmlformats.org/officeDocument/2006/relationships/hyperlink" Target="http://ices.dk/sites/pub/Publication%20Reports/Expert%20Group%20Report/SSGESST/2010/wgips10.pdf" TargetMode="External"/><Relationship Id="rId39" Type="http://schemas.openxmlformats.org/officeDocument/2006/relationships/hyperlink" Target="https://www.ices.dk/data/data-portals/Pages/acoustic.aspx" TargetMode="External"/><Relationship Id="rId21" Type="http://schemas.openxmlformats.org/officeDocument/2006/relationships/hyperlink" Target="https://www.ices.dk/data/data-portals/Pages/Eggs-and-larvae.aspx" TargetMode="External"/><Relationship Id="rId34" Type="http://schemas.openxmlformats.org/officeDocument/2006/relationships/hyperlink" Target="https://www.ices.dk/data/data-portals/Pages/ocean.aspx" TargetMode="External"/><Relationship Id="rId42" Type="http://schemas.openxmlformats.org/officeDocument/2006/relationships/hyperlink" Target="https://www.ices.dk/community/groups/Pages/wgips.aspx" TargetMode="External"/><Relationship Id="rId47" Type="http://schemas.openxmlformats.org/officeDocument/2006/relationships/hyperlink" Target="https://www.ices.dk/data/data-portals/Pages/acoustic.aspx" TargetMode="External"/><Relationship Id="rId50" Type="http://schemas.openxmlformats.org/officeDocument/2006/relationships/hyperlink" Target="https://www.ices.dk/data/data-portals/Pages/Eggs-and-larvae.aspx" TargetMode="External"/><Relationship Id="rId55" Type="http://schemas.openxmlformats.org/officeDocument/2006/relationships/hyperlink" Target="https://www.ices.dk/sites/pub/Publication%20Reports/ICES%20Survey%20Protocols%20(SISP)/SISP%206%20-%20MEGS%20V1.3.pdf" TargetMode="External"/><Relationship Id="rId63" Type="http://schemas.openxmlformats.org/officeDocument/2006/relationships/hyperlink" Target="https://www.ices.dk/community/groups/Pages/wgips.aspx" TargetMode="External"/><Relationship Id="rId68" Type="http://schemas.openxmlformats.org/officeDocument/2006/relationships/vmlDrawing" Target="../drawings/vmlDrawing1.vml"/><Relationship Id="rId7" Type="http://schemas.openxmlformats.org/officeDocument/2006/relationships/hyperlink" Target="https://www.ices.dk/sites/pub/Publication%20Reports/ICES%20Survey%20Protocols%20(SISP)/SISP%202%20MIK2.pdf" TargetMode="External"/><Relationship Id="rId2" Type="http://schemas.openxmlformats.org/officeDocument/2006/relationships/hyperlink" Target="https://www.ices.dk/data/data-portals/Pages/DATRAS.aspx" TargetMode="External"/><Relationship Id="rId16" Type="http://schemas.openxmlformats.org/officeDocument/2006/relationships/hyperlink" Target="https://www.ices.dk/community/groups/Pages/wgbeam.aspx" TargetMode="External"/><Relationship Id="rId29" Type="http://schemas.openxmlformats.org/officeDocument/2006/relationships/hyperlink" Target="https://www.ices.dk/community/groups/Pages/ibtswg.aspx" TargetMode="External"/><Relationship Id="rId1" Type="http://schemas.openxmlformats.org/officeDocument/2006/relationships/hyperlink" Target="https://www.ices.dk/data/data-portals/Pages/DATRAS.aspx" TargetMode="External"/><Relationship Id="rId6" Type="http://schemas.openxmlformats.org/officeDocument/2006/relationships/hyperlink" Target="https://www.ices.dk/sites/pub/Publication%20Reports/ICES%20Survey%20Protocols%20(SISP)/SISP%2010%20-%20Manual%20for%20the%20International%20Bottom%20Trawl%20Surveys%20-%20Revision%20IX.pdf" TargetMode="External"/><Relationship Id="rId11" Type="http://schemas.openxmlformats.org/officeDocument/2006/relationships/hyperlink" Target="https://www.ices.dk/data/data-portals/Pages/ocean.aspx" TargetMode="External"/><Relationship Id="rId24" Type="http://schemas.openxmlformats.org/officeDocument/2006/relationships/hyperlink" Target="https://www.ices.dk/community/groups/Pages/wgsins.aspx" TargetMode="External"/><Relationship Id="rId32" Type="http://schemas.openxmlformats.org/officeDocument/2006/relationships/hyperlink" Target="https://www.ices.dk/sites/pub/Publication%20Reports/ICES%20Survey%20Protocols%20(SISP)/SISP%202%20MIK2.pdf" TargetMode="External"/><Relationship Id="rId37" Type="http://schemas.openxmlformats.org/officeDocument/2006/relationships/hyperlink" Target="https://www.ices.dk/community/groups/Pages/wgips.aspx" TargetMode="External"/><Relationship Id="rId40" Type="http://schemas.openxmlformats.org/officeDocument/2006/relationships/hyperlink" Target="https://www.ices.dk/data/data-portals/Pages/acoustic.aspx" TargetMode="External"/><Relationship Id="rId45" Type="http://schemas.openxmlformats.org/officeDocument/2006/relationships/hyperlink" Target="https://www.ices.dk/sites/pub/Publication%20Reports/ICES%20Survey%20Protocols%20(SISP)/SISP%209%20Manual%20for%20International%20Pelagic%20Surveys%20(IPS).pdf" TargetMode="External"/><Relationship Id="rId53" Type="http://schemas.openxmlformats.org/officeDocument/2006/relationships/hyperlink" Target="https://www.ices.dk/community/groups/Pages/wgmegs.aspx" TargetMode="External"/><Relationship Id="rId58" Type="http://schemas.openxmlformats.org/officeDocument/2006/relationships/hyperlink" Target="https://doi.org/10.18174/522029" TargetMode="External"/><Relationship Id="rId66" Type="http://schemas.openxmlformats.org/officeDocument/2006/relationships/hyperlink" Target="https://www.ices.dk/data/data-portals/Pages/acoustic.aspx" TargetMode="External"/><Relationship Id="rId5" Type="http://schemas.openxmlformats.org/officeDocument/2006/relationships/hyperlink" Target="https://www.ices.dk/sites/pub/Publication%20Reports/ICES%20Survey%20Protocols%20(SISP)/SISP%2010%20-%20Manual%20for%20the%20International%20Bottom%20Trawl%20Surveys%20-%20Revision%20IX.pdf" TargetMode="External"/><Relationship Id="rId15" Type="http://schemas.openxmlformats.org/officeDocument/2006/relationships/hyperlink" Target="https://www.ices.dk/community/groups/Pages/wgbeam.aspx" TargetMode="External"/><Relationship Id="rId23" Type="http://schemas.openxmlformats.org/officeDocument/2006/relationships/hyperlink" Target="https://www.ices.dk/community/groups/Pages/wgsins.aspx" TargetMode="External"/><Relationship Id="rId28" Type="http://schemas.openxmlformats.org/officeDocument/2006/relationships/hyperlink" Target="https://www.ices.dk/data/data-portals/Pages/Eggs-and-larvae.aspx" TargetMode="External"/><Relationship Id="rId36" Type="http://schemas.openxmlformats.org/officeDocument/2006/relationships/hyperlink" Target="https://www.ices.dk/community/groups/Pages/wgips.aspx" TargetMode="External"/><Relationship Id="rId49" Type="http://schemas.openxmlformats.org/officeDocument/2006/relationships/hyperlink" Target="https://www.ices.dk/sites/pub/Publication%20Reports/ICES%20Survey%20Protocols%20(SISP)/SISP%2014%20-%20Manual%20for%20the%20Offshore%20Beam%20Trawl%20Surveys%20(WGBEAM).pdf" TargetMode="External"/><Relationship Id="rId57" Type="http://schemas.openxmlformats.org/officeDocument/2006/relationships/hyperlink" Target="https://www.ices.dk/sites/pub/Publication%20Reports/ICES%20Survey%20Protocols%20(SISP)/SISP%206%20-%20MEGS%20V1.3.pdf" TargetMode="External"/><Relationship Id="rId61" Type="http://schemas.openxmlformats.org/officeDocument/2006/relationships/hyperlink" Target="https://www.ices.dk/community/groups/Pages/wgips.aspx" TargetMode="External"/><Relationship Id="rId10" Type="http://schemas.openxmlformats.org/officeDocument/2006/relationships/hyperlink" Target="https://www.ices.dk/data/data-portals/Pages/DATRAS.aspx" TargetMode="External"/><Relationship Id="rId19" Type="http://schemas.openxmlformats.org/officeDocument/2006/relationships/hyperlink" Target="https://www.ices.dk/data/data-portals/Pages/DATRAS.aspx" TargetMode="External"/><Relationship Id="rId31" Type="http://schemas.openxmlformats.org/officeDocument/2006/relationships/hyperlink" Target="https://www.ices.dk/sites/pub/Publication%20Reports/ICES%20Survey%20Protocols%20(SISP)/SISP%202%20MIK2.pdf" TargetMode="External"/><Relationship Id="rId44" Type="http://schemas.openxmlformats.org/officeDocument/2006/relationships/hyperlink" Target="https://www.ices.dk/community/groups/Pages/wgips.aspx" TargetMode="External"/><Relationship Id="rId52" Type="http://schemas.openxmlformats.org/officeDocument/2006/relationships/hyperlink" Target="https://www.ices.dk/community/groups/Pages/wgmegs.aspx" TargetMode="External"/><Relationship Id="rId60" Type="http://schemas.openxmlformats.org/officeDocument/2006/relationships/hyperlink" Target="https://www.ices.dk/data/data-portals/Pages/ocean.aspx" TargetMode="External"/><Relationship Id="rId65" Type="http://schemas.openxmlformats.org/officeDocument/2006/relationships/hyperlink" Target="https://www.ices.dk/data/data-portals/Pages/acoustic.aspx" TargetMode="External"/><Relationship Id="rId4" Type="http://schemas.openxmlformats.org/officeDocument/2006/relationships/hyperlink" Target="https://www.ices.dk/data/data-portals/Pages/ocean.aspx" TargetMode="External"/><Relationship Id="rId9" Type="http://schemas.openxmlformats.org/officeDocument/2006/relationships/hyperlink" Target="https://www.ices.dk/data/data-portals/Pages/DATRAS.aspx" TargetMode="External"/><Relationship Id="rId14" Type="http://schemas.openxmlformats.org/officeDocument/2006/relationships/hyperlink" Target="https://www.ices.dk/community/groups/Pages/ibtswg.aspx" TargetMode="External"/><Relationship Id="rId22" Type="http://schemas.openxmlformats.org/officeDocument/2006/relationships/hyperlink" Target="https://www.ices.dk/community/groups/Pages/ibtswg.aspx" TargetMode="External"/><Relationship Id="rId27" Type="http://schemas.openxmlformats.org/officeDocument/2006/relationships/hyperlink" Target="http://ices.dk/sites/pub/Publication%20Reports/Expert%20Group%20Report/SSGESST/2010/wgips10.pdf" TargetMode="External"/><Relationship Id="rId30" Type="http://schemas.openxmlformats.org/officeDocument/2006/relationships/hyperlink" Target="https://www.ices.dk/community/groups/Pages/wgsins.aspx" TargetMode="External"/><Relationship Id="rId35" Type="http://schemas.openxmlformats.org/officeDocument/2006/relationships/hyperlink" Target="https://www.ices.dk/community/groups/Pages/wgips.aspx" TargetMode="External"/><Relationship Id="rId43" Type="http://schemas.openxmlformats.org/officeDocument/2006/relationships/hyperlink" Target="https://www.ices.dk/community/groups/Pages/wgips.aspx" TargetMode="External"/><Relationship Id="rId48" Type="http://schemas.openxmlformats.org/officeDocument/2006/relationships/hyperlink" Target="https://www.ices.dk/data/data-portals/Pages/acoustic.aspx" TargetMode="External"/><Relationship Id="rId56" Type="http://schemas.openxmlformats.org/officeDocument/2006/relationships/hyperlink" Target="https://www.ices.dk/sites/pub/Publication%20Reports/ICES%20Survey%20Protocols%20(SISP)/SISP%206%20-%20MEGS%20V1.3.pdf" TargetMode="External"/><Relationship Id="rId64" Type="http://schemas.openxmlformats.org/officeDocument/2006/relationships/hyperlink" Target="https://www.ices.dk/sites/pub/Publication%20Reports/ICES%20Survey%20Protocols%20(SISP)/SISP%209%20Manual%20for%20International%20Pelagic%20Surveys%20(IPS).pdf" TargetMode="External"/><Relationship Id="rId69" Type="http://schemas.openxmlformats.org/officeDocument/2006/relationships/comments" Target="../comments1.xml"/><Relationship Id="rId8" Type="http://schemas.openxmlformats.org/officeDocument/2006/relationships/hyperlink" Target="https://www.ices.dk/sites/pub/Publication%20Reports/ICES%20Survey%20Protocols%20(SISP)/SISP%2010%20-%20Manual%20for%20the%20International%20Bottom%20Trawl%20Surveys%20-%20Revision%20IX.pdf" TargetMode="External"/><Relationship Id="rId51" Type="http://schemas.openxmlformats.org/officeDocument/2006/relationships/hyperlink" Target="https://www.ices.dk/community/groups/Pages/ibtswg.aspx" TargetMode="External"/><Relationship Id="rId3" Type="http://schemas.openxmlformats.org/officeDocument/2006/relationships/hyperlink" Target="https://www.ices.dk/data/data-portals/Pages/Eggs-and-larvae.aspx" TargetMode="External"/><Relationship Id="rId12" Type="http://schemas.openxmlformats.org/officeDocument/2006/relationships/hyperlink" Target="https://www.ices.dk/data/data-portals/Pages/DATRAS.aspx" TargetMode="External"/><Relationship Id="rId17" Type="http://schemas.openxmlformats.org/officeDocument/2006/relationships/hyperlink" Target="https://www.ices.dk/community/groups/Pages/ibtswg.aspx" TargetMode="External"/><Relationship Id="rId25" Type="http://schemas.openxmlformats.org/officeDocument/2006/relationships/hyperlink" Target="https://www.ices.dk/community/groups/Pages/wgsins.aspx" TargetMode="External"/><Relationship Id="rId33" Type="http://schemas.openxmlformats.org/officeDocument/2006/relationships/hyperlink" Target="https://www.ices.dk/community/groups/Pages/wgsins.aspx" TargetMode="External"/><Relationship Id="rId38" Type="http://schemas.openxmlformats.org/officeDocument/2006/relationships/hyperlink" Target="https://www.ices.dk/sites/pub/Publication%20Reports/ICES%20Survey%20Protocols%20(SISP)/SISP%209%20Manual%20for%20International%20Pelagic%20Surveys%20(IPS).pdf" TargetMode="External"/><Relationship Id="rId46" Type="http://schemas.openxmlformats.org/officeDocument/2006/relationships/hyperlink" Target="https://www.ices.dk/sites/pub/Publication%20Reports/ICES%20Survey%20Protocols%20(SISP)/SISP%209%20Manual%20for%20International%20Pelagic%20Surveys%20(IPS).pdf" TargetMode="External"/><Relationship Id="rId59" Type="http://schemas.openxmlformats.org/officeDocument/2006/relationships/hyperlink" Target="https://doi.org/10.18174/522029" TargetMode="External"/><Relationship Id="rId67" Type="http://schemas.openxmlformats.org/officeDocument/2006/relationships/printerSettings" Target="../printerSettings/printerSettings12.bin"/><Relationship Id="rId20" Type="http://schemas.openxmlformats.org/officeDocument/2006/relationships/hyperlink" Target="https://www.ices.dk/community/groups/Pages/wgbeam.aspx" TargetMode="External"/><Relationship Id="rId41" Type="http://schemas.openxmlformats.org/officeDocument/2006/relationships/hyperlink" Target="https://www.ices.dk/data/data-portals/Pages/ocean.aspx" TargetMode="External"/><Relationship Id="rId54" Type="http://schemas.openxmlformats.org/officeDocument/2006/relationships/hyperlink" Target="https://www.ices.dk/community/groups/Pages/wgmegs.aspx" TargetMode="External"/><Relationship Id="rId62" Type="http://schemas.openxmlformats.org/officeDocument/2006/relationships/hyperlink" Target="https://www.ices.dk/community/groups/Pages/wgips.aspx" TargetMode="External"/><Relationship Id="rId70"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datacollection.jrc.ec.europa.eu/docs/rcg?p_p_id=110_INSTANCE_FMxyil88Aos3&amp;p_p_lifecycle=0&amp;p_p_state=normal&amp;p_p_mode=view&amp;p_p_col_id=column-2&amp;p_p_col_count=1&amp;_110_INSTANCE_FMxyil88Aos3_struts_action=%2Fdocument_library_display%2Fview_file_entry&amp;_110_INSTANCE_FMxyil88Aos3_redirect=https%3A%2F%2Fdatacollection.jrc.ec.europa.eu%2Fdocs%2Frcg%3Fp_p_id%3D110_INSTANCE_FMxyil88Aos3%26p_p_lifecycle%3D0%26p_p_state%3Dnormal%26p_p_mode%3Dview%26p_p_col_id%3Dcolumn-2%26p_p_col_count%3D1&amp;_110_INSTANCE_FMxyil88Aos3_fileEntryId=1410577" TargetMode="External"/><Relationship Id="rId1" Type="http://schemas.openxmlformats.org/officeDocument/2006/relationships/hyperlink" Target="https://datacollection.jrc.ec.europa.eu/docs/rcg?p_p_id=110_INSTANCE_FMxyil88Aos3&amp;p_p_lifecycle=0&amp;p_p_state=normal&amp;p_p_mode=view&amp;p_p_col_id=column-2&amp;p_p_col_count=1&amp;_110_INSTANCE_FMxyil88Aos3_struts_action=%2Fdocument_library_display%2Fview_file_entry&amp;_110_INSTANCE_FMxyil88Aos3_redirect=https%3A%2F%2Fdatacollection.jrc.ec.europa.eu%2Fdocs%2Frcg%3Fp_p_id%3D110_INSTANCE_FMxyil88Aos3%26p_p_lifecycle%3D0%26p_p_state%3Dnormal%26p_p_mode%3Dview%26p_p_col_id%3Dcolumn-2%26p_p_col_count%3D1&amp;_110_INSTANCE_FMxyil88Aos3_fileEntryId=1410577"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4"/>
  <sheetViews>
    <sheetView zoomScaleNormal="100" zoomScaleSheetLayoutView="100" workbookViewId="0">
      <selection activeCell="E9" sqref="E9"/>
    </sheetView>
  </sheetViews>
  <sheetFormatPr defaultColWidth="14.44140625" defaultRowHeight="15" customHeight="1" x14ac:dyDescent="0.25"/>
  <cols>
    <col min="1" max="1" width="20.88671875" customWidth="1"/>
    <col min="2" max="3" width="15.44140625" customWidth="1"/>
    <col min="4" max="4" width="63.33203125" customWidth="1"/>
    <col min="5" max="5" width="22.109375" customWidth="1"/>
    <col min="6" max="7" width="14.44140625" customWidth="1"/>
  </cols>
  <sheetData>
    <row r="1" spans="1:9" ht="15.75" customHeight="1" x14ac:dyDescent="0.5">
      <c r="A1" s="429" t="s">
        <v>0</v>
      </c>
      <c r="B1" s="429"/>
      <c r="C1" s="429"/>
      <c r="D1" s="429"/>
      <c r="E1" s="429"/>
      <c r="F1" s="44"/>
      <c r="G1" s="44"/>
      <c r="H1" s="44"/>
      <c r="I1" s="44"/>
    </row>
    <row r="2" spans="1:9" ht="15.75" customHeight="1" x14ac:dyDescent="0.5">
      <c r="A2" s="429"/>
      <c r="B2" s="429"/>
      <c r="C2" s="429"/>
      <c r="D2" s="429"/>
      <c r="E2" s="429"/>
      <c r="F2" s="44"/>
      <c r="G2" s="44"/>
      <c r="H2" s="44"/>
      <c r="I2" s="44"/>
    </row>
    <row r="3" spans="1:9" ht="55.5" customHeight="1" x14ac:dyDescent="0.5">
      <c r="A3" s="429"/>
      <c r="B3" s="429"/>
      <c r="C3" s="429"/>
      <c r="D3" s="429"/>
      <c r="E3" s="429"/>
      <c r="F3" s="44"/>
      <c r="G3" s="44"/>
      <c r="H3" s="44"/>
      <c r="I3" s="44"/>
    </row>
    <row r="4" spans="1:9" ht="15.75" customHeight="1" x14ac:dyDescent="0.25">
      <c r="A4" s="14"/>
      <c r="B4" s="14"/>
      <c r="C4" s="14"/>
      <c r="D4" s="14"/>
      <c r="E4" s="14"/>
    </row>
    <row r="5" spans="1:9" ht="27" customHeight="1" x14ac:dyDescent="0.3">
      <c r="A5" s="14"/>
      <c r="B5" s="14"/>
      <c r="C5" s="14"/>
      <c r="D5" s="76"/>
      <c r="E5" s="76"/>
    </row>
    <row r="6" spans="1:9" ht="27" customHeight="1" x14ac:dyDescent="0.25">
      <c r="A6" s="14"/>
      <c r="B6" s="14"/>
      <c r="C6" s="14"/>
      <c r="D6" s="77" t="s">
        <v>1</v>
      </c>
      <c r="E6" s="77" t="s">
        <v>1966</v>
      </c>
    </row>
    <row r="7" spans="1:9" ht="27" customHeight="1" x14ac:dyDescent="0.25">
      <c r="A7" s="14"/>
      <c r="B7" s="14"/>
      <c r="C7" s="14"/>
      <c r="D7" s="77" t="s">
        <v>2</v>
      </c>
      <c r="E7" s="77">
        <v>2022</v>
      </c>
    </row>
    <row r="8" spans="1:9" ht="27" customHeight="1" x14ac:dyDescent="0.25">
      <c r="A8" s="14"/>
      <c r="B8" s="14"/>
      <c r="C8" s="14"/>
      <c r="D8" s="77" t="s">
        <v>3</v>
      </c>
      <c r="E8" s="408">
        <v>45096</v>
      </c>
    </row>
    <row r="9" spans="1:9" ht="27" customHeight="1" x14ac:dyDescent="0.25">
      <c r="A9" s="14"/>
      <c r="B9" s="14"/>
      <c r="C9" s="14"/>
      <c r="D9" s="77" t="s">
        <v>4</v>
      </c>
      <c r="E9" s="77">
        <v>2</v>
      </c>
    </row>
    <row r="10" spans="1:9" ht="15.75" customHeight="1" x14ac:dyDescent="0.25">
      <c r="A10" s="14"/>
      <c r="B10" s="14"/>
      <c r="C10" s="14"/>
      <c r="D10" s="14"/>
      <c r="E10" s="14"/>
    </row>
    <row r="11" spans="1:9" ht="15.75" customHeight="1" x14ac:dyDescent="0.25">
      <c r="A11" s="78" t="s">
        <v>5</v>
      </c>
      <c r="B11" s="14"/>
      <c r="C11" s="14"/>
      <c r="D11" s="14"/>
      <c r="E11" s="14"/>
    </row>
    <row r="12" spans="1:9" ht="15.75" customHeight="1" x14ac:dyDescent="0.25">
      <c r="A12" s="14"/>
      <c r="B12" s="14" t="s">
        <v>6</v>
      </c>
      <c r="C12" s="14"/>
      <c r="D12" s="14" t="s">
        <v>7</v>
      </c>
      <c r="E12" s="14"/>
    </row>
    <row r="13" spans="1:9" ht="15.75" customHeight="1" x14ac:dyDescent="0.25">
      <c r="A13" s="14" t="s">
        <v>8</v>
      </c>
      <c r="B13" s="15"/>
      <c r="C13" s="15"/>
      <c r="D13" s="15"/>
      <c r="E13" s="15" t="s">
        <v>9</v>
      </c>
      <c r="F13" s="2"/>
    </row>
    <row r="14" spans="1:9" ht="15.75" customHeight="1" x14ac:dyDescent="0.25">
      <c r="A14" s="101"/>
      <c r="B14" s="14"/>
      <c r="C14" s="79" t="s">
        <v>10</v>
      </c>
      <c r="D14" s="79" t="s">
        <v>11</v>
      </c>
      <c r="E14" s="424" t="s">
        <v>1162</v>
      </c>
      <c r="F14" s="2"/>
    </row>
    <row r="15" spans="1:9" ht="15.75" customHeight="1" x14ac:dyDescent="0.25">
      <c r="A15" s="14"/>
      <c r="B15" s="14"/>
      <c r="C15" s="14" t="s">
        <v>12</v>
      </c>
      <c r="D15" s="14" t="s">
        <v>13</v>
      </c>
      <c r="E15" s="423" t="s">
        <v>1162</v>
      </c>
      <c r="F15" s="2"/>
    </row>
    <row r="16" spans="1:9" ht="15.75" customHeight="1" x14ac:dyDescent="0.25">
      <c r="A16" s="14"/>
      <c r="B16" s="14"/>
      <c r="C16" s="14" t="s">
        <v>14</v>
      </c>
      <c r="D16" s="14" t="s">
        <v>15</v>
      </c>
      <c r="E16" s="423" t="s">
        <v>1162</v>
      </c>
      <c r="F16" s="2"/>
    </row>
    <row r="17" spans="1:6" ht="15.75" customHeight="1" x14ac:dyDescent="0.25">
      <c r="A17" s="79"/>
      <c r="B17" s="79" t="s">
        <v>16</v>
      </c>
      <c r="C17" s="79"/>
      <c r="D17" s="79" t="s">
        <v>17</v>
      </c>
      <c r="E17" s="424" t="s">
        <v>1162</v>
      </c>
      <c r="F17" s="2"/>
    </row>
    <row r="18" spans="1:6" ht="15.75" customHeight="1" x14ac:dyDescent="0.25">
      <c r="A18" s="14"/>
      <c r="B18" s="14" t="s">
        <v>18</v>
      </c>
      <c r="C18" s="14"/>
      <c r="D18" s="14" t="s">
        <v>19</v>
      </c>
      <c r="E18" s="423" t="s">
        <v>1162</v>
      </c>
      <c r="F18" s="2"/>
    </row>
    <row r="19" spans="1:6" ht="15.75" customHeight="1" x14ac:dyDescent="0.25">
      <c r="A19" s="14"/>
      <c r="B19" s="14" t="s">
        <v>20</v>
      </c>
      <c r="C19" s="14"/>
      <c r="D19" s="14" t="s">
        <v>21</v>
      </c>
      <c r="E19" s="423" t="s">
        <v>1162</v>
      </c>
      <c r="F19" s="2"/>
    </row>
    <row r="20" spans="1:6" ht="15.75" customHeight="1" x14ac:dyDescent="0.25">
      <c r="A20" s="14"/>
      <c r="B20" s="14" t="s">
        <v>22</v>
      </c>
      <c r="C20" s="80"/>
      <c r="D20" s="14" t="s">
        <v>23</v>
      </c>
      <c r="E20" s="423" t="s">
        <v>1162</v>
      </c>
      <c r="F20" s="2"/>
    </row>
    <row r="21" spans="1:6" ht="15.75" customHeight="1" x14ac:dyDescent="0.25">
      <c r="A21" s="14"/>
      <c r="B21" s="14"/>
      <c r="C21" s="14"/>
      <c r="D21" s="14"/>
      <c r="E21" s="14"/>
      <c r="F21" s="2"/>
    </row>
    <row r="22" spans="1:6" ht="15.75" customHeight="1" x14ac:dyDescent="0.25">
      <c r="A22" s="15" t="s">
        <v>24</v>
      </c>
      <c r="B22" s="15"/>
      <c r="C22" s="15"/>
      <c r="D22" s="15"/>
      <c r="E22" s="14"/>
      <c r="F22" s="2"/>
    </row>
    <row r="23" spans="1:6" ht="15.75" customHeight="1" x14ac:dyDescent="0.3">
      <c r="A23" s="81"/>
      <c r="B23" s="79" t="s">
        <v>25</v>
      </c>
      <c r="C23" s="79" t="s">
        <v>26</v>
      </c>
      <c r="D23" s="79" t="s">
        <v>27</v>
      </c>
      <c r="E23" s="423" t="s">
        <v>1162</v>
      </c>
      <c r="F23" s="2"/>
    </row>
    <row r="24" spans="1:6" ht="15.75" customHeight="1" x14ac:dyDescent="0.25">
      <c r="A24" s="14"/>
      <c r="B24" s="79" t="s">
        <v>28</v>
      </c>
      <c r="C24" s="79" t="s">
        <v>29</v>
      </c>
      <c r="D24" s="79" t="s">
        <v>30</v>
      </c>
      <c r="E24" s="423" t="s">
        <v>1162</v>
      </c>
      <c r="F24" s="2"/>
    </row>
    <row r="25" spans="1:6" ht="15.75" customHeight="1" x14ac:dyDescent="0.25">
      <c r="A25" s="14"/>
      <c r="B25" s="79" t="s">
        <v>31</v>
      </c>
      <c r="C25" s="79" t="s">
        <v>32</v>
      </c>
      <c r="D25" s="79" t="s">
        <v>33</v>
      </c>
      <c r="E25" s="423" t="s">
        <v>1162</v>
      </c>
      <c r="F25" s="2"/>
    </row>
    <row r="26" spans="1:6" ht="15.75" customHeight="1" x14ac:dyDescent="0.25">
      <c r="A26" s="14"/>
      <c r="B26" s="79" t="s">
        <v>34</v>
      </c>
      <c r="C26" s="79" t="s">
        <v>35</v>
      </c>
      <c r="D26" s="79" t="s">
        <v>36</v>
      </c>
      <c r="E26" s="423" t="s">
        <v>1162</v>
      </c>
      <c r="F26" s="2"/>
    </row>
    <row r="27" spans="1:6" s="9" customFormat="1" ht="15.75" customHeight="1" x14ac:dyDescent="0.25">
      <c r="A27" s="82"/>
      <c r="B27" s="83" t="s">
        <v>37</v>
      </c>
      <c r="C27" s="79" t="s">
        <v>38</v>
      </c>
      <c r="D27" s="83" t="s">
        <v>39</v>
      </c>
      <c r="E27" s="423" t="s">
        <v>1162</v>
      </c>
      <c r="F27" s="12"/>
    </row>
    <row r="28" spans="1:6" s="9" customFormat="1" ht="15" customHeight="1" x14ac:dyDescent="0.25">
      <c r="A28" s="84"/>
      <c r="B28" s="83" t="s">
        <v>40</v>
      </c>
      <c r="C28" s="79" t="s">
        <v>41</v>
      </c>
      <c r="D28" s="83" t="s">
        <v>42</v>
      </c>
      <c r="E28" s="423" t="s">
        <v>1162</v>
      </c>
      <c r="F28" s="11"/>
    </row>
    <row r="29" spans="1:6" ht="15.75" customHeight="1" x14ac:dyDescent="0.3">
      <c r="A29" s="14"/>
      <c r="B29" s="85"/>
      <c r="C29" s="85"/>
      <c r="D29" s="86"/>
      <c r="E29" s="14"/>
      <c r="F29" s="2"/>
    </row>
    <row r="30" spans="1:6" ht="15.75" customHeight="1" x14ac:dyDescent="0.25">
      <c r="A30" s="15" t="s">
        <v>43</v>
      </c>
      <c r="B30" s="15"/>
      <c r="C30" s="15"/>
      <c r="D30" s="15"/>
      <c r="E30" s="14"/>
      <c r="F30" s="2"/>
    </row>
    <row r="31" spans="1:6" ht="15.75" customHeight="1" x14ac:dyDescent="0.25">
      <c r="A31" s="79"/>
      <c r="B31" s="79" t="s">
        <v>44</v>
      </c>
      <c r="C31" s="79" t="s">
        <v>45</v>
      </c>
      <c r="D31" s="79" t="s">
        <v>46</v>
      </c>
      <c r="E31" s="423" t="s">
        <v>1162</v>
      </c>
      <c r="F31" s="4"/>
    </row>
    <row r="32" spans="1:6" ht="15.75" customHeight="1" x14ac:dyDescent="0.25">
      <c r="A32" s="79"/>
      <c r="B32" s="79"/>
      <c r="C32" s="79" t="s">
        <v>47</v>
      </c>
      <c r="D32" s="79" t="s">
        <v>48</v>
      </c>
      <c r="E32" s="423" t="s">
        <v>1162</v>
      </c>
      <c r="F32" s="4"/>
    </row>
    <row r="33" spans="1:27" ht="15.75" customHeight="1" x14ac:dyDescent="0.3">
      <c r="A33" s="79"/>
      <c r="B33" s="79"/>
      <c r="C33" s="79"/>
      <c r="D33" s="86"/>
      <c r="E33" s="87"/>
      <c r="F33" s="4"/>
    </row>
    <row r="34" spans="1:27" ht="15.75" customHeight="1" x14ac:dyDescent="0.3">
      <c r="A34" s="15" t="s">
        <v>49</v>
      </c>
      <c r="B34" s="15"/>
      <c r="C34" s="15"/>
      <c r="D34" s="15"/>
      <c r="E34" s="79"/>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5">
      <c r="A35" s="79"/>
      <c r="B35" s="14" t="s">
        <v>50</v>
      </c>
      <c r="C35" s="14"/>
      <c r="D35" s="79" t="s">
        <v>51</v>
      </c>
      <c r="E35" s="423" t="s">
        <v>1162</v>
      </c>
      <c r="F35" s="2"/>
    </row>
    <row r="36" spans="1:27" ht="15.75" customHeight="1" x14ac:dyDescent="0.25">
      <c r="A36" s="79"/>
      <c r="B36" s="14"/>
      <c r="C36" s="14" t="s">
        <v>52</v>
      </c>
      <c r="D36" s="79" t="s">
        <v>53</v>
      </c>
      <c r="E36" s="423" t="s">
        <v>1162</v>
      </c>
      <c r="F36" s="2"/>
    </row>
    <row r="37" spans="1:27" ht="15.75" customHeight="1" x14ac:dyDescent="0.25">
      <c r="A37" s="79"/>
      <c r="B37" s="14"/>
      <c r="C37" s="14" t="s">
        <v>54</v>
      </c>
      <c r="D37" s="79" t="s">
        <v>55</v>
      </c>
      <c r="E37" s="423" t="s">
        <v>1162</v>
      </c>
      <c r="F37" s="2"/>
    </row>
    <row r="38" spans="1:27" ht="15.75" customHeight="1" x14ac:dyDescent="0.3">
      <c r="A38" s="79"/>
      <c r="B38" s="14"/>
      <c r="C38" s="14"/>
      <c r="D38" s="86"/>
      <c r="E38" s="14"/>
      <c r="F38" s="2"/>
    </row>
    <row r="39" spans="1:27" ht="15.75" customHeight="1" x14ac:dyDescent="0.25">
      <c r="A39" s="15" t="s">
        <v>56</v>
      </c>
      <c r="B39" s="15"/>
      <c r="C39" s="15"/>
      <c r="D39" s="15"/>
      <c r="E39" s="87"/>
      <c r="F39" s="4"/>
    </row>
    <row r="40" spans="1:27" ht="15.75" customHeight="1" x14ac:dyDescent="0.25">
      <c r="A40" s="79"/>
      <c r="B40" s="14" t="s">
        <v>57</v>
      </c>
      <c r="C40" s="14"/>
      <c r="D40" s="14" t="s">
        <v>58</v>
      </c>
      <c r="E40" s="423" t="s">
        <v>1162</v>
      </c>
      <c r="F40" s="4"/>
    </row>
    <row r="41" spans="1:27" ht="15.75" customHeight="1" x14ac:dyDescent="0.25">
      <c r="A41" s="14"/>
      <c r="B41" s="14" t="s">
        <v>59</v>
      </c>
      <c r="C41" s="14" t="s">
        <v>60</v>
      </c>
      <c r="D41" s="14" t="s">
        <v>61</v>
      </c>
      <c r="E41" s="423" t="s">
        <v>1162</v>
      </c>
      <c r="F41" s="4"/>
    </row>
    <row r="42" spans="1:27" ht="15.75" customHeight="1" x14ac:dyDescent="0.25">
      <c r="A42" s="14"/>
      <c r="B42" s="14" t="s">
        <v>62</v>
      </c>
      <c r="C42" s="14" t="s">
        <v>63</v>
      </c>
      <c r="D42" s="14" t="s">
        <v>64</v>
      </c>
      <c r="E42" s="423" t="s">
        <v>1162</v>
      </c>
      <c r="F42" s="2"/>
    </row>
    <row r="43" spans="1:27" ht="15.75" customHeight="1" x14ac:dyDescent="0.25">
      <c r="A43" s="14"/>
      <c r="B43" s="14" t="s">
        <v>65</v>
      </c>
      <c r="C43" s="14" t="s">
        <v>66</v>
      </c>
      <c r="D43" s="14" t="s">
        <v>67</v>
      </c>
      <c r="E43" s="423" t="s">
        <v>1162</v>
      </c>
      <c r="F43" s="2"/>
    </row>
    <row r="44" spans="1:27" ht="15.75" customHeight="1" x14ac:dyDescent="0.25">
      <c r="A44" s="14"/>
      <c r="B44" s="14"/>
      <c r="C44" s="14"/>
      <c r="D44" s="14"/>
      <c r="E44" s="14"/>
      <c r="F44" s="2"/>
    </row>
    <row r="45" spans="1:27" ht="15.75" customHeight="1" x14ac:dyDescent="0.25">
      <c r="A45" s="100" t="s">
        <v>68</v>
      </c>
      <c r="B45" s="100"/>
      <c r="C45" s="100"/>
      <c r="D45" s="100"/>
      <c r="E45" s="14"/>
      <c r="F45" s="2"/>
    </row>
    <row r="46" spans="1:27" ht="15.75" customHeight="1" x14ac:dyDescent="0.25">
      <c r="A46" s="14"/>
      <c r="B46" s="14"/>
      <c r="C46" s="14" t="s">
        <v>69</v>
      </c>
      <c r="D46" s="14" t="s">
        <v>70</v>
      </c>
      <c r="E46" s="423" t="s">
        <v>1162</v>
      </c>
      <c r="F46" s="3"/>
    </row>
    <row r="47" spans="1:27" ht="15.75" customHeight="1" x14ac:dyDescent="0.25">
      <c r="A47" s="14"/>
      <c r="B47" s="14"/>
      <c r="C47" s="14" t="s">
        <v>71</v>
      </c>
      <c r="D47" s="14" t="s">
        <v>72</v>
      </c>
      <c r="E47" s="423" t="s">
        <v>1162</v>
      </c>
      <c r="F47" s="3"/>
    </row>
    <row r="48" spans="1:27" ht="15.75" customHeight="1" x14ac:dyDescent="0.25">
      <c r="A48" s="14"/>
      <c r="B48" s="14"/>
      <c r="C48" s="14"/>
      <c r="D48" s="14"/>
      <c r="E48" s="14"/>
      <c r="F48" s="2"/>
    </row>
    <row r="49" spans="1:27" ht="15.75" customHeight="1" x14ac:dyDescent="0.25">
      <c r="A49" s="78"/>
      <c r="B49" s="14"/>
      <c r="C49" s="14"/>
      <c r="D49" s="14"/>
      <c r="E49" s="87"/>
      <c r="F49" s="3"/>
    </row>
    <row r="50" spans="1:27" ht="15.75" customHeight="1" x14ac:dyDescent="0.25">
      <c r="A50" s="5"/>
      <c r="D50" s="2"/>
      <c r="E50" s="4"/>
      <c r="F50" s="3"/>
    </row>
    <row r="51" spans="1:27" ht="15.75" customHeight="1" x14ac:dyDescent="0.25">
      <c r="E51" s="2"/>
      <c r="F51" s="2"/>
    </row>
    <row r="52" spans="1:27" ht="15.75" customHeight="1" x14ac:dyDescent="0.25">
      <c r="A52" s="3"/>
      <c r="E52" s="2"/>
    </row>
    <row r="53" spans="1:27" ht="15.75" customHeight="1" x14ac:dyDescent="0.25">
      <c r="A53" s="3"/>
      <c r="D53" s="2"/>
      <c r="E53" s="2"/>
      <c r="F53" s="2"/>
    </row>
    <row r="54" spans="1:27" ht="15.75" customHeight="1" x14ac:dyDescent="0.25">
      <c r="A54" s="3"/>
      <c r="D54" s="2"/>
      <c r="E54" s="2"/>
      <c r="F54" s="2"/>
    </row>
    <row r="55" spans="1:27" ht="15.75" customHeight="1" x14ac:dyDescent="0.25">
      <c r="A55" s="3"/>
      <c r="D55" s="2"/>
      <c r="E55" s="2"/>
      <c r="F55" s="2"/>
    </row>
    <row r="56" spans="1:27" ht="15.75" customHeight="1" x14ac:dyDescent="0.25">
      <c r="D56" s="2"/>
    </row>
    <row r="57" spans="1:27" ht="15.75" customHeight="1" x14ac:dyDescent="0.25">
      <c r="G57" s="2"/>
      <c r="H57" s="2"/>
      <c r="I57" s="2"/>
      <c r="J57" s="2"/>
      <c r="K57" s="2"/>
      <c r="L57" s="2"/>
      <c r="M57" s="2"/>
      <c r="N57" s="2"/>
      <c r="O57" s="2"/>
      <c r="P57" s="2"/>
      <c r="Q57" s="2"/>
      <c r="R57" s="2"/>
      <c r="S57" s="2"/>
      <c r="T57" s="2"/>
      <c r="U57" s="2"/>
      <c r="V57" s="2"/>
      <c r="W57" s="2"/>
      <c r="X57" s="2"/>
      <c r="Y57" s="2"/>
      <c r="Z57" s="2"/>
      <c r="AA57" s="2"/>
    </row>
    <row r="58" spans="1:27" ht="15.75" customHeight="1" x14ac:dyDescent="0.25">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5">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5">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5">
      <c r="A62" s="2"/>
    </row>
    <row r="63" spans="1:27" ht="15.75" customHeight="1" x14ac:dyDescent="0.25">
      <c r="A63" s="2"/>
    </row>
    <row r="64" spans="1:27" ht="15.75" customHeight="1" x14ac:dyDescent="0.25">
      <c r="A64" s="2"/>
    </row>
    <row r="65" spans="1:1" ht="15.75" customHeight="1" x14ac:dyDescent="0.25">
      <c r="A65" s="2"/>
    </row>
    <row r="66" spans="1:1" ht="15.75" customHeight="1" x14ac:dyDescent="0.25">
      <c r="A66" s="2"/>
    </row>
    <row r="67" spans="1:1" ht="15.75" customHeight="1" x14ac:dyDescent="0.3">
      <c r="A67" s="6"/>
    </row>
    <row r="68" spans="1:1" ht="15.75" customHeight="1" x14ac:dyDescent="0.25"/>
    <row r="69" spans="1:1" ht="15.75" customHeight="1" x14ac:dyDescent="0.25"/>
    <row r="70" spans="1:1" ht="15.75" customHeight="1" x14ac:dyDescent="0.25"/>
    <row r="71" spans="1:1" ht="15.75" customHeight="1" x14ac:dyDescent="0.25"/>
    <row r="72" spans="1:1" ht="15.75" customHeight="1" x14ac:dyDescent="0.25"/>
    <row r="73" spans="1:1" ht="15.75" customHeight="1" x14ac:dyDescent="0.25"/>
    <row r="74" spans="1:1" ht="15.75" customHeight="1" x14ac:dyDescent="0.25"/>
    <row r="75" spans="1:1" ht="15.75" customHeight="1" x14ac:dyDescent="0.25"/>
    <row r="76" spans="1:1" ht="15.75" customHeight="1" x14ac:dyDescent="0.25"/>
    <row r="77" spans="1:1" ht="15.75" customHeight="1" x14ac:dyDescent="0.25"/>
    <row r="78" spans="1:1" ht="15.75" customHeight="1" x14ac:dyDescent="0.25"/>
    <row r="79" spans="1:1" ht="15.75" customHeight="1" x14ac:dyDescent="0.25"/>
    <row r="80" spans="1: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X13"/>
  <sheetViews>
    <sheetView zoomScaleNormal="100" zoomScaleSheetLayoutView="100" workbookViewId="0">
      <selection activeCell="G29" sqref="G29"/>
    </sheetView>
  </sheetViews>
  <sheetFormatPr defaultColWidth="14.44140625" defaultRowHeight="15" customHeight="1" x14ac:dyDescent="0.25"/>
  <cols>
    <col min="1" max="1" width="11.44140625" style="41" customWidth="1"/>
    <col min="2" max="2" width="26.44140625" style="41" customWidth="1"/>
    <col min="3" max="3" width="25.44140625" style="41" customWidth="1"/>
    <col min="4" max="4" width="21" style="41" customWidth="1"/>
    <col min="5" max="5" width="26.44140625" style="41" customWidth="1"/>
    <col min="6" max="6" width="21" style="41" customWidth="1"/>
    <col min="7" max="17" width="26.44140625" style="41" customWidth="1"/>
    <col min="18" max="18" width="17.44140625" style="41" customWidth="1"/>
    <col min="19" max="19" width="30.44140625" style="41" bestFit="1" customWidth="1"/>
    <col min="20" max="20" width="17.33203125" style="41" customWidth="1"/>
    <col min="21" max="21" width="14.44140625" style="41" customWidth="1"/>
    <col min="22" max="22" width="24" style="41" customWidth="1"/>
    <col min="23" max="23" width="14.44140625" style="41" customWidth="1"/>
    <col min="24" max="24" width="16.109375" style="41" bestFit="1" customWidth="1"/>
    <col min="25" max="16384" width="14.44140625" style="41"/>
  </cols>
  <sheetData>
    <row r="1" spans="1:24" ht="15" customHeight="1" x14ac:dyDescent="0.25">
      <c r="A1" s="43" t="s">
        <v>1683</v>
      </c>
      <c r="B1" s="107"/>
    </row>
    <row r="2" spans="1:24" ht="52.8" x14ac:dyDescent="0.25">
      <c r="A2" s="114" t="s">
        <v>99</v>
      </c>
      <c r="B2" s="114" t="s">
        <v>857</v>
      </c>
      <c r="C2" s="114" t="s">
        <v>854</v>
      </c>
      <c r="D2" s="114" t="s">
        <v>147</v>
      </c>
      <c r="E2" s="114" t="s">
        <v>1280</v>
      </c>
      <c r="F2" s="109" t="s">
        <v>1684</v>
      </c>
      <c r="G2" s="114" t="s">
        <v>1639</v>
      </c>
      <c r="H2" s="114" t="s">
        <v>423</v>
      </c>
      <c r="I2" s="114" t="s">
        <v>1640</v>
      </c>
      <c r="J2" s="114" t="s">
        <v>1685</v>
      </c>
      <c r="K2" s="114" t="s">
        <v>1686</v>
      </c>
      <c r="L2" s="114" t="s">
        <v>1687</v>
      </c>
      <c r="M2" s="114" t="s">
        <v>1688</v>
      </c>
      <c r="N2" s="109" t="s">
        <v>1689</v>
      </c>
      <c r="O2" s="114" t="s">
        <v>1604</v>
      </c>
      <c r="P2" s="114" t="s">
        <v>1605</v>
      </c>
      <c r="Q2" s="114" t="s">
        <v>1606</v>
      </c>
      <c r="R2" s="114" t="s">
        <v>386</v>
      </c>
      <c r="S2" s="114" t="s">
        <v>860</v>
      </c>
      <c r="T2" s="164" t="s">
        <v>1690</v>
      </c>
      <c r="U2" s="164" t="s">
        <v>1691</v>
      </c>
      <c r="V2" s="164" t="s">
        <v>1692</v>
      </c>
      <c r="W2" s="164" t="s">
        <v>1693</v>
      </c>
      <c r="X2" s="164" t="s">
        <v>1292</v>
      </c>
    </row>
    <row r="3" spans="1:24" ht="66" x14ac:dyDescent="0.25">
      <c r="A3" s="274" t="s">
        <v>664</v>
      </c>
      <c r="B3" s="275">
        <v>2022</v>
      </c>
      <c r="C3" s="276" t="s">
        <v>654</v>
      </c>
      <c r="D3" s="221" t="s">
        <v>149</v>
      </c>
      <c r="E3" s="262" t="s">
        <v>1298</v>
      </c>
      <c r="F3" s="264" t="s">
        <v>1694</v>
      </c>
      <c r="G3" s="232" t="s">
        <v>1162</v>
      </c>
      <c r="H3" s="277" t="s">
        <v>416</v>
      </c>
      <c r="I3" s="232"/>
      <c r="J3" s="232" t="s">
        <v>865</v>
      </c>
      <c r="K3" s="232" t="s">
        <v>865</v>
      </c>
      <c r="L3" s="232" t="s">
        <v>865</v>
      </c>
      <c r="M3" s="232" t="s">
        <v>1162</v>
      </c>
      <c r="N3" s="232" t="s">
        <v>865</v>
      </c>
      <c r="O3" s="277" t="s">
        <v>474</v>
      </c>
      <c r="P3" s="277" t="s">
        <v>193</v>
      </c>
      <c r="Q3" s="216" t="s">
        <v>1651</v>
      </c>
      <c r="R3" s="277" t="s">
        <v>393</v>
      </c>
      <c r="S3" s="216" t="s">
        <v>1695</v>
      </c>
      <c r="T3" s="326" t="s">
        <v>865</v>
      </c>
      <c r="U3" s="326" t="s">
        <v>865</v>
      </c>
      <c r="V3" s="326" t="s">
        <v>1162</v>
      </c>
      <c r="W3" s="326" t="s">
        <v>1696</v>
      </c>
      <c r="X3" s="325" t="s">
        <v>1697</v>
      </c>
    </row>
    <row r="4" spans="1:24" ht="66" x14ac:dyDescent="0.25">
      <c r="A4" s="274" t="s">
        <v>664</v>
      </c>
      <c r="B4" s="275">
        <v>2022</v>
      </c>
      <c r="C4" s="276" t="s">
        <v>654</v>
      </c>
      <c r="D4" s="221" t="s">
        <v>149</v>
      </c>
      <c r="E4" s="262" t="s">
        <v>1317</v>
      </c>
      <c r="F4" s="264" t="s">
        <v>1698</v>
      </c>
      <c r="G4" s="232" t="s">
        <v>1162</v>
      </c>
      <c r="H4" s="277" t="s">
        <v>416</v>
      </c>
      <c r="I4" s="232"/>
      <c r="J4" s="232" t="s">
        <v>865</v>
      </c>
      <c r="K4" s="232" t="s">
        <v>865</v>
      </c>
      <c r="L4" s="232" t="s">
        <v>865</v>
      </c>
      <c r="M4" s="232" t="s">
        <v>1162</v>
      </c>
      <c r="N4" s="232" t="s">
        <v>865</v>
      </c>
      <c r="O4" s="277" t="s">
        <v>474</v>
      </c>
      <c r="P4" s="277" t="s">
        <v>193</v>
      </c>
      <c r="Q4" s="216" t="s">
        <v>1651</v>
      </c>
      <c r="R4" s="277" t="s">
        <v>393</v>
      </c>
      <c r="S4" s="216" t="s">
        <v>1695</v>
      </c>
      <c r="T4" s="326" t="s">
        <v>865</v>
      </c>
      <c r="U4" s="326" t="s">
        <v>865</v>
      </c>
      <c r="V4" s="327" t="s">
        <v>1162</v>
      </c>
      <c r="W4" s="326" t="s">
        <v>1696</v>
      </c>
      <c r="X4" s="325" t="s">
        <v>1697</v>
      </c>
    </row>
    <row r="5" spans="1:24" ht="39.6" x14ac:dyDescent="0.25">
      <c r="A5" s="274" t="s">
        <v>664</v>
      </c>
      <c r="B5" s="275">
        <v>2022</v>
      </c>
      <c r="C5" s="278" t="s">
        <v>654</v>
      </c>
      <c r="D5" s="221" t="s">
        <v>149</v>
      </c>
      <c r="E5" s="262" t="s">
        <v>1367</v>
      </c>
      <c r="F5" s="264" t="s">
        <v>1698</v>
      </c>
      <c r="G5" s="232" t="s">
        <v>1162</v>
      </c>
      <c r="H5" s="277" t="s">
        <v>429</v>
      </c>
      <c r="I5" s="232"/>
      <c r="J5" s="232" t="s">
        <v>865</v>
      </c>
      <c r="K5" s="232" t="s">
        <v>865</v>
      </c>
      <c r="L5" s="232" t="s">
        <v>865</v>
      </c>
      <c r="M5" s="232" t="s">
        <v>1162</v>
      </c>
      <c r="N5" s="232" t="s">
        <v>865</v>
      </c>
      <c r="O5" s="277" t="s">
        <v>474</v>
      </c>
      <c r="P5" s="277" t="s">
        <v>193</v>
      </c>
      <c r="Q5" s="216" t="s">
        <v>1651</v>
      </c>
      <c r="R5" s="277" t="s">
        <v>393</v>
      </c>
      <c r="S5" s="216" t="s">
        <v>1695</v>
      </c>
      <c r="T5" s="326" t="s">
        <v>865</v>
      </c>
      <c r="U5" s="326" t="s">
        <v>865</v>
      </c>
      <c r="V5" s="327" t="s">
        <v>1162</v>
      </c>
      <c r="W5" s="329" t="s">
        <v>865</v>
      </c>
      <c r="X5" s="160" t="s">
        <v>1699</v>
      </c>
    </row>
    <row r="6" spans="1:24" ht="39.6" x14ac:dyDescent="0.25">
      <c r="A6" s="274" t="s">
        <v>664</v>
      </c>
      <c r="B6" s="275">
        <v>2022</v>
      </c>
      <c r="C6" s="278" t="s">
        <v>654</v>
      </c>
      <c r="D6" s="221" t="s">
        <v>149</v>
      </c>
      <c r="E6" s="262" t="s">
        <v>1370</v>
      </c>
      <c r="F6" s="264" t="s">
        <v>1698</v>
      </c>
      <c r="G6" s="232" t="s">
        <v>1162</v>
      </c>
      <c r="H6" s="277" t="s">
        <v>429</v>
      </c>
      <c r="I6" s="232"/>
      <c r="J6" s="232" t="s">
        <v>865</v>
      </c>
      <c r="K6" s="232" t="s">
        <v>865</v>
      </c>
      <c r="L6" s="232" t="s">
        <v>865</v>
      </c>
      <c r="M6" s="232" t="s">
        <v>1162</v>
      </c>
      <c r="N6" s="232" t="s">
        <v>865</v>
      </c>
      <c r="O6" s="277" t="s">
        <v>474</v>
      </c>
      <c r="P6" s="277" t="s">
        <v>193</v>
      </c>
      <c r="Q6" s="216" t="s">
        <v>1651</v>
      </c>
      <c r="R6" s="277" t="s">
        <v>393</v>
      </c>
      <c r="S6" s="216" t="s">
        <v>1695</v>
      </c>
      <c r="T6" s="326" t="s">
        <v>865</v>
      </c>
      <c r="U6" s="326" t="s">
        <v>865</v>
      </c>
      <c r="V6" s="326" t="s">
        <v>1162</v>
      </c>
      <c r="W6" s="329" t="s">
        <v>865</v>
      </c>
      <c r="X6" s="160" t="s">
        <v>1699</v>
      </c>
    </row>
    <row r="7" spans="1:24" ht="39.6" x14ac:dyDescent="0.25">
      <c r="A7" s="274" t="s">
        <v>664</v>
      </c>
      <c r="B7" s="275">
        <v>2022</v>
      </c>
      <c r="C7" s="278" t="s">
        <v>654</v>
      </c>
      <c r="D7" s="221" t="s">
        <v>149</v>
      </c>
      <c r="E7" s="262" t="s">
        <v>1373</v>
      </c>
      <c r="F7" s="264" t="s">
        <v>1698</v>
      </c>
      <c r="G7" s="232" t="s">
        <v>1162</v>
      </c>
      <c r="H7" s="277" t="s">
        <v>429</v>
      </c>
      <c r="I7" s="232"/>
      <c r="J7" s="232" t="s">
        <v>865</v>
      </c>
      <c r="K7" s="232" t="s">
        <v>865</v>
      </c>
      <c r="L7" s="232" t="s">
        <v>865</v>
      </c>
      <c r="M7" s="232" t="s">
        <v>1162</v>
      </c>
      <c r="N7" s="232" t="s">
        <v>865</v>
      </c>
      <c r="O7" s="277" t="s">
        <v>474</v>
      </c>
      <c r="P7" s="277" t="s">
        <v>193</v>
      </c>
      <c r="Q7" s="216" t="s">
        <v>1651</v>
      </c>
      <c r="R7" s="277" t="s">
        <v>393</v>
      </c>
      <c r="S7" s="216" t="s">
        <v>1695</v>
      </c>
      <c r="T7" s="326" t="s">
        <v>865</v>
      </c>
      <c r="U7" s="326" t="s">
        <v>865</v>
      </c>
      <c r="V7" s="327" t="s">
        <v>1162</v>
      </c>
      <c r="W7" s="329" t="s">
        <v>865</v>
      </c>
      <c r="X7" s="160" t="s">
        <v>1699</v>
      </c>
    </row>
    <row r="8" spans="1:24" ht="39.6" x14ac:dyDescent="0.25">
      <c r="A8" s="274" t="s">
        <v>664</v>
      </c>
      <c r="B8" s="275">
        <v>2022</v>
      </c>
      <c r="C8" s="278" t="s">
        <v>654</v>
      </c>
      <c r="D8" s="221" t="s">
        <v>149</v>
      </c>
      <c r="E8" s="262" t="s">
        <v>1325</v>
      </c>
      <c r="F8" s="264" t="s">
        <v>1698</v>
      </c>
      <c r="G8" s="232" t="s">
        <v>1162</v>
      </c>
      <c r="H8" s="277" t="s">
        <v>429</v>
      </c>
      <c r="I8" s="232"/>
      <c r="J8" s="232" t="s">
        <v>865</v>
      </c>
      <c r="K8" s="232" t="s">
        <v>865</v>
      </c>
      <c r="L8" s="232" t="s">
        <v>865</v>
      </c>
      <c r="M8" s="232" t="s">
        <v>1162</v>
      </c>
      <c r="N8" s="232" t="s">
        <v>865</v>
      </c>
      <c r="O8" s="277" t="s">
        <v>474</v>
      </c>
      <c r="P8" s="277" t="s">
        <v>193</v>
      </c>
      <c r="Q8" s="216" t="s">
        <v>1651</v>
      </c>
      <c r="R8" s="277" t="s">
        <v>393</v>
      </c>
      <c r="S8" s="216" t="s">
        <v>1695</v>
      </c>
      <c r="T8" s="326" t="s">
        <v>865</v>
      </c>
      <c r="U8" s="326" t="s">
        <v>865</v>
      </c>
      <c r="V8" s="327" t="s">
        <v>1162</v>
      </c>
      <c r="W8" s="329" t="s">
        <v>865</v>
      </c>
      <c r="X8" s="160" t="s">
        <v>1699</v>
      </c>
    </row>
    <row r="9" spans="1:24" ht="39.6" x14ac:dyDescent="0.25">
      <c r="A9" s="274" t="s">
        <v>664</v>
      </c>
      <c r="B9" s="275">
        <v>2022</v>
      </c>
      <c r="C9" s="278" t="s">
        <v>654</v>
      </c>
      <c r="D9" s="221" t="s">
        <v>149</v>
      </c>
      <c r="E9" s="262" t="s">
        <v>1700</v>
      </c>
      <c r="F9" s="264" t="s">
        <v>1698</v>
      </c>
      <c r="G9" s="232" t="s">
        <v>1162</v>
      </c>
      <c r="H9" s="277" t="s">
        <v>429</v>
      </c>
      <c r="I9" s="232"/>
      <c r="J9" s="232" t="s">
        <v>865</v>
      </c>
      <c r="K9" s="232" t="s">
        <v>865</v>
      </c>
      <c r="L9" s="232" t="s">
        <v>865</v>
      </c>
      <c r="M9" s="232" t="s">
        <v>1162</v>
      </c>
      <c r="N9" s="232" t="s">
        <v>865</v>
      </c>
      <c r="O9" s="277" t="s">
        <v>474</v>
      </c>
      <c r="P9" s="277" t="s">
        <v>193</v>
      </c>
      <c r="Q9" s="216" t="s">
        <v>1651</v>
      </c>
      <c r="R9" s="277" t="s">
        <v>393</v>
      </c>
      <c r="S9" s="216" t="s">
        <v>1695</v>
      </c>
      <c r="T9" s="326" t="s">
        <v>865</v>
      </c>
      <c r="U9" s="326" t="s">
        <v>865</v>
      </c>
      <c r="V9" s="326" t="s">
        <v>1162</v>
      </c>
      <c r="W9" s="329" t="s">
        <v>865</v>
      </c>
      <c r="X9" s="160" t="s">
        <v>1699</v>
      </c>
    </row>
    <row r="10" spans="1:24" ht="39.6" x14ac:dyDescent="0.25">
      <c r="A10" s="274" t="s">
        <v>664</v>
      </c>
      <c r="B10" s="275">
        <v>2022</v>
      </c>
      <c r="C10" s="278" t="s">
        <v>654</v>
      </c>
      <c r="D10" s="221" t="s">
        <v>149</v>
      </c>
      <c r="E10" s="262" t="s">
        <v>1384</v>
      </c>
      <c r="F10" s="264" t="s">
        <v>1698</v>
      </c>
      <c r="G10" s="232" t="s">
        <v>1162</v>
      </c>
      <c r="H10" s="277" t="s">
        <v>429</v>
      </c>
      <c r="I10" s="232"/>
      <c r="J10" s="232" t="s">
        <v>865</v>
      </c>
      <c r="K10" s="232" t="s">
        <v>865</v>
      </c>
      <c r="L10" s="232" t="s">
        <v>865</v>
      </c>
      <c r="M10" s="232" t="s">
        <v>1162</v>
      </c>
      <c r="N10" s="232" t="s">
        <v>865</v>
      </c>
      <c r="O10" s="277" t="s">
        <v>474</v>
      </c>
      <c r="P10" s="277" t="s">
        <v>193</v>
      </c>
      <c r="Q10" s="216" t="s">
        <v>1651</v>
      </c>
      <c r="R10" s="277" t="s">
        <v>393</v>
      </c>
      <c r="S10" s="216" t="s">
        <v>1695</v>
      </c>
      <c r="T10" s="326" t="s">
        <v>865</v>
      </c>
      <c r="U10" s="326" t="s">
        <v>865</v>
      </c>
      <c r="V10" s="326" t="s">
        <v>1162</v>
      </c>
      <c r="W10" s="329" t="s">
        <v>865</v>
      </c>
      <c r="X10" s="160" t="s">
        <v>1699</v>
      </c>
    </row>
    <row r="11" spans="1:24" ht="39.6" x14ac:dyDescent="0.25">
      <c r="A11" s="274" t="s">
        <v>664</v>
      </c>
      <c r="B11" s="275">
        <v>2022</v>
      </c>
      <c r="C11" s="276" t="s">
        <v>654</v>
      </c>
      <c r="D11" s="221" t="s">
        <v>149</v>
      </c>
      <c r="E11" s="262" t="s">
        <v>1701</v>
      </c>
      <c r="F11" s="264" t="s">
        <v>1698</v>
      </c>
      <c r="G11" s="232" t="s">
        <v>1162</v>
      </c>
      <c r="H11" s="277" t="s">
        <v>416</v>
      </c>
      <c r="I11" s="232"/>
      <c r="J11" s="232" t="s">
        <v>865</v>
      </c>
      <c r="K11" s="232" t="s">
        <v>865</v>
      </c>
      <c r="L11" s="232" t="s">
        <v>865</v>
      </c>
      <c r="M11" s="232" t="s">
        <v>1162</v>
      </c>
      <c r="N11" s="232" t="s">
        <v>865</v>
      </c>
      <c r="O11" s="277" t="s">
        <v>474</v>
      </c>
      <c r="P11" s="277" t="s">
        <v>193</v>
      </c>
      <c r="Q11" s="216" t="s">
        <v>1651</v>
      </c>
      <c r="R11" s="277" t="s">
        <v>393</v>
      </c>
      <c r="S11" s="216" t="s">
        <v>1695</v>
      </c>
      <c r="T11" s="326" t="s">
        <v>865</v>
      </c>
      <c r="U11" s="326" t="s">
        <v>865</v>
      </c>
      <c r="V11" s="327" t="s">
        <v>1162</v>
      </c>
      <c r="W11" s="329" t="s">
        <v>865</v>
      </c>
      <c r="X11" s="160" t="s">
        <v>1699</v>
      </c>
    </row>
    <row r="12" spans="1:24" ht="39.6" x14ac:dyDescent="0.25">
      <c r="A12" s="274" t="s">
        <v>664</v>
      </c>
      <c r="B12" s="275">
        <v>2022</v>
      </c>
      <c r="C12" s="276" t="s">
        <v>654</v>
      </c>
      <c r="D12" s="221" t="s">
        <v>149</v>
      </c>
      <c r="E12" s="262" t="s">
        <v>1377</v>
      </c>
      <c r="F12" s="264" t="s">
        <v>1657</v>
      </c>
      <c r="G12" s="232" t="s">
        <v>1162</v>
      </c>
      <c r="H12" s="277" t="s">
        <v>429</v>
      </c>
      <c r="I12" s="232"/>
      <c r="J12" s="232" t="s">
        <v>865</v>
      </c>
      <c r="K12" s="232" t="s">
        <v>865</v>
      </c>
      <c r="L12" s="232" t="s">
        <v>865</v>
      </c>
      <c r="M12" s="232" t="s">
        <v>1162</v>
      </c>
      <c r="N12" s="232" t="s">
        <v>865</v>
      </c>
      <c r="O12" s="277" t="s">
        <v>474</v>
      </c>
      <c r="P12" s="277" t="s">
        <v>193</v>
      </c>
      <c r="Q12" s="216" t="s">
        <v>1651</v>
      </c>
      <c r="R12" s="277" t="s">
        <v>393</v>
      </c>
      <c r="S12" s="216" t="s">
        <v>1695</v>
      </c>
      <c r="T12" s="326" t="s">
        <v>865</v>
      </c>
      <c r="U12" s="326" t="s">
        <v>865</v>
      </c>
      <c r="V12" s="327" t="s">
        <v>1162</v>
      </c>
      <c r="W12" s="329" t="s">
        <v>865</v>
      </c>
      <c r="X12" s="160" t="s">
        <v>1699</v>
      </c>
    </row>
    <row r="13" spans="1:24" ht="15.75" customHeight="1" x14ac:dyDescent="0.25">
      <c r="A13" s="155"/>
      <c r="B13" s="155"/>
      <c r="C13" s="155"/>
      <c r="D13" s="155"/>
      <c r="E13" s="155"/>
      <c r="F13" s="155"/>
      <c r="G13" s="168"/>
      <c r="H13" s="168"/>
      <c r="I13" s="155"/>
      <c r="J13" s="155"/>
      <c r="K13" s="155"/>
      <c r="L13" s="155"/>
      <c r="M13" s="155"/>
      <c r="N13" s="155"/>
      <c r="O13" s="155"/>
      <c r="P13" s="155"/>
      <c r="Q13" s="155"/>
      <c r="R13" s="155"/>
      <c r="S13" s="155"/>
      <c r="T13" s="155"/>
      <c r="U13" s="155"/>
      <c r="V13" s="155"/>
      <c r="W13" s="155"/>
      <c r="X13" s="155"/>
    </row>
  </sheetData>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900-000000000000}">
          <x14:formula1>
            <xm:f>MasterCodeList!$C$2:$C$27</xm:f>
          </x14:formula1>
          <xm:sqref>A4:A6</xm:sqref>
        </x14:dataValidation>
        <x14:dataValidation type="list" allowBlank="1" showInputMessage="1" showErrorMessage="1" xr:uid="{00000000-0002-0000-0900-000001000000}">
          <x14:formula1>
            <xm:f>MasterCodeList!$C$378:$C$384</xm:f>
          </x14:formula1>
          <xm:sqref>C4:C6</xm:sqref>
        </x14:dataValidation>
        <x14:dataValidation type="list" allowBlank="1" showInputMessage="1" showErrorMessage="1" xr:uid="{00000000-0002-0000-0900-000002000000}">
          <x14:formula1>
            <xm:f>MasterCodeList!$C$28:$C$46</xm:f>
          </x14:formula1>
          <xm:sqref>D4:D6</xm:sqref>
        </x14:dataValidation>
        <x14:dataValidation type="list" allowBlank="1" showInputMessage="1" showErrorMessage="1" xr:uid="{00000000-0002-0000-0900-000003000000}">
          <x14:formula1>
            <xm:f>MasterCodeList!$C$204:$C$209</xm:f>
          </x14:formula1>
          <xm:sqref>O4:O6</xm:sqref>
        </x14:dataValidation>
        <x14:dataValidation type="list" allowBlank="1" showInputMessage="1" showErrorMessage="1" xr:uid="{00000000-0002-0000-0900-000004000000}">
          <x14:formula1>
            <xm:f>MasterCodeList!$C$61:$C$63</xm:f>
          </x14:formula1>
          <xm:sqref>P4:P6</xm:sqref>
        </x14:dataValidation>
        <x14:dataValidation type="list" allowBlank="1" showInputMessage="1" showErrorMessage="1" xr:uid="{00000000-0002-0000-0900-000005000000}">
          <x14:formula1>
            <xm:f>MasterCodeList!$C$160:$C$165</xm:f>
          </x14:formula1>
          <xm:sqref>R4:R6</xm:sqref>
        </x14:dataValidation>
        <x14:dataValidation type="list" allowBlank="1" showInputMessage="1" showErrorMessage="1" xr:uid="{00000000-0002-0000-0900-000006000000}">
          <x14:formula1>
            <xm:f>MasterCodeList!$C$178:$C$182</xm:f>
          </x14:formula1>
          <xm:sqref>H4:H6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I18"/>
  <sheetViews>
    <sheetView zoomScaleNormal="100" zoomScaleSheetLayoutView="100" workbookViewId="0"/>
  </sheetViews>
  <sheetFormatPr defaultColWidth="14.44140625" defaultRowHeight="15" customHeight="1" x14ac:dyDescent="0.25"/>
  <cols>
    <col min="1" max="1" width="11.44140625" style="41" customWidth="1"/>
    <col min="2" max="3" width="26.44140625" style="41" customWidth="1"/>
    <col min="4" max="4" width="23.109375" style="41" customWidth="1"/>
    <col min="5" max="9" width="21" style="41" customWidth="1"/>
    <col min="10" max="10" width="23.44140625" style="41" customWidth="1"/>
    <col min="11" max="11" width="26.44140625" style="41" customWidth="1"/>
    <col min="12" max="12" width="24.88671875" style="41" bestFit="1" customWidth="1"/>
    <col min="13" max="13" width="12.88671875" style="41" bestFit="1" customWidth="1"/>
    <col min="14" max="15" width="20.109375" style="41" customWidth="1"/>
    <col min="16" max="16" width="17.44140625" style="41" customWidth="1"/>
    <col min="17" max="17" width="26.44140625" style="84" customWidth="1"/>
    <col min="18" max="18" width="26.44140625" style="178" customWidth="1"/>
    <col min="19" max="20" width="26.44140625" style="41" customWidth="1"/>
    <col min="21" max="22" width="26" style="41" customWidth="1"/>
    <col min="23" max="26" width="14.44140625" style="201"/>
    <col min="27" max="27" width="14.44140625" style="203"/>
    <col min="28" max="31" width="14.44140625" style="201"/>
    <col min="32" max="32" width="19.44140625" style="202" customWidth="1"/>
    <col min="33" max="34" width="14.44140625" style="201"/>
    <col min="35" max="16384" width="14.44140625" style="41"/>
  </cols>
  <sheetData>
    <row r="1" spans="1:35" ht="13.2" x14ac:dyDescent="0.25">
      <c r="A1" s="43" t="s">
        <v>1702</v>
      </c>
      <c r="R1" s="41"/>
      <c r="W1" s="151"/>
      <c r="X1" s="151"/>
      <c r="Y1" s="151"/>
      <c r="Z1" s="151"/>
      <c r="AA1" s="151"/>
      <c r="AB1" s="151"/>
      <c r="AC1" s="151"/>
      <c r="AD1" s="151"/>
      <c r="AE1" s="151"/>
      <c r="AF1" s="151"/>
      <c r="AG1" s="151"/>
      <c r="AH1" s="151"/>
      <c r="AI1" s="151"/>
    </row>
    <row r="2" spans="1:35" ht="79.2" x14ac:dyDescent="0.25">
      <c r="A2" s="114" t="s">
        <v>99</v>
      </c>
      <c r="B2" s="108" t="s">
        <v>1279</v>
      </c>
      <c r="C2" s="108" t="s">
        <v>857</v>
      </c>
      <c r="D2" s="114" t="s">
        <v>854</v>
      </c>
      <c r="E2" s="114" t="s">
        <v>147</v>
      </c>
      <c r="F2" s="114" t="s">
        <v>1604</v>
      </c>
      <c r="G2" s="114" t="s">
        <v>1605</v>
      </c>
      <c r="H2" s="114" t="s">
        <v>376</v>
      </c>
      <c r="I2" s="114" t="s">
        <v>1606</v>
      </c>
      <c r="J2" s="108" t="s">
        <v>1703</v>
      </c>
      <c r="K2" s="114" t="s">
        <v>1704</v>
      </c>
      <c r="L2" s="108" t="s">
        <v>1705</v>
      </c>
      <c r="M2" s="114" t="s">
        <v>386</v>
      </c>
      <c r="N2" s="114" t="s">
        <v>1706</v>
      </c>
      <c r="O2" s="114" t="s">
        <v>1707</v>
      </c>
      <c r="P2" s="114" t="s">
        <v>212</v>
      </c>
      <c r="Q2" s="109" t="s">
        <v>1708</v>
      </c>
      <c r="R2" s="114" t="s">
        <v>1709</v>
      </c>
      <c r="S2" s="108" t="s">
        <v>1710</v>
      </c>
      <c r="T2" s="108" t="s">
        <v>1711</v>
      </c>
      <c r="U2" s="108" t="s">
        <v>1609</v>
      </c>
      <c r="V2" s="108" t="s">
        <v>860</v>
      </c>
      <c r="W2" s="152" t="s">
        <v>1712</v>
      </c>
      <c r="X2" s="153" t="s">
        <v>1713</v>
      </c>
      <c r="Y2" s="183" t="s">
        <v>1714</v>
      </c>
      <c r="Z2" s="183" t="s">
        <v>1715</v>
      </c>
      <c r="AA2" s="183" t="s">
        <v>1716</v>
      </c>
      <c r="AB2" s="181" t="s">
        <v>1717</v>
      </c>
      <c r="AC2" s="181" t="s">
        <v>1718</v>
      </c>
      <c r="AD2" s="181" t="s">
        <v>1719</v>
      </c>
      <c r="AE2" s="181" t="s">
        <v>1720</v>
      </c>
      <c r="AF2" s="181" t="s">
        <v>1721</v>
      </c>
      <c r="AG2" s="165" t="s">
        <v>1722</v>
      </c>
      <c r="AH2" s="165" t="s">
        <v>1723</v>
      </c>
      <c r="AI2" s="165" t="s">
        <v>1292</v>
      </c>
    </row>
    <row r="3" spans="1:35" ht="26.4" x14ac:dyDescent="0.25">
      <c r="A3" s="212" t="s">
        <v>664</v>
      </c>
      <c r="B3" s="213" t="s">
        <v>1293</v>
      </c>
      <c r="C3" s="213">
        <v>2022</v>
      </c>
      <c r="D3" s="319" t="s">
        <v>878</v>
      </c>
      <c r="E3" s="213" t="s">
        <v>149</v>
      </c>
      <c r="F3" s="213" t="s">
        <v>460</v>
      </c>
      <c r="G3" s="213" t="s">
        <v>189</v>
      </c>
      <c r="H3" s="319" t="s">
        <v>378</v>
      </c>
      <c r="I3" s="213" t="s">
        <v>880</v>
      </c>
      <c r="J3" s="214" t="s">
        <v>1724</v>
      </c>
      <c r="K3" s="319" t="s">
        <v>1725</v>
      </c>
      <c r="L3" s="213" t="s">
        <v>149</v>
      </c>
      <c r="M3" s="213" t="s">
        <v>391</v>
      </c>
      <c r="N3" s="215" t="s">
        <v>1726</v>
      </c>
      <c r="O3" s="216" t="s">
        <v>832</v>
      </c>
      <c r="P3" s="319" t="s">
        <v>225</v>
      </c>
      <c r="Q3" s="29">
        <v>69</v>
      </c>
      <c r="R3" s="212">
        <v>12</v>
      </c>
      <c r="S3" s="213" t="s">
        <v>1162</v>
      </c>
      <c r="T3" s="213" t="s">
        <v>1162</v>
      </c>
      <c r="U3" s="213" t="s">
        <v>865</v>
      </c>
      <c r="V3" s="319"/>
      <c r="W3" s="197">
        <v>58</v>
      </c>
      <c r="X3" s="198">
        <v>12</v>
      </c>
      <c r="Y3" s="204">
        <f>(X3/R3)*100</f>
        <v>100</v>
      </c>
      <c r="Z3" s="204">
        <f>(W3/Q3)*100</f>
        <v>84.05797101449275</v>
      </c>
      <c r="AA3" s="205" t="str">
        <f>IF(OR(Y3&lt;90,Y3&gt;150),"X","")</f>
        <v/>
      </c>
      <c r="AB3" s="206">
        <v>6</v>
      </c>
      <c r="AC3" s="206">
        <v>7</v>
      </c>
      <c r="AD3" s="206">
        <v>58</v>
      </c>
      <c r="AE3" s="206">
        <v>12</v>
      </c>
      <c r="AF3" s="411">
        <v>1</v>
      </c>
      <c r="AG3" s="198">
        <v>0</v>
      </c>
      <c r="AH3" s="198">
        <v>84</v>
      </c>
      <c r="AI3" s="379" t="s">
        <v>869</v>
      </c>
    </row>
    <row r="4" spans="1:35" ht="39.6" x14ac:dyDescent="0.25">
      <c r="A4" s="212" t="s">
        <v>664</v>
      </c>
      <c r="B4" s="213" t="s">
        <v>1293</v>
      </c>
      <c r="C4" s="213">
        <v>2022</v>
      </c>
      <c r="D4" s="319" t="s">
        <v>878</v>
      </c>
      <c r="E4" s="213" t="s">
        <v>149</v>
      </c>
      <c r="F4" s="213" t="s">
        <v>460</v>
      </c>
      <c r="G4" s="213" t="s">
        <v>189</v>
      </c>
      <c r="H4" s="319" t="s">
        <v>378</v>
      </c>
      <c r="I4" s="213" t="s">
        <v>880</v>
      </c>
      <c r="J4" s="214" t="s">
        <v>1727</v>
      </c>
      <c r="K4" s="319" t="s">
        <v>1725</v>
      </c>
      <c r="L4" s="213" t="s">
        <v>149</v>
      </c>
      <c r="M4" s="213" t="s">
        <v>391</v>
      </c>
      <c r="N4" s="215" t="s">
        <v>1726</v>
      </c>
      <c r="O4" s="216" t="s">
        <v>832</v>
      </c>
      <c r="P4" s="319" t="s">
        <v>225</v>
      </c>
      <c r="Q4" s="29">
        <v>0</v>
      </c>
      <c r="R4" s="212">
        <v>0</v>
      </c>
      <c r="S4" s="213" t="s">
        <v>1162</v>
      </c>
      <c r="T4" s="213" t="s">
        <v>1162</v>
      </c>
      <c r="U4" s="213" t="s">
        <v>865</v>
      </c>
      <c r="V4" s="319" t="s">
        <v>1728</v>
      </c>
      <c r="W4" s="197">
        <v>0</v>
      </c>
      <c r="X4" s="198">
        <v>0</v>
      </c>
      <c r="Y4" s="204" t="e">
        <f t="shared" ref="Y4:Y5" si="0">(X4/R4)*100</f>
        <v>#DIV/0!</v>
      </c>
      <c r="Z4" s="204" t="e">
        <f t="shared" ref="Z4:Z5" si="1">(W4/Q4)*100</f>
        <v>#DIV/0!</v>
      </c>
      <c r="AA4" s="205" t="e">
        <f t="shared" ref="AA4:AA5" si="2">IF(OR(Y4&lt;90,Y4&gt;150),"X","")</f>
        <v>#DIV/0!</v>
      </c>
      <c r="AB4" s="207">
        <v>0</v>
      </c>
      <c r="AC4" s="207">
        <v>0</v>
      </c>
      <c r="AD4" s="207">
        <v>0</v>
      </c>
      <c r="AE4" s="207">
        <v>0</v>
      </c>
      <c r="AF4" s="412" t="s">
        <v>185</v>
      </c>
      <c r="AG4" s="208" t="s">
        <v>185</v>
      </c>
      <c r="AH4" s="200" t="s">
        <v>185</v>
      </c>
      <c r="AI4" s="379" t="s">
        <v>869</v>
      </c>
    </row>
    <row r="5" spans="1:35" ht="39.6" x14ac:dyDescent="0.25">
      <c r="A5" s="212" t="s">
        <v>664</v>
      </c>
      <c r="B5" s="213" t="s">
        <v>1293</v>
      </c>
      <c r="C5" s="213">
        <v>2022</v>
      </c>
      <c r="D5" s="319" t="s">
        <v>878</v>
      </c>
      <c r="E5" s="213" t="s">
        <v>149</v>
      </c>
      <c r="F5" s="213" t="s">
        <v>472</v>
      </c>
      <c r="G5" s="213" t="s">
        <v>189</v>
      </c>
      <c r="H5" s="319" t="s">
        <v>380</v>
      </c>
      <c r="I5" s="213" t="s">
        <v>884</v>
      </c>
      <c r="J5" s="214" t="s">
        <v>1729</v>
      </c>
      <c r="K5" s="319" t="s">
        <v>1725</v>
      </c>
      <c r="L5" s="213" t="s">
        <v>149</v>
      </c>
      <c r="M5" s="213" t="s">
        <v>391</v>
      </c>
      <c r="N5" s="217" t="s">
        <v>1730</v>
      </c>
      <c r="O5" s="213" t="s">
        <v>847</v>
      </c>
      <c r="P5" s="319" t="s">
        <v>227</v>
      </c>
      <c r="Q5" s="29">
        <v>69</v>
      </c>
      <c r="R5" s="212">
        <v>30</v>
      </c>
      <c r="S5" s="213" t="s">
        <v>865</v>
      </c>
      <c r="T5" s="213" t="s">
        <v>185</v>
      </c>
      <c r="U5" s="213" t="s">
        <v>865</v>
      </c>
      <c r="V5" s="319"/>
      <c r="W5" s="199">
        <v>48</v>
      </c>
      <c r="X5" s="200">
        <v>42</v>
      </c>
      <c r="Y5" s="204">
        <f t="shared" si="0"/>
        <v>140</v>
      </c>
      <c r="Z5" s="204">
        <f t="shared" si="1"/>
        <v>69.565217391304344</v>
      </c>
      <c r="AA5" s="205" t="str">
        <f t="shared" si="2"/>
        <v/>
      </c>
      <c r="AB5" s="207">
        <v>5</v>
      </c>
      <c r="AC5" s="207">
        <v>8</v>
      </c>
      <c r="AD5" s="207">
        <v>48</v>
      </c>
      <c r="AE5" s="207">
        <v>42</v>
      </c>
      <c r="AF5" s="412" t="s">
        <v>185</v>
      </c>
      <c r="AG5" s="208" t="s">
        <v>185</v>
      </c>
      <c r="AH5" s="200">
        <v>5</v>
      </c>
      <c r="AI5" s="166" t="s">
        <v>1731</v>
      </c>
    </row>
    <row r="6" spans="1:35" ht="39.6" x14ac:dyDescent="0.25">
      <c r="A6" s="212" t="s">
        <v>664</v>
      </c>
      <c r="B6" s="213" t="s">
        <v>1293</v>
      </c>
      <c r="C6" s="213">
        <v>2022</v>
      </c>
      <c r="D6" s="319" t="s">
        <v>878</v>
      </c>
      <c r="E6" s="213" t="s">
        <v>149</v>
      </c>
      <c r="F6" s="213" t="s">
        <v>472</v>
      </c>
      <c r="G6" s="213" t="s">
        <v>189</v>
      </c>
      <c r="H6" s="319" t="s">
        <v>380</v>
      </c>
      <c r="I6" s="213" t="s">
        <v>884</v>
      </c>
      <c r="J6" s="214" t="s">
        <v>1727</v>
      </c>
      <c r="K6" s="319" t="s">
        <v>1725</v>
      </c>
      <c r="L6" s="213" t="s">
        <v>149</v>
      </c>
      <c r="M6" s="213" t="s">
        <v>391</v>
      </c>
      <c r="N6" s="217" t="s">
        <v>1730</v>
      </c>
      <c r="O6" s="213" t="s">
        <v>847</v>
      </c>
      <c r="P6" s="319" t="s">
        <v>227</v>
      </c>
      <c r="Q6" s="29">
        <v>39</v>
      </c>
      <c r="R6" s="212">
        <v>0</v>
      </c>
      <c r="S6" s="213" t="s">
        <v>865</v>
      </c>
      <c r="T6" s="213" t="s">
        <v>185</v>
      </c>
      <c r="U6" s="213" t="s">
        <v>865</v>
      </c>
      <c r="V6" s="319" t="s">
        <v>1732</v>
      </c>
      <c r="W6" s="199">
        <v>10</v>
      </c>
      <c r="X6" s="200">
        <v>0</v>
      </c>
      <c r="Y6" s="204" t="e">
        <f t="shared" ref="Y6:Y16" si="3">(X6/R6)*100</f>
        <v>#DIV/0!</v>
      </c>
      <c r="Z6" s="204">
        <f t="shared" ref="Z6:Z16" si="4">(W6/Q6)*100</f>
        <v>25.641025641025639</v>
      </c>
      <c r="AA6" s="205" t="e">
        <f t="shared" ref="AA6:AA16" si="5">IF(OR(Y6&lt;90,Y6&gt;150),"X","")</f>
        <v>#DIV/0!</v>
      </c>
      <c r="AB6" s="207">
        <v>1</v>
      </c>
      <c r="AC6" s="207">
        <v>0</v>
      </c>
      <c r="AD6" s="207">
        <v>10</v>
      </c>
      <c r="AE6" s="207">
        <v>0</v>
      </c>
      <c r="AF6" s="412" t="s">
        <v>185</v>
      </c>
      <c r="AG6" s="208" t="s">
        <v>185</v>
      </c>
      <c r="AH6" s="200" t="s">
        <v>185</v>
      </c>
      <c r="AI6" s="166" t="s">
        <v>869</v>
      </c>
    </row>
    <row r="7" spans="1:35" ht="26.4" x14ac:dyDescent="0.25">
      <c r="A7" s="212" t="s">
        <v>664</v>
      </c>
      <c r="B7" s="213" t="s">
        <v>1293</v>
      </c>
      <c r="C7" s="213">
        <v>2022</v>
      </c>
      <c r="D7" s="319" t="s">
        <v>654</v>
      </c>
      <c r="E7" s="213" t="s">
        <v>149</v>
      </c>
      <c r="F7" s="213" t="s">
        <v>460</v>
      </c>
      <c r="G7" s="213" t="s">
        <v>189</v>
      </c>
      <c r="H7" s="319" t="s">
        <v>378</v>
      </c>
      <c r="I7" s="213" t="s">
        <v>1624</v>
      </c>
      <c r="J7" s="214" t="s">
        <v>1733</v>
      </c>
      <c r="K7" s="319" t="s">
        <v>1734</v>
      </c>
      <c r="L7" s="213" t="s">
        <v>149</v>
      </c>
      <c r="M7" s="213" t="s">
        <v>391</v>
      </c>
      <c r="N7" s="215" t="s">
        <v>1735</v>
      </c>
      <c r="O7" s="213" t="s">
        <v>832</v>
      </c>
      <c r="P7" s="319" t="s">
        <v>225</v>
      </c>
      <c r="Q7" s="29">
        <v>798</v>
      </c>
      <c r="R7" s="212">
        <v>10</v>
      </c>
      <c r="S7" s="213" t="s">
        <v>1162</v>
      </c>
      <c r="T7" s="213" t="s">
        <v>1162</v>
      </c>
      <c r="U7" s="213" t="s">
        <v>865</v>
      </c>
      <c r="V7" s="319"/>
      <c r="W7" s="199">
        <v>678</v>
      </c>
      <c r="X7" s="200">
        <v>8</v>
      </c>
      <c r="Y7" s="204">
        <f t="shared" si="3"/>
        <v>80</v>
      </c>
      <c r="Z7" s="204">
        <f t="shared" si="4"/>
        <v>84.962406015037601</v>
      </c>
      <c r="AA7" s="205" t="str">
        <f t="shared" si="5"/>
        <v>X</v>
      </c>
      <c r="AB7" s="207">
        <v>18</v>
      </c>
      <c r="AC7" s="207">
        <v>6</v>
      </c>
      <c r="AD7" s="207">
        <v>678</v>
      </c>
      <c r="AE7" s="207">
        <v>8</v>
      </c>
      <c r="AF7" s="412">
        <v>1</v>
      </c>
      <c r="AG7" s="200">
        <v>0</v>
      </c>
      <c r="AH7" s="200">
        <v>57</v>
      </c>
      <c r="AI7" s="380" t="s">
        <v>1736</v>
      </c>
    </row>
    <row r="8" spans="1:35" ht="26.4" x14ac:dyDescent="0.25">
      <c r="A8" s="212" t="s">
        <v>664</v>
      </c>
      <c r="B8" s="213" t="s">
        <v>1293</v>
      </c>
      <c r="C8" s="213">
        <v>2022</v>
      </c>
      <c r="D8" s="319" t="s">
        <v>654</v>
      </c>
      <c r="E8" s="213" t="s">
        <v>149</v>
      </c>
      <c r="F8" s="213" t="s">
        <v>460</v>
      </c>
      <c r="G8" s="213" t="s">
        <v>189</v>
      </c>
      <c r="H8" s="319" t="s">
        <v>378</v>
      </c>
      <c r="I8" s="213" t="s">
        <v>1624</v>
      </c>
      <c r="J8" s="214" t="s">
        <v>1737</v>
      </c>
      <c r="K8" s="319" t="s">
        <v>1734</v>
      </c>
      <c r="L8" s="213" t="s">
        <v>149</v>
      </c>
      <c r="M8" s="213" t="s">
        <v>391</v>
      </c>
      <c r="N8" s="215" t="s">
        <v>1735</v>
      </c>
      <c r="O8" s="213" t="s">
        <v>832</v>
      </c>
      <c r="P8" s="319" t="s">
        <v>225</v>
      </c>
      <c r="Q8" s="29">
        <v>4856</v>
      </c>
      <c r="R8" s="212">
        <v>0</v>
      </c>
      <c r="S8" s="213" t="s">
        <v>1162</v>
      </c>
      <c r="T8" s="213" t="s">
        <v>1162</v>
      </c>
      <c r="U8" s="213" t="s">
        <v>865</v>
      </c>
      <c r="V8" s="321" t="s">
        <v>1732</v>
      </c>
      <c r="W8" s="199">
        <v>3436</v>
      </c>
      <c r="X8" s="200">
        <v>0</v>
      </c>
      <c r="Y8" s="204" t="e">
        <f t="shared" si="3"/>
        <v>#DIV/0!</v>
      </c>
      <c r="Z8" s="204">
        <f t="shared" si="4"/>
        <v>70.757825370675448</v>
      </c>
      <c r="AA8" s="205" t="e">
        <f t="shared" si="5"/>
        <v>#DIV/0!</v>
      </c>
      <c r="AB8" s="207">
        <v>132</v>
      </c>
      <c r="AC8" s="207">
        <v>0</v>
      </c>
      <c r="AD8" s="207">
        <v>3436</v>
      </c>
      <c r="AE8" s="207">
        <v>0</v>
      </c>
      <c r="AF8" s="412" t="s">
        <v>185</v>
      </c>
      <c r="AG8" s="208" t="s">
        <v>185</v>
      </c>
      <c r="AH8" s="200" t="s">
        <v>185</v>
      </c>
      <c r="AI8" s="380" t="s">
        <v>869</v>
      </c>
    </row>
    <row r="9" spans="1:35" ht="39.6" x14ac:dyDescent="0.25">
      <c r="A9" s="212" t="s">
        <v>664</v>
      </c>
      <c r="B9" s="213" t="s">
        <v>1293</v>
      </c>
      <c r="C9" s="213">
        <v>2022</v>
      </c>
      <c r="D9" s="319" t="s">
        <v>654</v>
      </c>
      <c r="E9" s="213" t="s">
        <v>149</v>
      </c>
      <c r="F9" s="213" t="s">
        <v>472</v>
      </c>
      <c r="G9" s="213" t="s">
        <v>189</v>
      </c>
      <c r="H9" s="319" t="s">
        <v>378</v>
      </c>
      <c r="I9" s="213" t="s">
        <v>1625</v>
      </c>
      <c r="J9" s="214" t="s">
        <v>1738</v>
      </c>
      <c r="K9" s="319" t="s">
        <v>1734</v>
      </c>
      <c r="L9" s="213" t="s">
        <v>149</v>
      </c>
      <c r="M9" s="213" t="s">
        <v>391</v>
      </c>
      <c r="N9" s="215" t="s">
        <v>1735</v>
      </c>
      <c r="O9" s="213" t="s">
        <v>832</v>
      </c>
      <c r="P9" s="319" t="s">
        <v>227</v>
      </c>
      <c r="Q9" s="29">
        <v>798</v>
      </c>
      <c r="R9" s="212">
        <v>160</v>
      </c>
      <c r="S9" s="218" t="s">
        <v>865</v>
      </c>
      <c r="T9" s="218" t="s">
        <v>185</v>
      </c>
      <c r="U9" s="218" t="s">
        <v>865</v>
      </c>
      <c r="V9" s="321"/>
      <c r="W9" s="199">
        <v>678</v>
      </c>
      <c r="X9" s="200">
        <v>143</v>
      </c>
      <c r="Y9" s="204">
        <f t="shared" si="3"/>
        <v>89.375</v>
      </c>
      <c r="Z9" s="204">
        <f t="shared" si="4"/>
        <v>84.962406015037601</v>
      </c>
      <c r="AA9" s="205" t="str">
        <f t="shared" si="5"/>
        <v>X</v>
      </c>
      <c r="AB9" s="207">
        <v>18</v>
      </c>
      <c r="AC9" s="207">
        <v>18</v>
      </c>
      <c r="AD9" s="207">
        <v>678</v>
      </c>
      <c r="AE9" s="207">
        <v>143</v>
      </c>
      <c r="AF9" s="412">
        <v>0</v>
      </c>
      <c r="AG9" s="200">
        <v>0</v>
      </c>
      <c r="AH9" s="200">
        <v>73</v>
      </c>
      <c r="AI9" s="380" t="s">
        <v>1736</v>
      </c>
    </row>
    <row r="10" spans="1:35" ht="39.6" x14ac:dyDescent="0.25">
      <c r="A10" s="212" t="s">
        <v>664</v>
      </c>
      <c r="B10" s="213" t="s">
        <v>1293</v>
      </c>
      <c r="C10" s="213">
        <v>2022</v>
      </c>
      <c r="D10" s="319" t="s">
        <v>654</v>
      </c>
      <c r="E10" s="213" t="s">
        <v>149</v>
      </c>
      <c r="F10" s="213" t="s">
        <v>472</v>
      </c>
      <c r="G10" s="213" t="s">
        <v>189</v>
      </c>
      <c r="H10" s="319" t="s">
        <v>378</v>
      </c>
      <c r="I10" s="213" t="s">
        <v>1625</v>
      </c>
      <c r="J10" s="214" t="s">
        <v>1737</v>
      </c>
      <c r="K10" s="319" t="s">
        <v>1734</v>
      </c>
      <c r="L10" s="213" t="s">
        <v>149</v>
      </c>
      <c r="M10" s="213" t="s">
        <v>391</v>
      </c>
      <c r="N10" s="215" t="s">
        <v>1735</v>
      </c>
      <c r="O10" s="213" t="s">
        <v>832</v>
      </c>
      <c r="P10" s="319" t="s">
        <v>227</v>
      </c>
      <c r="Q10" s="29">
        <v>4856</v>
      </c>
      <c r="R10" s="212">
        <v>0</v>
      </c>
      <c r="S10" s="218" t="s">
        <v>865</v>
      </c>
      <c r="T10" s="218" t="s">
        <v>185</v>
      </c>
      <c r="U10" s="218" t="s">
        <v>865</v>
      </c>
      <c r="V10" s="321" t="s">
        <v>1732</v>
      </c>
      <c r="W10" s="199">
        <v>3436</v>
      </c>
      <c r="X10" s="200">
        <v>0</v>
      </c>
      <c r="Y10" s="204" t="e">
        <f t="shared" si="3"/>
        <v>#DIV/0!</v>
      </c>
      <c r="Z10" s="204">
        <f t="shared" si="4"/>
        <v>70.757825370675448</v>
      </c>
      <c r="AA10" s="205" t="e">
        <f t="shared" si="5"/>
        <v>#DIV/0!</v>
      </c>
      <c r="AB10" s="207">
        <v>132</v>
      </c>
      <c r="AC10" s="207">
        <v>0</v>
      </c>
      <c r="AD10" s="207">
        <v>3436</v>
      </c>
      <c r="AE10" s="207">
        <v>0</v>
      </c>
      <c r="AF10" s="412" t="s">
        <v>185</v>
      </c>
      <c r="AG10" s="208" t="s">
        <v>185</v>
      </c>
      <c r="AH10" s="200" t="s">
        <v>185</v>
      </c>
      <c r="AI10" s="380" t="s">
        <v>869</v>
      </c>
    </row>
    <row r="11" spans="1:35" ht="26.4" x14ac:dyDescent="0.25">
      <c r="A11" s="212" t="s">
        <v>664</v>
      </c>
      <c r="B11" s="213" t="s">
        <v>1293</v>
      </c>
      <c r="C11" s="213">
        <v>2022</v>
      </c>
      <c r="D11" s="319" t="s">
        <v>654</v>
      </c>
      <c r="E11" s="213" t="s">
        <v>149</v>
      </c>
      <c r="F11" s="213" t="s">
        <v>460</v>
      </c>
      <c r="G11" s="213" t="s">
        <v>189</v>
      </c>
      <c r="H11" s="319" t="s">
        <v>378</v>
      </c>
      <c r="I11" s="213" t="s">
        <v>1739</v>
      </c>
      <c r="J11" s="219" t="s">
        <v>1740</v>
      </c>
      <c r="K11" s="319" t="s">
        <v>1741</v>
      </c>
      <c r="L11" s="213" t="s">
        <v>149</v>
      </c>
      <c r="M11" s="213" t="s">
        <v>391</v>
      </c>
      <c r="N11" s="215" t="s">
        <v>1742</v>
      </c>
      <c r="O11" s="213" t="s">
        <v>847</v>
      </c>
      <c r="P11" s="319" t="s">
        <v>225</v>
      </c>
      <c r="Q11" s="29">
        <v>826</v>
      </c>
      <c r="R11" s="212">
        <v>10</v>
      </c>
      <c r="S11" s="218" t="s">
        <v>1162</v>
      </c>
      <c r="T11" s="218" t="s">
        <v>1162</v>
      </c>
      <c r="U11" s="218" t="s">
        <v>865</v>
      </c>
      <c r="V11" s="321"/>
      <c r="W11" s="199">
        <v>699</v>
      </c>
      <c r="X11" s="200">
        <v>6</v>
      </c>
      <c r="Y11" s="204">
        <f t="shared" si="3"/>
        <v>60</v>
      </c>
      <c r="Z11" s="204">
        <f t="shared" si="4"/>
        <v>84.624697336561738</v>
      </c>
      <c r="AA11" s="205" t="str">
        <f t="shared" si="5"/>
        <v>X</v>
      </c>
      <c r="AB11" s="207">
        <v>46</v>
      </c>
      <c r="AC11" s="207">
        <v>6</v>
      </c>
      <c r="AD11" s="207">
        <v>699</v>
      </c>
      <c r="AE11" s="207">
        <v>6</v>
      </c>
      <c r="AF11" s="412">
        <v>1</v>
      </c>
      <c r="AG11" s="200">
        <v>0</v>
      </c>
      <c r="AH11" s="200">
        <v>21</v>
      </c>
      <c r="AI11" s="380" t="s">
        <v>1736</v>
      </c>
    </row>
    <row r="12" spans="1:35" ht="39.6" x14ac:dyDescent="0.25">
      <c r="A12" s="212" t="s">
        <v>664</v>
      </c>
      <c r="B12" s="213" t="s">
        <v>1293</v>
      </c>
      <c r="C12" s="213">
        <v>2022</v>
      </c>
      <c r="D12" s="319" t="s">
        <v>654</v>
      </c>
      <c r="E12" s="213" t="s">
        <v>149</v>
      </c>
      <c r="F12" s="213" t="s">
        <v>460</v>
      </c>
      <c r="G12" s="213" t="s">
        <v>189</v>
      </c>
      <c r="H12" s="319" t="s">
        <v>378</v>
      </c>
      <c r="I12" s="213" t="s">
        <v>1739</v>
      </c>
      <c r="J12" s="219" t="s">
        <v>1743</v>
      </c>
      <c r="K12" s="320" t="s">
        <v>1741</v>
      </c>
      <c r="L12" s="213" t="s">
        <v>149</v>
      </c>
      <c r="M12" s="213" t="s">
        <v>391</v>
      </c>
      <c r="N12" s="215" t="s">
        <v>1742</v>
      </c>
      <c r="O12" s="213" t="s">
        <v>847</v>
      </c>
      <c r="P12" s="319" t="s">
        <v>225</v>
      </c>
      <c r="Q12" s="29">
        <v>0</v>
      </c>
      <c r="R12" s="212">
        <v>0</v>
      </c>
      <c r="S12" s="218" t="s">
        <v>1162</v>
      </c>
      <c r="T12" s="218" t="s">
        <v>1162</v>
      </c>
      <c r="U12" s="218" t="s">
        <v>865</v>
      </c>
      <c r="V12" s="319" t="s">
        <v>1744</v>
      </c>
      <c r="W12" s="199">
        <v>0</v>
      </c>
      <c r="X12" s="200">
        <v>0</v>
      </c>
      <c r="Y12" s="204" t="e">
        <f t="shared" si="3"/>
        <v>#DIV/0!</v>
      </c>
      <c r="Z12" s="204" t="e">
        <f t="shared" si="4"/>
        <v>#DIV/0!</v>
      </c>
      <c r="AA12" s="205" t="e">
        <f t="shared" si="5"/>
        <v>#DIV/0!</v>
      </c>
      <c r="AB12" s="207">
        <v>0</v>
      </c>
      <c r="AC12" s="207">
        <v>0</v>
      </c>
      <c r="AD12" s="207">
        <v>0</v>
      </c>
      <c r="AE12" s="207">
        <v>0</v>
      </c>
      <c r="AF12" s="412" t="s">
        <v>185</v>
      </c>
      <c r="AG12" s="208" t="s">
        <v>185</v>
      </c>
      <c r="AH12" s="200" t="s">
        <v>185</v>
      </c>
      <c r="AI12" s="380" t="s">
        <v>869</v>
      </c>
    </row>
    <row r="13" spans="1:35" ht="26.4" x14ac:dyDescent="0.25">
      <c r="A13" s="212" t="s">
        <v>664</v>
      </c>
      <c r="B13" s="213" t="s">
        <v>1293</v>
      </c>
      <c r="C13" s="213">
        <v>2022</v>
      </c>
      <c r="D13" s="319" t="s">
        <v>654</v>
      </c>
      <c r="E13" s="213" t="s">
        <v>149</v>
      </c>
      <c r="F13" s="213" t="s">
        <v>462</v>
      </c>
      <c r="G13" s="213" t="s">
        <v>189</v>
      </c>
      <c r="H13" s="319" t="s">
        <v>380</v>
      </c>
      <c r="I13" s="213" t="s">
        <v>885</v>
      </c>
      <c r="J13" s="218" t="s">
        <v>1745</v>
      </c>
      <c r="K13" s="319" t="s">
        <v>1746</v>
      </c>
      <c r="L13" s="213" t="s">
        <v>149</v>
      </c>
      <c r="M13" s="213" t="s">
        <v>389</v>
      </c>
      <c r="N13" s="217" t="s">
        <v>1747</v>
      </c>
      <c r="O13" s="213" t="s">
        <v>847</v>
      </c>
      <c r="P13" s="319" t="s">
        <v>213</v>
      </c>
      <c r="Q13" s="29">
        <v>975</v>
      </c>
      <c r="R13" s="212">
        <v>72</v>
      </c>
      <c r="S13" s="218" t="s">
        <v>865</v>
      </c>
      <c r="T13" s="218" t="s">
        <v>185</v>
      </c>
      <c r="U13" s="218" t="s">
        <v>865</v>
      </c>
      <c r="V13" s="321"/>
      <c r="W13" s="199">
        <v>995</v>
      </c>
      <c r="X13" s="200">
        <v>80</v>
      </c>
      <c r="Y13" s="204">
        <f t="shared" si="3"/>
        <v>111.11111111111111</v>
      </c>
      <c r="Z13" s="204">
        <f t="shared" si="4"/>
        <v>102.05128205128204</v>
      </c>
      <c r="AA13" s="205" t="str">
        <f t="shared" si="5"/>
        <v/>
      </c>
      <c r="AB13" s="207">
        <v>194</v>
      </c>
      <c r="AC13" s="207">
        <v>132</v>
      </c>
      <c r="AD13" s="207">
        <v>4813</v>
      </c>
      <c r="AE13" s="207">
        <v>275</v>
      </c>
      <c r="AF13" s="412" t="s">
        <v>185</v>
      </c>
      <c r="AG13" s="200" t="s">
        <v>185</v>
      </c>
      <c r="AH13" s="200">
        <v>17</v>
      </c>
      <c r="AI13" s="380" t="s">
        <v>869</v>
      </c>
    </row>
    <row r="14" spans="1:35" ht="26.4" x14ac:dyDescent="0.25">
      <c r="A14" s="212" t="s">
        <v>664</v>
      </c>
      <c r="B14" s="213" t="s">
        <v>1293</v>
      </c>
      <c r="C14" s="213">
        <v>2022</v>
      </c>
      <c r="D14" s="319" t="s">
        <v>654</v>
      </c>
      <c r="E14" s="213" t="s">
        <v>149</v>
      </c>
      <c r="F14" s="213" t="s">
        <v>462</v>
      </c>
      <c r="G14" s="213" t="s">
        <v>189</v>
      </c>
      <c r="H14" s="319" t="s">
        <v>380</v>
      </c>
      <c r="I14" s="213" t="s">
        <v>885</v>
      </c>
      <c r="J14" s="218" t="s">
        <v>1737</v>
      </c>
      <c r="K14" s="319" t="s">
        <v>1746</v>
      </c>
      <c r="L14" s="213" t="s">
        <v>149</v>
      </c>
      <c r="M14" s="213" t="s">
        <v>389</v>
      </c>
      <c r="N14" s="217" t="s">
        <v>1747</v>
      </c>
      <c r="O14" s="213" t="s">
        <v>847</v>
      </c>
      <c r="P14" s="319" t="s">
        <v>213</v>
      </c>
      <c r="Q14" s="29">
        <v>132</v>
      </c>
      <c r="R14" s="212">
        <v>0</v>
      </c>
      <c r="S14" s="218" t="s">
        <v>865</v>
      </c>
      <c r="T14" s="218" t="s">
        <v>185</v>
      </c>
      <c r="U14" s="218" t="s">
        <v>865</v>
      </c>
      <c r="V14" s="321" t="s">
        <v>1732</v>
      </c>
      <c r="W14" s="199">
        <v>144</v>
      </c>
      <c r="X14" s="200">
        <v>0</v>
      </c>
      <c r="Y14" s="204" t="e">
        <f t="shared" si="3"/>
        <v>#DIV/0!</v>
      </c>
      <c r="Z14" s="204">
        <f t="shared" si="4"/>
        <v>109.09090909090908</v>
      </c>
      <c r="AA14" s="205" t="e">
        <f t="shared" si="5"/>
        <v>#DIV/0!</v>
      </c>
      <c r="AB14" s="207">
        <v>0</v>
      </c>
      <c r="AC14" s="207">
        <v>0</v>
      </c>
      <c r="AD14" s="207">
        <v>0</v>
      </c>
      <c r="AE14" s="207">
        <v>0</v>
      </c>
      <c r="AF14" s="412" t="s">
        <v>185</v>
      </c>
      <c r="AG14" s="200" t="s">
        <v>185</v>
      </c>
      <c r="AH14" s="200" t="s">
        <v>185</v>
      </c>
      <c r="AI14" s="380" t="s">
        <v>869</v>
      </c>
    </row>
    <row r="15" spans="1:35" ht="26.4" x14ac:dyDescent="0.25">
      <c r="A15" s="212" t="s">
        <v>664</v>
      </c>
      <c r="B15" s="213" t="s">
        <v>1293</v>
      </c>
      <c r="C15" s="213">
        <v>2022</v>
      </c>
      <c r="D15" s="319" t="s">
        <v>654</v>
      </c>
      <c r="E15" s="213" t="s">
        <v>149</v>
      </c>
      <c r="F15" s="213" t="s">
        <v>462</v>
      </c>
      <c r="G15" s="213" t="s">
        <v>189</v>
      </c>
      <c r="H15" s="319" t="s">
        <v>380</v>
      </c>
      <c r="I15" s="213" t="s">
        <v>1623</v>
      </c>
      <c r="J15" s="218" t="s">
        <v>1748</v>
      </c>
      <c r="K15" s="319" t="s">
        <v>1749</v>
      </c>
      <c r="L15" s="213" t="s">
        <v>149</v>
      </c>
      <c r="M15" s="213" t="s">
        <v>389</v>
      </c>
      <c r="N15" s="217" t="s">
        <v>1747</v>
      </c>
      <c r="O15" s="213" t="s">
        <v>847</v>
      </c>
      <c r="P15" s="319" t="s">
        <v>213</v>
      </c>
      <c r="Q15" s="29">
        <v>447</v>
      </c>
      <c r="R15" s="212">
        <v>25</v>
      </c>
      <c r="S15" s="218" t="s">
        <v>865</v>
      </c>
      <c r="T15" s="218" t="s">
        <v>185</v>
      </c>
      <c r="U15" s="218" t="s">
        <v>865</v>
      </c>
      <c r="V15" s="321"/>
      <c r="W15" s="199">
        <v>444</v>
      </c>
      <c r="X15" s="200">
        <v>24</v>
      </c>
      <c r="Y15" s="204">
        <f t="shared" si="3"/>
        <v>96</v>
      </c>
      <c r="Z15" s="204">
        <f t="shared" si="4"/>
        <v>99.328859060402692</v>
      </c>
      <c r="AA15" s="205" t="str">
        <f t="shared" si="5"/>
        <v/>
      </c>
      <c r="AB15" s="207">
        <v>171</v>
      </c>
      <c r="AC15" s="207">
        <v>24</v>
      </c>
      <c r="AD15" s="207">
        <v>7140</v>
      </c>
      <c r="AE15" s="207">
        <v>30</v>
      </c>
      <c r="AF15" s="412" t="s">
        <v>185</v>
      </c>
      <c r="AG15" s="200" t="s">
        <v>185</v>
      </c>
      <c r="AH15" s="200">
        <v>1</v>
      </c>
      <c r="AI15" s="380" t="s">
        <v>869</v>
      </c>
    </row>
    <row r="16" spans="1:35" ht="26.4" x14ac:dyDescent="0.25">
      <c r="A16" s="212" t="s">
        <v>664</v>
      </c>
      <c r="B16" s="213" t="s">
        <v>1293</v>
      </c>
      <c r="C16" s="213">
        <v>2022</v>
      </c>
      <c r="D16" s="319" t="s">
        <v>654</v>
      </c>
      <c r="E16" s="213" t="s">
        <v>149</v>
      </c>
      <c r="F16" s="213" t="s">
        <v>462</v>
      </c>
      <c r="G16" s="213" t="s">
        <v>189</v>
      </c>
      <c r="H16" s="319" t="s">
        <v>380</v>
      </c>
      <c r="I16" s="213" t="s">
        <v>1623</v>
      </c>
      <c r="J16" s="218" t="s">
        <v>1750</v>
      </c>
      <c r="K16" s="319" t="s">
        <v>1749</v>
      </c>
      <c r="L16" s="213" t="s">
        <v>149</v>
      </c>
      <c r="M16" s="213" t="s">
        <v>389</v>
      </c>
      <c r="N16" s="217" t="s">
        <v>1747</v>
      </c>
      <c r="O16" s="213" t="s">
        <v>847</v>
      </c>
      <c r="P16" s="319" t="s">
        <v>213</v>
      </c>
      <c r="Q16" s="29">
        <v>240</v>
      </c>
      <c r="R16" s="212">
        <v>0</v>
      </c>
      <c r="S16" s="218" t="s">
        <v>865</v>
      </c>
      <c r="T16" s="218" t="s">
        <v>185</v>
      </c>
      <c r="U16" s="218" t="s">
        <v>865</v>
      </c>
      <c r="V16" s="321" t="s">
        <v>1732</v>
      </c>
      <c r="W16" s="199">
        <v>218</v>
      </c>
      <c r="X16" s="200">
        <v>0</v>
      </c>
      <c r="Y16" s="204" t="e">
        <f t="shared" si="3"/>
        <v>#DIV/0!</v>
      </c>
      <c r="Z16" s="204">
        <f t="shared" si="4"/>
        <v>90.833333333333329</v>
      </c>
      <c r="AA16" s="205" t="e">
        <f t="shared" si="5"/>
        <v>#DIV/0!</v>
      </c>
      <c r="AB16" s="207">
        <v>0</v>
      </c>
      <c r="AC16" s="207">
        <v>0</v>
      </c>
      <c r="AD16" s="207">
        <v>0</v>
      </c>
      <c r="AE16" s="207">
        <v>0</v>
      </c>
      <c r="AF16" s="412" t="s">
        <v>185</v>
      </c>
      <c r="AG16" s="200" t="s">
        <v>185</v>
      </c>
      <c r="AH16" s="200" t="s">
        <v>185</v>
      </c>
      <c r="AI16" s="380" t="s">
        <v>869</v>
      </c>
    </row>
    <row r="17" spans="1:22" ht="15.75" customHeight="1" x14ac:dyDescent="0.25">
      <c r="A17" s="10"/>
      <c r="B17" s="10"/>
      <c r="C17" s="10"/>
      <c r="D17" s="10"/>
      <c r="E17" s="10"/>
      <c r="F17" s="10"/>
      <c r="G17" s="10"/>
      <c r="H17" s="10"/>
      <c r="I17" s="10"/>
      <c r="J17" s="10"/>
      <c r="K17" s="10"/>
      <c r="L17" s="167"/>
      <c r="M17" s="10"/>
      <c r="N17" s="10"/>
      <c r="O17" s="10"/>
      <c r="P17" s="10"/>
      <c r="R17" s="171"/>
      <c r="S17" s="10"/>
      <c r="T17" s="10"/>
      <c r="U17" s="10"/>
      <c r="V17" s="10"/>
    </row>
    <row r="18" spans="1:22" ht="15.75" customHeight="1" x14ac:dyDescent="0.25">
      <c r="A18" s="10"/>
      <c r="B18" s="10"/>
      <c r="C18" s="10"/>
      <c r="D18" s="10"/>
      <c r="E18" s="10"/>
      <c r="F18" s="10"/>
      <c r="G18" s="10"/>
      <c r="H18" s="10"/>
      <c r="I18" s="10"/>
      <c r="J18" s="10"/>
      <c r="K18" s="10"/>
      <c r="L18" s="167"/>
      <c r="M18" s="10"/>
      <c r="N18" s="10"/>
      <c r="O18" s="10"/>
      <c r="P18" s="10"/>
      <c r="R18" s="171"/>
      <c r="S18" s="10"/>
      <c r="T18" s="10"/>
      <c r="U18" s="10"/>
      <c r="V18" s="10"/>
    </row>
  </sheetData>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A00-000000000000}">
          <x14:formula1>
            <xm:f>MasterCodeList!$C$2:$C$27</xm:f>
          </x14:formula1>
          <xm:sqref>A3:A5</xm:sqref>
        </x14:dataValidation>
        <x14:dataValidation type="list" allowBlank="1" showInputMessage="1" showErrorMessage="1" xr:uid="{00000000-0002-0000-0A00-000001000000}">
          <x14:formula1>
            <xm:f>MasterCodeList!$C$378:$C$384</xm:f>
          </x14:formula1>
          <xm:sqref>D3:D5</xm:sqref>
        </x14:dataValidation>
        <x14:dataValidation type="list" allowBlank="1" showInputMessage="1" showErrorMessage="1" xr:uid="{00000000-0002-0000-0A00-000002000000}">
          <x14:formula1>
            <xm:f>MasterCodeList!$C$28:$C$46</xm:f>
          </x14:formula1>
          <xm:sqref>E3:E5</xm:sqref>
        </x14:dataValidation>
        <x14:dataValidation type="list" allowBlank="1" showInputMessage="1" showErrorMessage="1" xr:uid="{00000000-0002-0000-0A00-000003000000}">
          <x14:formula1>
            <xm:f>MasterCodeList!$C$204:$C$209</xm:f>
          </x14:formula1>
          <xm:sqref>F3:F5</xm:sqref>
        </x14:dataValidation>
        <x14:dataValidation type="list" allowBlank="1" showInputMessage="1" showErrorMessage="1" xr:uid="{00000000-0002-0000-0A00-000004000000}">
          <x14:formula1>
            <xm:f>MasterCodeList!$C$64:$C$66</xm:f>
          </x14:formula1>
          <xm:sqref>G3:G5</xm:sqref>
        </x14:dataValidation>
        <x14:dataValidation type="list" allowBlank="1" showInputMessage="1" showErrorMessage="1" xr:uid="{00000000-0002-0000-0A00-000005000000}">
          <x14:formula1>
            <xm:f>MasterCodeList!$C$160:$C$167</xm:f>
          </x14:formula1>
          <xm:sqref>M3:M5</xm:sqref>
        </x14:dataValidation>
        <x14:dataValidation type="list" allowBlank="1" showInputMessage="1" showErrorMessage="1" xr:uid="{00000000-0002-0000-0A00-000006000000}">
          <x14:formula1>
            <xm:f>MasterCodeList!$C$156:$C$159</xm:f>
          </x14:formula1>
          <xm:sqref>H3:H5</xm:sqref>
        </x14:dataValidation>
        <x14:dataValidation type="list" allowBlank="1" showInputMessage="1" showErrorMessage="1" xr:uid="{00000000-0002-0000-0A00-000007000000}">
          <x14:formula1>
            <xm:f>MasterCodeList!$C$491:$C$502</xm:f>
          </x14:formula1>
          <xm:sqref>O3:O5</xm:sqref>
        </x14:dataValidation>
        <x14:dataValidation type="list" allowBlank="1" showInputMessage="1" showErrorMessage="1" xr:uid="{00000000-0002-0000-0A00-000008000000}">
          <x14:formula1>
            <xm:f>MasterCodeList!$C$67:$C$78</xm:f>
          </x14:formula1>
          <xm:sqref>P3:P5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D37"/>
  <sheetViews>
    <sheetView zoomScaleNormal="100" zoomScaleSheetLayoutView="100" workbookViewId="0"/>
  </sheetViews>
  <sheetFormatPr defaultColWidth="14.44140625" defaultRowHeight="15" customHeight="1" x14ac:dyDescent="0.25"/>
  <cols>
    <col min="1" max="1" width="11.44140625" style="41" customWidth="1"/>
    <col min="2" max="2" width="26.44140625" style="41" customWidth="1"/>
    <col min="3" max="4" width="23.109375" style="41" customWidth="1"/>
    <col min="5" max="7" width="26.44140625" style="41" customWidth="1"/>
    <col min="8" max="8" width="19.88671875" style="41" customWidth="1"/>
    <col min="9" max="9" width="26.109375" style="41" customWidth="1"/>
    <col min="10" max="10" width="26.88671875" style="41" customWidth="1"/>
    <col min="11" max="11" width="18.88671875" style="41" customWidth="1"/>
    <col min="12" max="13" width="26.44140625" style="41" customWidth="1"/>
    <col min="14" max="14" width="17.44140625" style="41" customWidth="1"/>
    <col min="15" max="21" width="26.44140625" style="41" customWidth="1"/>
    <col min="22" max="22" width="18.6640625" style="41" customWidth="1"/>
    <col min="23" max="24" width="14.44140625" style="201"/>
    <col min="25" max="25" width="14.44140625" style="41"/>
    <col min="26" max="26" width="14.44140625" style="203"/>
    <col min="27" max="27" width="17.5546875" style="41" customWidth="1"/>
    <col min="28" max="28" width="24.33203125" style="203" customWidth="1"/>
    <col min="29" max="29" width="22.109375" style="203" customWidth="1"/>
    <col min="30" max="30" width="31.5546875" style="41" customWidth="1"/>
    <col min="31" max="16384" width="14.44140625" style="41"/>
  </cols>
  <sheetData>
    <row r="1" spans="1:30" ht="41.1" customHeight="1" x14ac:dyDescent="0.25">
      <c r="A1" s="43" t="s">
        <v>1751</v>
      </c>
      <c r="C1" s="107"/>
      <c r="D1" s="107"/>
      <c r="W1" s="41"/>
      <c r="X1" s="41"/>
      <c r="AB1" s="366" t="s">
        <v>1752</v>
      </c>
      <c r="AC1" s="366" t="s">
        <v>1753</v>
      </c>
    </row>
    <row r="2" spans="1:30" ht="66" x14ac:dyDescent="0.25">
      <c r="A2" s="108" t="s">
        <v>99</v>
      </c>
      <c r="B2" s="108" t="s">
        <v>857</v>
      </c>
      <c r="C2" s="109" t="s">
        <v>854</v>
      </c>
      <c r="D2" s="109" t="s">
        <v>147</v>
      </c>
      <c r="E2" s="108" t="s">
        <v>1754</v>
      </c>
      <c r="F2" s="108" t="s">
        <v>1755</v>
      </c>
      <c r="G2" s="108" t="s">
        <v>1756</v>
      </c>
      <c r="H2" s="108" t="s">
        <v>410</v>
      </c>
      <c r="I2" s="108" t="s">
        <v>1609</v>
      </c>
      <c r="J2" s="108" t="s">
        <v>1757</v>
      </c>
      <c r="K2" s="108" t="s">
        <v>434</v>
      </c>
      <c r="L2" s="108" t="s">
        <v>1684</v>
      </c>
      <c r="M2" s="108" t="s">
        <v>1758</v>
      </c>
      <c r="N2" s="108" t="s">
        <v>386</v>
      </c>
      <c r="O2" s="109" t="s">
        <v>1759</v>
      </c>
      <c r="P2" s="108" t="s">
        <v>1760</v>
      </c>
      <c r="Q2" s="108" t="s">
        <v>1761</v>
      </c>
      <c r="R2" s="108" t="s">
        <v>1762</v>
      </c>
      <c r="S2" s="108" t="s">
        <v>1763</v>
      </c>
      <c r="T2" s="108" t="s">
        <v>1764</v>
      </c>
      <c r="U2" s="108" t="s">
        <v>860</v>
      </c>
      <c r="V2" s="164" t="s">
        <v>1765</v>
      </c>
      <c r="W2" s="164" t="s">
        <v>1766</v>
      </c>
      <c r="X2" s="164" t="s">
        <v>1767</v>
      </c>
      <c r="Y2" s="164" t="s">
        <v>1768</v>
      </c>
      <c r="Z2" s="328" t="s">
        <v>1769</v>
      </c>
      <c r="AA2" s="164" t="s">
        <v>1770</v>
      </c>
      <c r="AB2" s="367" t="s">
        <v>1771</v>
      </c>
      <c r="AC2" s="367" t="s">
        <v>1772</v>
      </c>
      <c r="AD2" s="164" t="s">
        <v>1292</v>
      </c>
    </row>
    <row r="3" spans="1:30" ht="52.8" x14ac:dyDescent="0.25">
      <c r="A3" s="279" t="s">
        <v>664</v>
      </c>
      <c r="B3" s="280">
        <v>2022</v>
      </c>
      <c r="C3" s="279" t="s">
        <v>654</v>
      </c>
      <c r="D3" s="281" t="s">
        <v>149</v>
      </c>
      <c r="E3" s="279" t="s">
        <v>746</v>
      </c>
      <c r="F3" s="282" t="s">
        <v>745</v>
      </c>
      <c r="G3" s="282" t="s">
        <v>1162</v>
      </c>
      <c r="H3" s="283" t="s">
        <v>414</v>
      </c>
      <c r="I3" s="282" t="s">
        <v>865</v>
      </c>
      <c r="J3" s="228" t="s">
        <v>1162</v>
      </c>
      <c r="K3" s="282" t="s">
        <v>442</v>
      </c>
      <c r="L3" s="282" t="s">
        <v>1397</v>
      </c>
      <c r="M3" s="228" t="s">
        <v>1773</v>
      </c>
      <c r="N3" s="282" t="s">
        <v>391</v>
      </c>
      <c r="O3" s="284" t="s">
        <v>1774</v>
      </c>
      <c r="P3" s="282" t="s">
        <v>889</v>
      </c>
      <c r="Q3" s="282" t="s">
        <v>1775</v>
      </c>
      <c r="R3" s="282" t="s">
        <v>889</v>
      </c>
      <c r="S3" s="284" t="s">
        <v>1776</v>
      </c>
      <c r="T3" s="284" t="s">
        <v>1777</v>
      </c>
      <c r="U3" s="170" t="s">
        <v>1778</v>
      </c>
      <c r="V3" s="326" t="s">
        <v>1162</v>
      </c>
      <c r="W3" s="325" t="s">
        <v>890</v>
      </c>
      <c r="X3" s="325" t="s">
        <v>890</v>
      </c>
      <c r="Y3" s="325" t="s">
        <v>890</v>
      </c>
      <c r="Z3" s="326" t="s">
        <v>890</v>
      </c>
      <c r="AA3" s="325" t="s">
        <v>890</v>
      </c>
      <c r="AB3" s="368" t="s">
        <v>1779</v>
      </c>
      <c r="AC3" s="368" t="s">
        <v>1780</v>
      </c>
      <c r="AD3" s="103" t="s">
        <v>869</v>
      </c>
    </row>
    <row r="4" spans="1:30" ht="52.8" x14ac:dyDescent="0.25">
      <c r="A4" s="279" t="s">
        <v>664</v>
      </c>
      <c r="B4" s="280">
        <v>2022</v>
      </c>
      <c r="C4" s="279" t="s">
        <v>654</v>
      </c>
      <c r="D4" s="281" t="s">
        <v>149</v>
      </c>
      <c r="E4" s="279" t="s">
        <v>746</v>
      </c>
      <c r="F4" s="282" t="s">
        <v>745</v>
      </c>
      <c r="G4" s="282" t="s">
        <v>1162</v>
      </c>
      <c r="H4" s="283" t="s">
        <v>414</v>
      </c>
      <c r="I4" s="282" t="s">
        <v>865</v>
      </c>
      <c r="J4" s="228" t="s">
        <v>1162</v>
      </c>
      <c r="K4" s="282" t="s">
        <v>442</v>
      </c>
      <c r="L4" s="282" t="s">
        <v>1397</v>
      </c>
      <c r="M4" s="228" t="s">
        <v>1773</v>
      </c>
      <c r="N4" s="282" t="s">
        <v>391</v>
      </c>
      <c r="O4" s="284" t="s">
        <v>1774</v>
      </c>
      <c r="P4" s="282" t="s">
        <v>889</v>
      </c>
      <c r="Q4" s="282" t="s">
        <v>1781</v>
      </c>
      <c r="R4" s="282" t="s">
        <v>889</v>
      </c>
      <c r="S4" s="284" t="s">
        <v>1782</v>
      </c>
      <c r="T4" s="284" t="s">
        <v>1777</v>
      </c>
      <c r="U4" s="170" t="s">
        <v>1778</v>
      </c>
      <c r="V4" s="327" t="s">
        <v>1162</v>
      </c>
      <c r="W4" s="325" t="s">
        <v>890</v>
      </c>
      <c r="X4" s="325" t="s">
        <v>890</v>
      </c>
      <c r="Y4" s="325" t="s">
        <v>890</v>
      </c>
      <c r="Z4" s="326" t="s">
        <v>890</v>
      </c>
      <c r="AA4" s="325" t="s">
        <v>890</v>
      </c>
      <c r="AB4" s="369" t="e">
        <f>IF(OR(X4/R4&lt;0.9,X4/R4&gt;1.5),"X","")</f>
        <v>#VALUE!</v>
      </c>
      <c r="AC4" s="369" t="str">
        <f>IF(OR(AA4="N",Z4="N",AA4="",Z4=""),"X","")</f>
        <v/>
      </c>
      <c r="AD4" s="103" t="s">
        <v>869</v>
      </c>
    </row>
    <row r="5" spans="1:30" ht="52.8" x14ac:dyDescent="0.25">
      <c r="A5" s="279" t="s">
        <v>664</v>
      </c>
      <c r="B5" s="280">
        <v>2022</v>
      </c>
      <c r="C5" s="279" t="s">
        <v>654</v>
      </c>
      <c r="D5" s="281" t="s">
        <v>149</v>
      </c>
      <c r="E5" s="279" t="s">
        <v>746</v>
      </c>
      <c r="F5" s="282" t="s">
        <v>745</v>
      </c>
      <c r="G5" s="282" t="s">
        <v>1162</v>
      </c>
      <c r="H5" s="283" t="s">
        <v>414</v>
      </c>
      <c r="I5" s="282" t="s">
        <v>865</v>
      </c>
      <c r="J5" s="228" t="s">
        <v>1162</v>
      </c>
      <c r="K5" s="282" t="s">
        <v>442</v>
      </c>
      <c r="L5" s="282" t="s">
        <v>1397</v>
      </c>
      <c r="M5" s="228" t="s">
        <v>1773</v>
      </c>
      <c r="N5" s="282" t="s">
        <v>391</v>
      </c>
      <c r="O5" s="284" t="s">
        <v>1774</v>
      </c>
      <c r="P5" s="282" t="s">
        <v>889</v>
      </c>
      <c r="Q5" s="282" t="s">
        <v>1783</v>
      </c>
      <c r="R5" s="282" t="s">
        <v>889</v>
      </c>
      <c r="S5" s="284" t="s">
        <v>1776</v>
      </c>
      <c r="T5" s="284" t="s">
        <v>1777</v>
      </c>
      <c r="U5" s="170" t="s">
        <v>1778</v>
      </c>
      <c r="V5" s="327" t="s">
        <v>1162</v>
      </c>
      <c r="W5" s="325" t="s">
        <v>890</v>
      </c>
      <c r="X5" s="325" t="s">
        <v>890</v>
      </c>
      <c r="Y5" s="325" t="s">
        <v>890</v>
      </c>
      <c r="Z5" s="326" t="s">
        <v>890</v>
      </c>
      <c r="AA5" s="325" t="s">
        <v>890</v>
      </c>
      <c r="AB5" s="369" t="e">
        <f t="shared" ref="AB5:AB37" si="0">IF(OR(X5/R5&lt;0.9,X5/R5&gt;1.5),"X","")</f>
        <v>#VALUE!</v>
      </c>
      <c r="AC5" s="369" t="str">
        <f t="shared" ref="AC5:AC37" si="1">IF(OR(AA5="N",Z5="N",AA5="",Z5=""),"X","")</f>
        <v/>
      </c>
      <c r="AD5" s="103" t="s">
        <v>869</v>
      </c>
    </row>
    <row r="6" spans="1:30" ht="66" x14ac:dyDescent="0.25">
      <c r="A6" s="279" t="s">
        <v>664</v>
      </c>
      <c r="B6" s="280">
        <v>2022</v>
      </c>
      <c r="C6" s="279" t="s">
        <v>654</v>
      </c>
      <c r="D6" s="281" t="s">
        <v>149</v>
      </c>
      <c r="E6" s="279" t="s">
        <v>738</v>
      </c>
      <c r="F6" s="282" t="s">
        <v>737</v>
      </c>
      <c r="G6" s="282" t="s">
        <v>1162</v>
      </c>
      <c r="H6" s="283" t="s">
        <v>416</v>
      </c>
      <c r="I6" s="282" t="s">
        <v>865</v>
      </c>
      <c r="J6" s="228" t="s">
        <v>865</v>
      </c>
      <c r="K6" s="282" t="s">
        <v>442</v>
      </c>
      <c r="L6" s="282" t="s">
        <v>1784</v>
      </c>
      <c r="M6" s="228" t="s">
        <v>1785</v>
      </c>
      <c r="N6" s="282" t="s">
        <v>391</v>
      </c>
      <c r="O6" s="284" t="s">
        <v>1786</v>
      </c>
      <c r="P6" s="282">
        <v>35</v>
      </c>
      <c r="Q6" s="282" t="s">
        <v>1781</v>
      </c>
      <c r="R6" s="285">
        <v>145</v>
      </c>
      <c r="S6" s="284" t="s">
        <v>1782</v>
      </c>
      <c r="T6" s="284" t="s">
        <v>1787</v>
      </c>
      <c r="U6" s="170"/>
      <c r="V6" s="327" t="s">
        <v>185</v>
      </c>
      <c r="W6" s="209">
        <v>34</v>
      </c>
      <c r="X6" s="209">
        <v>144</v>
      </c>
      <c r="Y6" s="329" t="s">
        <v>865</v>
      </c>
      <c r="Z6" s="327" t="s">
        <v>1162</v>
      </c>
      <c r="AA6" s="327" t="s">
        <v>1162</v>
      </c>
      <c r="AB6" s="369" t="str">
        <f t="shared" si="0"/>
        <v/>
      </c>
      <c r="AC6" s="369" t="str">
        <f t="shared" si="1"/>
        <v/>
      </c>
      <c r="AD6" s="160" t="s">
        <v>1788</v>
      </c>
    </row>
    <row r="7" spans="1:30" ht="52.8" x14ac:dyDescent="0.25">
      <c r="A7" s="279" t="s">
        <v>664</v>
      </c>
      <c r="B7" s="280">
        <v>2022</v>
      </c>
      <c r="C7" s="279" t="s">
        <v>654</v>
      </c>
      <c r="D7" s="281" t="s">
        <v>149</v>
      </c>
      <c r="E7" s="279" t="s">
        <v>738</v>
      </c>
      <c r="F7" s="282" t="s">
        <v>737</v>
      </c>
      <c r="G7" s="282" t="s">
        <v>1162</v>
      </c>
      <c r="H7" s="283" t="s">
        <v>416</v>
      </c>
      <c r="I7" s="282" t="s">
        <v>865</v>
      </c>
      <c r="J7" s="228" t="s">
        <v>865</v>
      </c>
      <c r="K7" s="282" t="s">
        <v>442</v>
      </c>
      <c r="L7" s="282" t="s">
        <v>1784</v>
      </c>
      <c r="M7" s="228" t="s">
        <v>1785</v>
      </c>
      <c r="N7" s="282" t="s">
        <v>391</v>
      </c>
      <c r="O7" s="284" t="s">
        <v>1786</v>
      </c>
      <c r="P7" s="282">
        <v>35</v>
      </c>
      <c r="Q7" s="282" t="s">
        <v>1789</v>
      </c>
      <c r="R7" s="285">
        <v>145</v>
      </c>
      <c r="S7" s="284" t="s">
        <v>1790</v>
      </c>
      <c r="T7" s="284" t="s">
        <v>1787</v>
      </c>
      <c r="U7" s="170" t="s">
        <v>1791</v>
      </c>
      <c r="V7" s="327" t="s">
        <v>185</v>
      </c>
      <c r="W7" s="209">
        <v>34</v>
      </c>
      <c r="X7" s="209">
        <v>144</v>
      </c>
      <c r="Y7" s="329" t="s">
        <v>865</v>
      </c>
      <c r="Z7" s="327" t="s">
        <v>1162</v>
      </c>
      <c r="AA7" s="327" t="s">
        <v>1162</v>
      </c>
      <c r="AB7" s="369" t="str">
        <f t="shared" si="0"/>
        <v/>
      </c>
      <c r="AC7" s="369" t="str">
        <f t="shared" si="1"/>
        <v/>
      </c>
      <c r="AD7" s="160" t="s">
        <v>1792</v>
      </c>
    </row>
    <row r="8" spans="1:30" ht="79.2" x14ac:dyDescent="0.25">
      <c r="A8" s="279" t="s">
        <v>664</v>
      </c>
      <c r="B8" s="280">
        <v>2022</v>
      </c>
      <c r="C8" s="279" t="s">
        <v>654</v>
      </c>
      <c r="D8" s="281" t="s">
        <v>149</v>
      </c>
      <c r="E8" s="279" t="s">
        <v>738</v>
      </c>
      <c r="F8" s="282" t="s">
        <v>737</v>
      </c>
      <c r="G8" s="282" t="s">
        <v>1162</v>
      </c>
      <c r="H8" s="283" t="s">
        <v>416</v>
      </c>
      <c r="I8" s="282" t="s">
        <v>865</v>
      </c>
      <c r="J8" s="228" t="s">
        <v>865</v>
      </c>
      <c r="K8" s="282" t="s">
        <v>442</v>
      </c>
      <c r="L8" s="282" t="s">
        <v>1784</v>
      </c>
      <c r="M8" s="228" t="s">
        <v>1785</v>
      </c>
      <c r="N8" s="282" t="s">
        <v>391</v>
      </c>
      <c r="O8" s="284" t="s">
        <v>1786</v>
      </c>
      <c r="P8" s="282">
        <v>35</v>
      </c>
      <c r="Q8" s="282" t="s">
        <v>1783</v>
      </c>
      <c r="R8" s="285">
        <v>145</v>
      </c>
      <c r="S8" s="284" t="s">
        <v>1790</v>
      </c>
      <c r="T8" s="284" t="s">
        <v>1787</v>
      </c>
      <c r="U8" s="227"/>
      <c r="V8" s="327" t="s">
        <v>185</v>
      </c>
      <c r="W8" s="209">
        <v>34</v>
      </c>
      <c r="X8" s="209">
        <v>144</v>
      </c>
      <c r="Y8" s="329" t="s">
        <v>865</v>
      </c>
      <c r="Z8" s="327" t="s">
        <v>1162</v>
      </c>
      <c r="AA8" s="327" t="s">
        <v>1162</v>
      </c>
      <c r="AB8" s="369" t="str">
        <f t="shared" si="0"/>
        <v/>
      </c>
      <c r="AC8" s="369" t="str">
        <f t="shared" si="1"/>
        <v/>
      </c>
      <c r="AD8" s="160" t="s">
        <v>1793</v>
      </c>
    </row>
    <row r="9" spans="1:30" ht="118.8" x14ac:dyDescent="0.25">
      <c r="A9" s="279" t="s">
        <v>664</v>
      </c>
      <c r="B9" s="280">
        <v>2022</v>
      </c>
      <c r="C9" s="279" t="s">
        <v>654</v>
      </c>
      <c r="D9" s="281" t="s">
        <v>149</v>
      </c>
      <c r="E9" s="279" t="s">
        <v>1794</v>
      </c>
      <c r="F9" s="282" t="s">
        <v>739</v>
      </c>
      <c r="G9" s="282" t="s">
        <v>1162</v>
      </c>
      <c r="H9" s="283" t="s">
        <v>416</v>
      </c>
      <c r="I9" s="282" t="s">
        <v>865</v>
      </c>
      <c r="J9" s="228" t="s">
        <v>865</v>
      </c>
      <c r="K9" s="282" t="s">
        <v>442</v>
      </c>
      <c r="L9" s="282" t="s">
        <v>1795</v>
      </c>
      <c r="M9" s="228" t="s">
        <v>1796</v>
      </c>
      <c r="N9" s="282" t="s">
        <v>391</v>
      </c>
      <c r="O9" s="284" t="s">
        <v>1786</v>
      </c>
      <c r="P9" s="282">
        <v>65</v>
      </c>
      <c r="Q9" s="282" t="s">
        <v>1797</v>
      </c>
      <c r="R9" s="285">
        <v>320</v>
      </c>
      <c r="S9" s="286" t="s">
        <v>1798</v>
      </c>
      <c r="T9" s="287"/>
      <c r="U9" s="170" t="s">
        <v>1799</v>
      </c>
      <c r="V9" s="327" t="s">
        <v>185</v>
      </c>
      <c r="W9" s="209">
        <v>65</v>
      </c>
      <c r="X9" s="209">
        <v>332</v>
      </c>
      <c r="Y9" s="329" t="s">
        <v>1162</v>
      </c>
      <c r="Z9" s="327" t="s">
        <v>1162</v>
      </c>
      <c r="AA9" s="327" t="s">
        <v>1162</v>
      </c>
      <c r="AB9" s="369" t="str">
        <f t="shared" si="0"/>
        <v/>
      </c>
      <c r="AC9" s="369" t="str">
        <f t="shared" si="1"/>
        <v/>
      </c>
      <c r="AD9" s="103" t="s">
        <v>1800</v>
      </c>
    </row>
    <row r="10" spans="1:30" ht="39.6" x14ac:dyDescent="0.25">
      <c r="A10" s="279" t="s">
        <v>664</v>
      </c>
      <c r="B10" s="280">
        <v>2022</v>
      </c>
      <c r="C10" s="279" t="s">
        <v>654</v>
      </c>
      <c r="D10" s="281" t="s">
        <v>149</v>
      </c>
      <c r="E10" s="279" t="s">
        <v>1794</v>
      </c>
      <c r="F10" s="282" t="s">
        <v>739</v>
      </c>
      <c r="G10" s="282" t="s">
        <v>1162</v>
      </c>
      <c r="H10" s="283" t="s">
        <v>416</v>
      </c>
      <c r="I10" s="282" t="s">
        <v>865</v>
      </c>
      <c r="J10" s="228" t="s">
        <v>865</v>
      </c>
      <c r="K10" s="282" t="s">
        <v>442</v>
      </c>
      <c r="L10" s="282" t="s">
        <v>1795</v>
      </c>
      <c r="M10" s="228" t="s">
        <v>1796</v>
      </c>
      <c r="N10" s="282" t="s">
        <v>391</v>
      </c>
      <c r="O10" s="284" t="s">
        <v>1786</v>
      </c>
      <c r="P10" s="282">
        <v>65</v>
      </c>
      <c r="Q10" s="282" t="s">
        <v>1783</v>
      </c>
      <c r="R10" s="285">
        <v>320</v>
      </c>
      <c r="S10" s="284" t="s">
        <v>1790</v>
      </c>
      <c r="T10" s="287"/>
      <c r="U10" s="381" t="s">
        <v>1801</v>
      </c>
      <c r="V10" s="327" t="s">
        <v>185</v>
      </c>
      <c r="W10" s="209">
        <v>65</v>
      </c>
      <c r="X10" s="209">
        <v>332</v>
      </c>
      <c r="Y10" s="329" t="s">
        <v>1162</v>
      </c>
      <c r="Z10" s="327" t="s">
        <v>1162</v>
      </c>
      <c r="AA10" s="327" t="s">
        <v>1162</v>
      </c>
      <c r="AB10" s="369" t="str">
        <f t="shared" si="0"/>
        <v/>
      </c>
      <c r="AC10" s="369" t="str">
        <f t="shared" si="1"/>
        <v/>
      </c>
      <c r="AD10" s="103" t="s">
        <v>869</v>
      </c>
    </row>
    <row r="11" spans="1:30" ht="92.4" x14ac:dyDescent="0.25">
      <c r="A11" s="279" t="s">
        <v>664</v>
      </c>
      <c r="B11" s="280">
        <v>2022</v>
      </c>
      <c r="C11" s="279" t="s">
        <v>654</v>
      </c>
      <c r="D11" s="281" t="s">
        <v>149</v>
      </c>
      <c r="E11" s="279" t="s">
        <v>735</v>
      </c>
      <c r="F11" s="282" t="s">
        <v>734</v>
      </c>
      <c r="G11" s="282" t="s">
        <v>1162</v>
      </c>
      <c r="H11" s="283" t="s">
        <v>416</v>
      </c>
      <c r="I11" s="282" t="s">
        <v>865</v>
      </c>
      <c r="J11" s="228" t="s">
        <v>865</v>
      </c>
      <c r="K11" s="282" t="s">
        <v>442</v>
      </c>
      <c r="L11" s="282" t="s">
        <v>1295</v>
      </c>
      <c r="M11" s="228" t="s">
        <v>1802</v>
      </c>
      <c r="N11" s="282" t="s">
        <v>391</v>
      </c>
      <c r="O11" s="284" t="s">
        <v>1803</v>
      </c>
      <c r="P11" s="282">
        <v>25</v>
      </c>
      <c r="Q11" s="282" t="s">
        <v>1797</v>
      </c>
      <c r="R11" s="285">
        <v>108</v>
      </c>
      <c r="S11" s="286" t="s">
        <v>416</v>
      </c>
      <c r="T11" s="284" t="s">
        <v>1804</v>
      </c>
      <c r="U11" s="170" t="s">
        <v>1805</v>
      </c>
      <c r="V11" s="327" t="s">
        <v>185</v>
      </c>
      <c r="W11" s="209">
        <v>25</v>
      </c>
      <c r="X11" s="209">
        <v>100</v>
      </c>
      <c r="Y11" s="329" t="s">
        <v>865</v>
      </c>
      <c r="Z11" s="327" t="s">
        <v>1162</v>
      </c>
      <c r="AA11" s="327" t="s">
        <v>1162</v>
      </c>
      <c r="AB11" s="369" t="str">
        <f t="shared" si="0"/>
        <v/>
      </c>
      <c r="AC11" s="369" t="str">
        <f t="shared" si="1"/>
        <v/>
      </c>
      <c r="AD11" s="103" t="s">
        <v>869</v>
      </c>
    </row>
    <row r="12" spans="1:30" ht="26.4" x14ac:dyDescent="0.25">
      <c r="A12" s="279" t="s">
        <v>664</v>
      </c>
      <c r="B12" s="280">
        <v>2022</v>
      </c>
      <c r="C12" s="279" t="s">
        <v>654</v>
      </c>
      <c r="D12" s="281" t="s">
        <v>149</v>
      </c>
      <c r="E12" s="279" t="s">
        <v>735</v>
      </c>
      <c r="F12" s="282" t="s">
        <v>734</v>
      </c>
      <c r="G12" s="282" t="s">
        <v>1162</v>
      </c>
      <c r="H12" s="283" t="s">
        <v>416</v>
      </c>
      <c r="I12" s="282" t="s">
        <v>865</v>
      </c>
      <c r="J12" s="228" t="s">
        <v>865</v>
      </c>
      <c r="K12" s="282" t="s">
        <v>442</v>
      </c>
      <c r="L12" s="282" t="s">
        <v>1295</v>
      </c>
      <c r="M12" s="228" t="s">
        <v>1802</v>
      </c>
      <c r="N12" s="282" t="s">
        <v>391</v>
      </c>
      <c r="O12" s="284" t="s">
        <v>1803</v>
      </c>
      <c r="P12" s="282">
        <v>25</v>
      </c>
      <c r="Q12" s="282" t="s">
        <v>1781</v>
      </c>
      <c r="R12" s="285">
        <v>54</v>
      </c>
      <c r="S12" s="284" t="s">
        <v>1782</v>
      </c>
      <c r="T12" s="284" t="s">
        <v>1806</v>
      </c>
      <c r="U12" s="170"/>
      <c r="V12" s="327" t="s">
        <v>185</v>
      </c>
      <c r="W12" s="209">
        <v>25</v>
      </c>
      <c r="X12" s="209">
        <v>52</v>
      </c>
      <c r="Y12" s="329" t="s">
        <v>865</v>
      </c>
      <c r="Z12" s="327" t="s">
        <v>1162</v>
      </c>
      <c r="AA12" s="327" t="s">
        <v>1162</v>
      </c>
      <c r="AB12" s="369" t="str">
        <f t="shared" si="0"/>
        <v/>
      </c>
      <c r="AC12" s="369" t="str">
        <f t="shared" si="1"/>
        <v/>
      </c>
      <c r="AD12" s="103" t="s">
        <v>869</v>
      </c>
    </row>
    <row r="13" spans="1:30" ht="52.8" x14ac:dyDescent="0.25">
      <c r="A13" s="279" t="s">
        <v>664</v>
      </c>
      <c r="B13" s="280">
        <v>2022</v>
      </c>
      <c r="C13" s="279" t="s">
        <v>654</v>
      </c>
      <c r="D13" s="281" t="s">
        <v>149</v>
      </c>
      <c r="E13" s="279" t="s">
        <v>735</v>
      </c>
      <c r="F13" s="282" t="s">
        <v>734</v>
      </c>
      <c r="G13" s="282" t="s">
        <v>1162</v>
      </c>
      <c r="H13" s="283" t="s">
        <v>416</v>
      </c>
      <c r="I13" s="282" t="s">
        <v>865</v>
      </c>
      <c r="J13" s="228" t="s">
        <v>865</v>
      </c>
      <c r="K13" s="282" t="s">
        <v>442</v>
      </c>
      <c r="L13" s="282" t="s">
        <v>1295</v>
      </c>
      <c r="M13" s="228" t="s">
        <v>1802</v>
      </c>
      <c r="N13" s="282" t="s">
        <v>391</v>
      </c>
      <c r="O13" s="284" t="s">
        <v>1803</v>
      </c>
      <c r="P13" s="282">
        <v>25</v>
      </c>
      <c r="Q13" s="282" t="s">
        <v>1789</v>
      </c>
      <c r="R13" s="285">
        <v>54</v>
      </c>
      <c r="S13" s="284" t="s">
        <v>1790</v>
      </c>
      <c r="T13" s="284" t="s">
        <v>1806</v>
      </c>
      <c r="U13" s="170" t="s">
        <v>1791</v>
      </c>
      <c r="V13" s="327" t="s">
        <v>185</v>
      </c>
      <c r="W13" s="209">
        <v>25</v>
      </c>
      <c r="X13" s="209">
        <v>55</v>
      </c>
      <c r="Y13" s="329" t="s">
        <v>865</v>
      </c>
      <c r="Z13" s="327" t="s">
        <v>1162</v>
      </c>
      <c r="AA13" s="327" t="s">
        <v>1162</v>
      </c>
      <c r="AB13" s="369" t="str">
        <f t="shared" si="0"/>
        <v/>
      </c>
      <c r="AC13" s="369" t="str">
        <f t="shared" si="1"/>
        <v/>
      </c>
      <c r="AD13" s="103" t="s">
        <v>869</v>
      </c>
    </row>
    <row r="14" spans="1:30" ht="26.4" x14ac:dyDescent="0.25">
      <c r="A14" s="279" t="s">
        <v>664</v>
      </c>
      <c r="B14" s="280">
        <v>2022</v>
      </c>
      <c r="C14" s="279" t="s">
        <v>654</v>
      </c>
      <c r="D14" s="281" t="s">
        <v>149</v>
      </c>
      <c r="E14" s="279" t="s">
        <v>735</v>
      </c>
      <c r="F14" s="282" t="s">
        <v>734</v>
      </c>
      <c r="G14" s="282" t="s">
        <v>1162</v>
      </c>
      <c r="H14" s="283" t="s">
        <v>416</v>
      </c>
      <c r="I14" s="282" t="s">
        <v>865</v>
      </c>
      <c r="J14" s="228" t="s">
        <v>865</v>
      </c>
      <c r="K14" s="282" t="s">
        <v>442</v>
      </c>
      <c r="L14" s="282" t="s">
        <v>1295</v>
      </c>
      <c r="M14" s="228" t="s">
        <v>1802</v>
      </c>
      <c r="N14" s="282" t="s">
        <v>391</v>
      </c>
      <c r="O14" s="284" t="s">
        <v>1803</v>
      </c>
      <c r="P14" s="282">
        <v>25</v>
      </c>
      <c r="Q14" s="282" t="s">
        <v>1807</v>
      </c>
      <c r="R14" s="285">
        <v>108</v>
      </c>
      <c r="S14" s="284" t="s">
        <v>1808</v>
      </c>
      <c r="T14" s="284" t="s">
        <v>1804</v>
      </c>
      <c r="U14" s="170" t="s">
        <v>1809</v>
      </c>
      <c r="V14" s="327" t="s">
        <v>185</v>
      </c>
      <c r="W14" s="209">
        <v>25</v>
      </c>
      <c r="X14" s="209">
        <v>100</v>
      </c>
      <c r="Y14" s="329" t="s">
        <v>865</v>
      </c>
      <c r="Z14" s="327" t="s">
        <v>1162</v>
      </c>
      <c r="AA14" s="327" t="s">
        <v>1162</v>
      </c>
      <c r="AB14" s="369" t="str">
        <f t="shared" si="0"/>
        <v/>
      </c>
      <c r="AC14" s="369" t="str">
        <f t="shared" si="1"/>
        <v/>
      </c>
      <c r="AD14" s="103" t="s">
        <v>869</v>
      </c>
    </row>
    <row r="15" spans="1:30" ht="26.4" x14ac:dyDescent="0.25">
      <c r="A15" s="279" t="s">
        <v>664</v>
      </c>
      <c r="B15" s="280">
        <v>2022</v>
      </c>
      <c r="C15" s="279" t="s">
        <v>654</v>
      </c>
      <c r="D15" s="281" t="s">
        <v>149</v>
      </c>
      <c r="E15" s="279" t="s">
        <v>735</v>
      </c>
      <c r="F15" s="282" t="s">
        <v>734</v>
      </c>
      <c r="G15" s="282" t="s">
        <v>1162</v>
      </c>
      <c r="H15" s="283" t="s">
        <v>416</v>
      </c>
      <c r="I15" s="282" t="s">
        <v>865</v>
      </c>
      <c r="J15" s="228" t="s">
        <v>865</v>
      </c>
      <c r="K15" s="282" t="s">
        <v>442</v>
      </c>
      <c r="L15" s="282" t="s">
        <v>1295</v>
      </c>
      <c r="M15" s="228" t="s">
        <v>1802</v>
      </c>
      <c r="N15" s="282" t="s">
        <v>391</v>
      </c>
      <c r="O15" s="284" t="s">
        <v>1803</v>
      </c>
      <c r="P15" s="282">
        <v>25</v>
      </c>
      <c r="Q15" s="282" t="s">
        <v>1783</v>
      </c>
      <c r="R15" s="285">
        <v>54</v>
      </c>
      <c r="S15" s="284" t="s">
        <v>1790</v>
      </c>
      <c r="T15" s="284" t="s">
        <v>1806</v>
      </c>
      <c r="U15" s="227"/>
      <c r="V15" s="327" t="s">
        <v>185</v>
      </c>
      <c r="W15" s="209">
        <v>25</v>
      </c>
      <c r="X15" s="209">
        <v>55</v>
      </c>
      <c r="Y15" s="329" t="s">
        <v>865</v>
      </c>
      <c r="Z15" s="327" t="s">
        <v>1162</v>
      </c>
      <c r="AA15" s="327" t="s">
        <v>1162</v>
      </c>
      <c r="AB15" s="369" t="str">
        <f t="shared" si="0"/>
        <v/>
      </c>
      <c r="AC15" s="369" t="str">
        <f t="shared" si="1"/>
        <v/>
      </c>
      <c r="AD15" s="103" t="s">
        <v>869</v>
      </c>
    </row>
    <row r="16" spans="1:30" ht="92.4" x14ac:dyDescent="0.25">
      <c r="A16" s="279" t="s">
        <v>664</v>
      </c>
      <c r="B16" s="280">
        <v>2022</v>
      </c>
      <c r="C16" s="279" t="s">
        <v>654</v>
      </c>
      <c r="D16" s="281" t="s">
        <v>149</v>
      </c>
      <c r="E16" s="279" t="s">
        <v>750</v>
      </c>
      <c r="F16" s="282" t="s">
        <v>749</v>
      </c>
      <c r="G16" s="282" t="s">
        <v>1162</v>
      </c>
      <c r="H16" s="283" t="s">
        <v>416</v>
      </c>
      <c r="I16" s="282" t="s">
        <v>865</v>
      </c>
      <c r="J16" s="228" t="s">
        <v>865</v>
      </c>
      <c r="K16" s="282" t="s">
        <v>442</v>
      </c>
      <c r="L16" s="282" t="s">
        <v>1316</v>
      </c>
      <c r="M16" s="228" t="s">
        <v>1810</v>
      </c>
      <c r="N16" s="282" t="s">
        <v>391</v>
      </c>
      <c r="O16" s="284" t="s">
        <v>1811</v>
      </c>
      <c r="P16" s="282">
        <v>15</v>
      </c>
      <c r="Q16" s="282" t="s">
        <v>1797</v>
      </c>
      <c r="R16" s="285">
        <v>275</v>
      </c>
      <c r="S16" s="286" t="s">
        <v>1798</v>
      </c>
      <c r="T16" s="284" t="s">
        <v>1812</v>
      </c>
      <c r="U16" s="170" t="s">
        <v>1805</v>
      </c>
      <c r="V16" s="327" t="s">
        <v>185</v>
      </c>
      <c r="W16" s="209">
        <v>15</v>
      </c>
      <c r="X16" s="209">
        <v>258</v>
      </c>
      <c r="Y16" s="329"/>
      <c r="Z16" s="327" t="s">
        <v>1162</v>
      </c>
      <c r="AA16" s="327" t="s">
        <v>1162</v>
      </c>
      <c r="AB16" s="369" t="str">
        <f t="shared" si="0"/>
        <v/>
      </c>
      <c r="AC16" s="369" t="str">
        <f t="shared" si="1"/>
        <v/>
      </c>
      <c r="AD16" s="103" t="s">
        <v>869</v>
      </c>
    </row>
    <row r="17" spans="1:30" ht="26.4" x14ac:dyDescent="0.25">
      <c r="A17" s="279" t="s">
        <v>664</v>
      </c>
      <c r="B17" s="280">
        <v>2022</v>
      </c>
      <c r="C17" s="279" t="s">
        <v>654</v>
      </c>
      <c r="D17" s="281" t="s">
        <v>149</v>
      </c>
      <c r="E17" s="279" t="s">
        <v>750</v>
      </c>
      <c r="F17" s="282" t="s">
        <v>749</v>
      </c>
      <c r="G17" s="282" t="s">
        <v>1162</v>
      </c>
      <c r="H17" s="283" t="s">
        <v>416</v>
      </c>
      <c r="I17" s="282" t="s">
        <v>865</v>
      </c>
      <c r="J17" s="228" t="s">
        <v>865</v>
      </c>
      <c r="K17" s="282" t="s">
        <v>442</v>
      </c>
      <c r="L17" s="282" t="s">
        <v>1316</v>
      </c>
      <c r="M17" s="228" t="s">
        <v>1810</v>
      </c>
      <c r="N17" s="282" t="s">
        <v>391</v>
      </c>
      <c r="O17" s="284" t="s">
        <v>1811</v>
      </c>
      <c r="P17" s="282">
        <v>15</v>
      </c>
      <c r="Q17" s="282" t="s">
        <v>1807</v>
      </c>
      <c r="R17" s="285">
        <v>275</v>
      </c>
      <c r="S17" s="284" t="s">
        <v>1808</v>
      </c>
      <c r="T17" s="284" t="s">
        <v>1812</v>
      </c>
      <c r="U17" s="170"/>
      <c r="V17" s="327" t="s">
        <v>185</v>
      </c>
      <c r="W17" s="209">
        <v>15</v>
      </c>
      <c r="X17" s="209">
        <v>266</v>
      </c>
      <c r="Y17" s="329" t="s">
        <v>865</v>
      </c>
      <c r="Z17" s="327" t="s">
        <v>1162</v>
      </c>
      <c r="AA17" s="327" t="s">
        <v>1162</v>
      </c>
      <c r="AB17" s="369" t="str">
        <f t="shared" si="0"/>
        <v/>
      </c>
      <c r="AC17" s="369" t="str">
        <f t="shared" si="1"/>
        <v/>
      </c>
      <c r="AD17" s="103" t="s">
        <v>869</v>
      </c>
    </row>
    <row r="18" spans="1:30" ht="52.8" x14ac:dyDescent="0.25">
      <c r="A18" s="279" t="s">
        <v>664</v>
      </c>
      <c r="B18" s="280">
        <v>2022</v>
      </c>
      <c r="C18" s="279" t="s">
        <v>654</v>
      </c>
      <c r="D18" s="281" t="s">
        <v>149</v>
      </c>
      <c r="E18" s="279" t="s">
        <v>750</v>
      </c>
      <c r="F18" s="282" t="s">
        <v>749</v>
      </c>
      <c r="G18" s="282" t="s">
        <v>1162</v>
      </c>
      <c r="H18" s="283" t="s">
        <v>416</v>
      </c>
      <c r="I18" s="282" t="s">
        <v>865</v>
      </c>
      <c r="J18" s="228" t="s">
        <v>865</v>
      </c>
      <c r="K18" s="282" t="s">
        <v>442</v>
      </c>
      <c r="L18" s="282" t="s">
        <v>1316</v>
      </c>
      <c r="M18" s="228" t="s">
        <v>1810</v>
      </c>
      <c r="N18" s="282" t="s">
        <v>391</v>
      </c>
      <c r="O18" s="284" t="s">
        <v>1811</v>
      </c>
      <c r="P18" s="282">
        <v>15</v>
      </c>
      <c r="Q18" s="282" t="s">
        <v>1783</v>
      </c>
      <c r="R18" s="285">
        <v>1</v>
      </c>
      <c r="S18" s="286" t="s">
        <v>1798</v>
      </c>
      <c r="T18" s="284" t="s">
        <v>1812</v>
      </c>
      <c r="U18" s="227"/>
      <c r="V18" s="327" t="s">
        <v>185</v>
      </c>
      <c r="W18" s="209">
        <v>15</v>
      </c>
      <c r="X18" s="209">
        <v>0</v>
      </c>
      <c r="Y18" s="329" t="s">
        <v>865</v>
      </c>
      <c r="Z18" s="327" t="s">
        <v>1162</v>
      </c>
      <c r="AA18" s="327" t="s">
        <v>1162</v>
      </c>
      <c r="AB18" s="369" t="str">
        <f t="shared" si="0"/>
        <v>X</v>
      </c>
      <c r="AC18" s="369" t="str">
        <f t="shared" si="1"/>
        <v/>
      </c>
      <c r="AD18" s="103" t="s">
        <v>1813</v>
      </c>
    </row>
    <row r="19" spans="1:30" ht="79.2" x14ac:dyDescent="0.25">
      <c r="A19" s="279" t="s">
        <v>664</v>
      </c>
      <c r="B19" s="280">
        <v>2022</v>
      </c>
      <c r="C19" s="279" t="s">
        <v>654</v>
      </c>
      <c r="D19" s="281" t="s">
        <v>149</v>
      </c>
      <c r="E19" s="279" t="s">
        <v>752</v>
      </c>
      <c r="F19" s="282" t="s">
        <v>751</v>
      </c>
      <c r="G19" s="282" t="s">
        <v>1162</v>
      </c>
      <c r="H19" s="283" t="s">
        <v>416</v>
      </c>
      <c r="I19" s="282" t="s">
        <v>865</v>
      </c>
      <c r="J19" s="228" t="s">
        <v>865</v>
      </c>
      <c r="K19" s="282" t="s">
        <v>442</v>
      </c>
      <c r="L19" s="282" t="s">
        <v>1814</v>
      </c>
      <c r="M19" s="228" t="s">
        <v>1815</v>
      </c>
      <c r="N19" s="282" t="s">
        <v>391</v>
      </c>
      <c r="O19" s="284" t="s">
        <v>1774</v>
      </c>
      <c r="P19" s="282">
        <v>20</v>
      </c>
      <c r="Q19" s="282" t="s">
        <v>1775</v>
      </c>
      <c r="R19" s="285">
        <v>2000</v>
      </c>
      <c r="S19" s="284" t="s">
        <v>1776</v>
      </c>
      <c r="T19" s="284" t="s">
        <v>1777</v>
      </c>
      <c r="U19" s="170" t="s">
        <v>1816</v>
      </c>
      <c r="V19" s="327" t="s">
        <v>185</v>
      </c>
      <c r="W19" s="209">
        <v>20</v>
      </c>
      <c r="X19" s="209">
        <v>1763</v>
      </c>
      <c r="Y19" s="329" t="s">
        <v>865</v>
      </c>
      <c r="Z19" s="327" t="s">
        <v>1162</v>
      </c>
      <c r="AA19" s="327" t="s">
        <v>1162</v>
      </c>
      <c r="AB19" s="369" t="str">
        <f t="shared" si="0"/>
        <v>X</v>
      </c>
      <c r="AC19" s="369" t="str">
        <f t="shared" si="1"/>
        <v/>
      </c>
      <c r="AD19" s="103" t="s">
        <v>1817</v>
      </c>
    </row>
    <row r="20" spans="1:30" ht="26.4" x14ac:dyDescent="0.25">
      <c r="A20" s="279" t="s">
        <v>664</v>
      </c>
      <c r="B20" s="280">
        <v>2022</v>
      </c>
      <c r="C20" s="279" t="s">
        <v>654</v>
      </c>
      <c r="D20" s="281" t="s">
        <v>149</v>
      </c>
      <c r="E20" s="279" t="s">
        <v>752</v>
      </c>
      <c r="F20" s="282" t="s">
        <v>751</v>
      </c>
      <c r="G20" s="282" t="s">
        <v>1162</v>
      </c>
      <c r="H20" s="283" t="s">
        <v>416</v>
      </c>
      <c r="I20" s="282" t="s">
        <v>865</v>
      </c>
      <c r="J20" s="228" t="s">
        <v>865</v>
      </c>
      <c r="K20" s="282" t="s">
        <v>442</v>
      </c>
      <c r="L20" s="282" t="s">
        <v>1814</v>
      </c>
      <c r="M20" s="228" t="s">
        <v>1815</v>
      </c>
      <c r="N20" s="282" t="s">
        <v>391</v>
      </c>
      <c r="O20" s="284" t="s">
        <v>1774</v>
      </c>
      <c r="P20" s="282">
        <v>20</v>
      </c>
      <c r="Q20" s="282" t="s">
        <v>1781</v>
      </c>
      <c r="R20" s="285">
        <v>36</v>
      </c>
      <c r="S20" s="284" t="s">
        <v>1782</v>
      </c>
      <c r="T20" s="284" t="s">
        <v>1777</v>
      </c>
      <c r="U20" s="170"/>
      <c r="V20" s="327" t="s">
        <v>185</v>
      </c>
      <c r="W20" s="209">
        <v>20</v>
      </c>
      <c r="X20" s="209">
        <v>48</v>
      </c>
      <c r="Y20" s="329" t="s">
        <v>865</v>
      </c>
      <c r="Z20" s="327" t="s">
        <v>1162</v>
      </c>
      <c r="AA20" s="327" t="s">
        <v>1162</v>
      </c>
      <c r="AB20" s="369" t="str">
        <f t="shared" si="0"/>
        <v/>
      </c>
      <c r="AC20" s="369" t="str">
        <f t="shared" si="1"/>
        <v/>
      </c>
      <c r="AD20" s="103" t="s">
        <v>869</v>
      </c>
    </row>
    <row r="21" spans="1:30" ht="39.6" x14ac:dyDescent="0.25">
      <c r="A21" s="279" t="s">
        <v>664</v>
      </c>
      <c r="B21" s="280">
        <v>2022</v>
      </c>
      <c r="C21" s="279" t="s">
        <v>654</v>
      </c>
      <c r="D21" s="281" t="s">
        <v>149</v>
      </c>
      <c r="E21" s="279" t="s">
        <v>752</v>
      </c>
      <c r="F21" s="282" t="s">
        <v>751</v>
      </c>
      <c r="G21" s="282" t="s">
        <v>1162</v>
      </c>
      <c r="H21" s="283" t="s">
        <v>416</v>
      </c>
      <c r="I21" s="282" t="s">
        <v>865</v>
      </c>
      <c r="J21" s="228" t="s">
        <v>865</v>
      </c>
      <c r="K21" s="282" t="s">
        <v>442</v>
      </c>
      <c r="L21" s="282" t="s">
        <v>1814</v>
      </c>
      <c r="M21" s="228" t="s">
        <v>1815</v>
      </c>
      <c r="N21" s="282" t="s">
        <v>391</v>
      </c>
      <c r="O21" s="284" t="s">
        <v>1774</v>
      </c>
      <c r="P21" s="282">
        <v>20</v>
      </c>
      <c r="Q21" s="282" t="s">
        <v>1783</v>
      </c>
      <c r="R21" s="285">
        <v>20</v>
      </c>
      <c r="S21" s="284" t="s">
        <v>1776</v>
      </c>
      <c r="T21" s="284" t="s">
        <v>1777</v>
      </c>
      <c r="U21" s="227"/>
      <c r="V21" s="327" t="s">
        <v>185</v>
      </c>
      <c r="W21" s="209">
        <v>20</v>
      </c>
      <c r="X21" s="209">
        <v>31</v>
      </c>
      <c r="Y21" s="329" t="s">
        <v>865</v>
      </c>
      <c r="Z21" s="327" t="s">
        <v>1162</v>
      </c>
      <c r="AA21" s="327" t="s">
        <v>1162</v>
      </c>
      <c r="AB21" s="369" t="str">
        <f t="shared" si="0"/>
        <v>X</v>
      </c>
      <c r="AC21" s="369" t="str">
        <f t="shared" si="1"/>
        <v/>
      </c>
      <c r="AD21" s="103" t="s">
        <v>1816</v>
      </c>
    </row>
    <row r="22" spans="1:30" ht="118.8" x14ac:dyDescent="0.25">
      <c r="A22" s="279" t="s">
        <v>664</v>
      </c>
      <c r="B22" s="280">
        <v>2022</v>
      </c>
      <c r="C22" s="279" t="s">
        <v>654</v>
      </c>
      <c r="D22" s="281" t="s">
        <v>149</v>
      </c>
      <c r="E22" s="279" t="s">
        <v>742</v>
      </c>
      <c r="F22" s="282" t="s">
        <v>741</v>
      </c>
      <c r="G22" s="282" t="s">
        <v>1162</v>
      </c>
      <c r="H22" s="283" t="s">
        <v>416</v>
      </c>
      <c r="I22" s="282" t="s">
        <v>865</v>
      </c>
      <c r="J22" s="228" t="s">
        <v>865</v>
      </c>
      <c r="K22" s="282" t="s">
        <v>185</v>
      </c>
      <c r="L22" s="288" t="s">
        <v>1818</v>
      </c>
      <c r="M22" s="228">
        <v>9</v>
      </c>
      <c r="N22" s="282" t="s">
        <v>391</v>
      </c>
      <c r="O22" s="284" t="s">
        <v>1786</v>
      </c>
      <c r="P22" s="282">
        <v>10</v>
      </c>
      <c r="Q22" s="282" t="s">
        <v>1797</v>
      </c>
      <c r="R22" s="285">
        <v>50</v>
      </c>
      <c r="S22" s="286" t="s">
        <v>1798</v>
      </c>
      <c r="T22" s="287"/>
      <c r="U22" s="170" t="s">
        <v>1799</v>
      </c>
      <c r="V22" s="327" t="s">
        <v>185</v>
      </c>
      <c r="W22" s="209">
        <v>10</v>
      </c>
      <c r="X22" s="209">
        <v>41</v>
      </c>
      <c r="Y22" s="329"/>
      <c r="Z22" s="327" t="s">
        <v>1162</v>
      </c>
      <c r="AA22" s="327" t="s">
        <v>865</v>
      </c>
      <c r="AB22" s="369" t="str">
        <f t="shared" si="0"/>
        <v>X</v>
      </c>
      <c r="AC22" s="369" t="str">
        <f t="shared" si="1"/>
        <v>X</v>
      </c>
      <c r="AD22" s="103" t="s">
        <v>1819</v>
      </c>
    </row>
    <row r="23" spans="1:30" ht="52.8" x14ac:dyDescent="0.25">
      <c r="A23" s="279" t="s">
        <v>664</v>
      </c>
      <c r="B23" s="280">
        <v>2022</v>
      </c>
      <c r="C23" s="279" t="s">
        <v>654</v>
      </c>
      <c r="D23" s="281" t="s">
        <v>149</v>
      </c>
      <c r="E23" s="279" t="s">
        <v>742</v>
      </c>
      <c r="F23" s="282" t="s">
        <v>741</v>
      </c>
      <c r="G23" s="282" t="s">
        <v>1162</v>
      </c>
      <c r="H23" s="283" t="s">
        <v>416</v>
      </c>
      <c r="I23" s="282" t="s">
        <v>865</v>
      </c>
      <c r="J23" s="228" t="s">
        <v>865</v>
      </c>
      <c r="K23" s="282" t="s">
        <v>185</v>
      </c>
      <c r="L23" s="288" t="s">
        <v>1818</v>
      </c>
      <c r="M23" s="228">
        <v>9</v>
      </c>
      <c r="N23" s="282" t="s">
        <v>391</v>
      </c>
      <c r="O23" s="284" t="s">
        <v>1786</v>
      </c>
      <c r="P23" s="282">
        <v>10</v>
      </c>
      <c r="Q23" s="282" t="s">
        <v>1783</v>
      </c>
      <c r="R23" s="285">
        <v>50</v>
      </c>
      <c r="S23" s="284" t="s">
        <v>1790</v>
      </c>
      <c r="T23" s="287"/>
      <c r="U23" s="287" t="s">
        <v>1801</v>
      </c>
      <c r="V23" s="327" t="s">
        <v>185</v>
      </c>
      <c r="W23" s="209">
        <v>10</v>
      </c>
      <c r="X23" s="209">
        <v>41</v>
      </c>
      <c r="Y23" s="329"/>
      <c r="Z23" s="327" t="s">
        <v>1162</v>
      </c>
      <c r="AA23" s="327" t="s">
        <v>865</v>
      </c>
      <c r="AB23" s="369" t="str">
        <f t="shared" si="0"/>
        <v>X</v>
      </c>
      <c r="AC23" s="369" t="str">
        <f t="shared" si="1"/>
        <v>X</v>
      </c>
      <c r="AD23" s="103" t="s">
        <v>1820</v>
      </c>
    </row>
    <row r="24" spans="1:30" ht="26.4" x14ac:dyDescent="0.25">
      <c r="A24" s="279" t="s">
        <v>664</v>
      </c>
      <c r="B24" s="280">
        <v>2022</v>
      </c>
      <c r="C24" s="279" t="s">
        <v>654</v>
      </c>
      <c r="D24" s="281" t="s">
        <v>185</v>
      </c>
      <c r="E24" s="279" t="s">
        <v>1821</v>
      </c>
      <c r="F24" s="282" t="s">
        <v>1822</v>
      </c>
      <c r="G24" s="282" t="s">
        <v>865</v>
      </c>
      <c r="H24" s="283" t="s">
        <v>416</v>
      </c>
      <c r="I24" s="282" t="s">
        <v>865</v>
      </c>
      <c r="J24" s="228" t="s">
        <v>865</v>
      </c>
      <c r="K24" s="282" t="s">
        <v>185</v>
      </c>
      <c r="L24" s="288" t="s">
        <v>1823</v>
      </c>
      <c r="M24" s="228" t="s">
        <v>1824</v>
      </c>
      <c r="N24" s="282" t="s">
        <v>391</v>
      </c>
      <c r="O24" s="286" t="s">
        <v>185</v>
      </c>
      <c r="P24" s="282">
        <v>44</v>
      </c>
      <c r="Q24" s="282" t="s">
        <v>1825</v>
      </c>
      <c r="R24" s="285">
        <v>25</v>
      </c>
      <c r="S24" s="286" t="s">
        <v>1826</v>
      </c>
      <c r="T24" s="287"/>
      <c r="U24" s="287" t="s">
        <v>1827</v>
      </c>
      <c r="V24" s="327" t="s">
        <v>185</v>
      </c>
      <c r="W24" s="209">
        <v>44</v>
      </c>
      <c r="X24" s="209">
        <v>25</v>
      </c>
      <c r="Y24" s="329"/>
      <c r="Z24" s="327" t="s">
        <v>1162</v>
      </c>
      <c r="AA24" s="327" t="s">
        <v>1162</v>
      </c>
      <c r="AB24" s="369" t="str">
        <f t="shared" si="0"/>
        <v/>
      </c>
      <c r="AC24" s="369" t="str">
        <f t="shared" si="1"/>
        <v/>
      </c>
      <c r="AD24" s="103" t="s">
        <v>869</v>
      </c>
    </row>
    <row r="25" spans="1:30" ht="26.4" x14ac:dyDescent="0.25">
      <c r="A25" s="279" t="s">
        <v>664</v>
      </c>
      <c r="B25" s="280">
        <v>2022</v>
      </c>
      <c r="C25" s="279" t="s">
        <v>654</v>
      </c>
      <c r="D25" s="281" t="s">
        <v>185</v>
      </c>
      <c r="E25" s="279" t="s">
        <v>1821</v>
      </c>
      <c r="F25" s="282" t="s">
        <v>1822</v>
      </c>
      <c r="G25" s="282" t="s">
        <v>865</v>
      </c>
      <c r="H25" s="283" t="s">
        <v>416</v>
      </c>
      <c r="I25" s="282" t="s">
        <v>865</v>
      </c>
      <c r="J25" s="228" t="s">
        <v>865</v>
      </c>
      <c r="K25" s="282" t="s">
        <v>185</v>
      </c>
      <c r="L25" s="288" t="s">
        <v>1823</v>
      </c>
      <c r="M25" s="228" t="s">
        <v>1824</v>
      </c>
      <c r="N25" s="282" t="s">
        <v>391</v>
      </c>
      <c r="O25" s="286" t="s">
        <v>185</v>
      </c>
      <c r="P25" s="282">
        <v>44</v>
      </c>
      <c r="Q25" s="282" t="s">
        <v>1828</v>
      </c>
      <c r="R25" s="285">
        <v>140</v>
      </c>
      <c r="S25" s="286" t="s">
        <v>1826</v>
      </c>
      <c r="T25" s="287"/>
      <c r="U25" s="287" t="s">
        <v>1827</v>
      </c>
      <c r="V25" s="327" t="s">
        <v>185</v>
      </c>
      <c r="W25" s="209">
        <v>44</v>
      </c>
      <c r="X25" s="209">
        <v>119</v>
      </c>
      <c r="Y25" s="329"/>
      <c r="Z25" s="327" t="s">
        <v>1162</v>
      </c>
      <c r="AA25" s="327" t="s">
        <v>1162</v>
      </c>
      <c r="AB25" s="369" t="str">
        <f t="shared" si="0"/>
        <v>X</v>
      </c>
      <c r="AC25" s="369" t="str">
        <f t="shared" si="1"/>
        <v/>
      </c>
      <c r="AD25" s="103" t="s">
        <v>1829</v>
      </c>
    </row>
    <row r="26" spans="1:30" ht="26.4" x14ac:dyDescent="0.25">
      <c r="A26" s="279" t="s">
        <v>664</v>
      </c>
      <c r="B26" s="280">
        <v>2022</v>
      </c>
      <c r="C26" s="279" t="s">
        <v>654</v>
      </c>
      <c r="D26" s="281" t="s">
        <v>185</v>
      </c>
      <c r="E26" s="279" t="s">
        <v>1821</v>
      </c>
      <c r="F26" s="282" t="s">
        <v>1822</v>
      </c>
      <c r="G26" s="282" t="s">
        <v>865</v>
      </c>
      <c r="H26" s="283" t="s">
        <v>416</v>
      </c>
      <c r="I26" s="282" t="s">
        <v>865</v>
      </c>
      <c r="J26" s="228" t="s">
        <v>865</v>
      </c>
      <c r="K26" s="282" t="s">
        <v>185</v>
      </c>
      <c r="L26" s="288" t="s">
        <v>1823</v>
      </c>
      <c r="M26" s="228" t="s">
        <v>1824</v>
      </c>
      <c r="N26" s="282" t="s">
        <v>391</v>
      </c>
      <c r="O26" s="286" t="s">
        <v>185</v>
      </c>
      <c r="P26" s="282">
        <v>44</v>
      </c>
      <c r="Q26" s="282" t="s">
        <v>1830</v>
      </c>
      <c r="R26" s="285">
        <v>700</v>
      </c>
      <c r="S26" s="286" t="s">
        <v>1826</v>
      </c>
      <c r="T26" s="287"/>
      <c r="U26" s="287" t="s">
        <v>1827</v>
      </c>
      <c r="V26" s="327" t="s">
        <v>185</v>
      </c>
      <c r="W26" s="209">
        <v>44</v>
      </c>
      <c r="X26" s="209">
        <v>740</v>
      </c>
      <c r="Y26" s="329"/>
      <c r="Z26" s="327" t="s">
        <v>1162</v>
      </c>
      <c r="AA26" s="327" t="s">
        <v>1162</v>
      </c>
      <c r="AB26" s="369" t="str">
        <f t="shared" si="0"/>
        <v/>
      </c>
      <c r="AC26" s="369" t="str">
        <f t="shared" si="1"/>
        <v/>
      </c>
      <c r="AD26" s="103" t="s">
        <v>869</v>
      </c>
    </row>
    <row r="27" spans="1:30" ht="39.6" x14ac:dyDescent="0.25">
      <c r="A27" s="279" t="s">
        <v>664</v>
      </c>
      <c r="B27" s="280">
        <v>2022</v>
      </c>
      <c r="C27" s="279" t="s">
        <v>654</v>
      </c>
      <c r="D27" s="281" t="s">
        <v>185</v>
      </c>
      <c r="E27" s="279" t="s">
        <v>1831</v>
      </c>
      <c r="F27" s="282" t="s">
        <v>1832</v>
      </c>
      <c r="G27" s="282" t="s">
        <v>865</v>
      </c>
      <c r="H27" s="283" t="s">
        <v>416</v>
      </c>
      <c r="I27" s="282" t="s">
        <v>865</v>
      </c>
      <c r="J27" s="228" t="s">
        <v>865</v>
      </c>
      <c r="K27" s="282" t="s">
        <v>185</v>
      </c>
      <c r="L27" s="288" t="s">
        <v>1833</v>
      </c>
      <c r="M27" s="228" t="s">
        <v>1834</v>
      </c>
      <c r="N27" s="282" t="s">
        <v>391</v>
      </c>
      <c r="O27" s="286" t="s">
        <v>185</v>
      </c>
      <c r="P27" s="282">
        <v>25</v>
      </c>
      <c r="Q27" s="282" t="s">
        <v>1783</v>
      </c>
      <c r="R27" s="285">
        <v>100</v>
      </c>
      <c r="S27" s="286" t="s">
        <v>1798</v>
      </c>
      <c r="T27" s="284" t="s">
        <v>1835</v>
      </c>
      <c r="U27" s="287"/>
      <c r="V27" s="327" t="s">
        <v>185</v>
      </c>
      <c r="W27" s="209">
        <v>25</v>
      </c>
      <c r="X27" s="209">
        <v>105</v>
      </c>
      <c r="Y27" s="329" t="s">
        <v>1162</v>
      </c>
      <c r="Z27" s="327" t="s">
        <v>1162</v>
      </c>
      <c r="AA27" s="327" t="s">
        <v>1162</v>
      </c>
      <c r="AB27" s="369" t="str">
        <f t="shared" si="0"/>
        <v/>
      </c>
      <c r="AC27" s="369" t="str">
        <f t="shared" si="1"/>
        <v/>
      </c>
      <c r="AD27" s="103" t="s">
        <v>1836</v>
      </c>
    </row>
    <row r="28" spans="1:30" ht="39.6" x14ac:dyDescent="0.25">
      <c r="A28" s="279" t="s">
        <v>664</v>
      </c>
      <c r="B28" s="280">
        <v>2022</v>
      </c>
      <c r="C28" s="279" t="s">
        <v>654</v>
      </c>
      <c r="D28" s="281" t="s">
        <v>185</v>
      </c>
      <c r="E28" s="279" t="s">
        <v>1837</v>
      </c>
      <c r="F28" s="282" t="s">
        <v>1838</v>
      </c>
      <c r="G28" s="282" t="s">
        <v>865</v>
      </c>
      <c r="H28" s="283" t="s">
        <v>416</v>
      </c>
      <c r="I28" s="282" t="s">
        <v>865</v>
      </c>
      <c r="J28" s="228" t="s">
        <v>865</v>
      </c>
      <c r="K28" s="282" t="s">
        <v>185</v>
      </c>
      <c r="L28" s="288" t="s">
        <v>1833</v>
      </c>
      <c r="M28" s="228" t="s">
        <v>1785</v>
      </c>
      <c r="N28" s="282" t="s">
        <v>391</v>
      </c>
      <c r="O28" s="286" t="s">
        <v>185</v>
      </c>
      <c r="P28" s="282">
        <v>20</v>
      </c>
      <c r="Q28" s="282" t="s">
        <v>1783</v>
      </c>
      <c r="R28" s="285">
        <v>115</v>
      </c>
      <c r="S28" s="286" t="s">
        <v>1798</v>
      </c>
      <c r="T28" s="284" t="s">
        <v>1839</v>
      </c>
      <c r="U28" s="287"/>
      <c r="V28" s="327" t="s">
        <v>185</v>
      </c>
      <c r="W28" s="209">
        <v>20</v>
      </c>
      <c r="X28" s="209">
        <v>103</v>
      </c>
      <c r="Y28" s="329" t="s">
        <v>1162</v>
      </c>
      <c r="Z28" s="327" t="s">
        <v>1162</v>
      </c>
      <c r="AA28" s="327" t="s">
        <v>1162</v>
      </c>
      <c r="AB28" s="369" t="str">
        <f t="shared" si="0"/>
        <v>X</v>
      </c>
      <c r="AC28" s="369" t="str">
        <f t="shared" si="1"/>
        <v/>
      </c>
      <c r="AD28" s="103" t="s">
        <v>1836</v>
      </c>
    </row>
    <row r="29" spans="1:30" ht="26.4" x14ac:dyDescent="0.25">
      <c r="A29" s="279" t="s">
        <v>664</v>
      </c>
      <c r="B29" s="280">
        <v>2022</v>
      </c>
      <c r="C29" s="279" t="s">
        <v>654</v>
      </c>
      <c r="D29" s="281" t="s">
        <v>149</v>
      </c>
      <c r="E29" s="279" t="s">
        <v>1840</v>
      </c>
      <c r="F29" s="282" t="s">
        <v>1841</v>
      </c>
      <c r="G29" s="282" t="s">
        <v>865</v>
      </c>
      <c r="H29" s="283" t="s">
        <v>416</v>
      </c>
      <c r="I29" s="282" t="s">
        <v>865</v>
      </c>
      <c r="J29" s="228" t="s">
        <v>865</v>
      </c>
      <c r="K29" s="282" t="s">
        <v>185</v>
      </c>
      <c r="L29" s="282">
        <v>4</v>
      </c>
      <c r="M29" s="228">
        <v>4</v>
      </c>
      <c r="N29" s="282" t="s">
        <v>391</v>
      </c>
      <c r="O29" s="284" t="s">
        <v>1811</v>
      </c>
      <c r="P29" s="282">
        <v>5</v>
      </c>
      <c r="Q29" s="282" t="s">
        <v>1797</v>
      </c>
      <c r="R29" s="285">
        <v>55</v>
      </c>
      <c r="S29" s="286" t="s">
        <v>416</v>
      </c>
      <c r="T29" s="284" t="s">
        <v>1804</v>
      </c>
      <c r="U29" s="287"/>
      <c r="V29" s="327" t="s">
        <v>185</v>
      </c>
      <c r="W29" s="209">
        <v>5</v>
      </c>
      <c r="X29" s="209">
        <v>63</v>
      </c>
      <c r="Y29" s="329" t="s">
        <v>865</v>
      </c>
      <c r="Z29" s="327" t="s">
        <v>1162</v>
      </c>
      <c r="AA29" s="327" t="s">
        <v>1162</v>
      </c>
      <c r="AB29" s="369" t="str">
        <f t="shared" si="0"/>
        <v/>
      </c>
      <c r="AC29" s="369" t="str">
        <f t="shared" si="1"/>
        <v/>
      </c>
      <c r="AD29" s="103" t="s">
        <v>869</v>
      </c>
    </row>
    <row r="30" spans="1:30" ht="52.8" x14ac:dyDescent="0.25">
      <c r="A30" s="279" t="s">
        <v>664</v>
      </c>
      <c r="B30" s="280">
        <v>2022</v>
      </c>
      <c r="C30" s="279" t="s">
        <v>654</v>
      </c>
      <c r="D30" s="281" t="s">
        <v>149</v>
      </c>
      <c r="E30" s="279" t="s">
        <v>1840</v>
      </c>
      <c r="F30" s="282" t="s">
        <v>1841</v>
      </c>
      <c r="G30" s="282" t="s">
        <v>865</v>
      </c>
      <c r="H30" s="283" t="s">
        <v>416</v>
      </c>
      <c r="I30" s="282" t="s">
        <v>865</v>
      </c>
      <c r="J30" s="228" t="s">
        <v>865</v>
      </c>
      <c r="K30" s="282" t="s">
        <v>185</v>
      </c>
      <c r="L30" s="282">
        <v>4</v>
      </c>
      <c r="M30" s="228">
        <v>4</v>
      </c>
      <c r="N30" s="282" t="s">
        <v>391</v>
      </c>
      <c r="O30" s="284" t="s">
        <v>1811</v>
      </c>
      <c r="P30" s="282">
        <v>5</v>
      </c>
      <c r="Q30" s="282" t="s">
        <v>1807</v>
      </c>
      <c r="R30" s="285">
        <v>55</v>
      </c>
      <c r="S30" s="284" t="s">
        <v>1808</v>
      </c>
      <c r="T30" s="284" t="s">
        <v>1804</v>
      </c>
      <c r="U30" s="287"/>
      <c r="V30" s="327" t="s">
        <v>185</v>
      </c>
      <c r="W30" s="209">
        <v>5</v>
      </c>
      <c r="X30" s="209">
        <v>63</v>
      </c>
      <c r="Y30" s="329" t="s">
        <v>865</v>
      </c>
      <c r="Z30" s="327" t="s">
        <v>1162</v>
      </c>
      <c r="AA30" s="327" t="s">
        <v>1162</v>
      </c>
      <c r="AB30" s="369" t="str">
        <f t="shared" si="0"/>
        <v/>
      </c>
      <c r="AC30" s="369" t="str">
        <f t="shared" si="1"/>
        <v/>
      </c>
      <c r="AD30" s="103" t="s">
        <v>1842</v>
      </c>
    </row>
    <row r="31" spans="1:30" ht="26.4" x14ac:dyDescent="0.25">
      <c r="A31" s="279" t="s">
        <v>664</v>
      </c>
      <c r="B31" s="280">
        <v>2022</v>
      </c>
      <c r="C31" s="279" t="s">
        <v>654</v>
      </c>
      <c r="D31" s="281" t="s">
        <v>185</v>
      </c>
      <c r="E31" s="279" t="s">
        <v>1843</v>
      </c>
      <c r="F31" s="282" t="s">
        <v>1844</v>
      </c>
      <c r="G31" s="282" t="s">
        <v>865</v>
      </c>
      <c r="H31" s="283" t="s">
        <v>416</v>
      </c>
      <c r="I31" s="282" t="s">
        <v>865</v>
      </c>
      <c r="J31" s="228" t="s">
        <v>865</v>
      </c>
      <c r="K31" s="282" t="s">
        <v>185</v>
      </c>
      <c r="L31" s="288" t="s">
        <v>1845</v>
      </c>
      <c r="M31" s="228" t="s">
        <v>1846</v>
      </c>
      <c r="N31" s="282" t="s">
        <v>391</v>
      </c>
      <c r="O31" s="286" t="s">
        <v>185</v>
      </c>
      <c r="P31" s="282">
        <v>98</v>
      </c>
      <c r="Q31" s="282" t="s">
        <v>1825</v>
      </c>
      <c r="R31" s="285">
        <v>1000</v>
      </c>
      <c r="S31" s="286" t="s">
        <v>1826</v>
      </c>
      <c r="T31" s="287"/>
      <c r="U31" s="287"/>
      <c r="V31" s="327" t="s">
        <v>185</v>
      </c>
      <c r="W31" s="209">
        <v>98</v>
      </c>
      <c r="X31" s="209">
        <f>595+515+26+131</f>
        <v>1267</v>
      </c>
      <c r="Y31" s="329"/>
      <c r="Z31" s="327" t="s">
        <v>1162</v>
      </c>
      <c r="AA31" s="327" t="s">
        <v>1162</v>
      </c>
      <c r="AB31" s="369" t="str">
        <f t="shared" si="0"/>
        <v/>
      </c>
      <c r="AC31" s="369" t="str">
        <f t="shared" si="1"/>
        <v/>
      </c>
      <c r="AD31" s="103" t="s">
        <v>869</v>
      </c>
    </row>
    <row r="32" spans="1:30" ht="105.6" x14ac:dyDescent="0.25">
      <c r="A32" s="279" t="s">
        <v>664</v>
      </c>
      <c r="B32" s="280">
        <v>2022</v>
      </c>
      <c r="C32" s="279" t="s">
        <v>655</v>
      </c>
      <c r="D32" s="281" t="s">
        <v>149</v>
      </c>
      <c r="E32" s="279" t="s">
        <v>1847</v>
      </c>
      <c r="F32" s="282" t="s">
        <v>774</v>
      </c>
      <c r="G32" s="282" t="s">
        <v>1162</v>
      </c>
      <c r="H32" s="283" t="s">
        <v>414</v>
      </c>
      <c r="I32" s="282" t="s">
        <v>865</v>
      </c>
      <c r="J32" s="228" t="s">
        <v>1162</v>
      </c>
      <c r="K32" s="282" t="s">
        <v>442</v>
      </c>
      <c r="L32" s="282" t="s">
        <v>1462</v>
      </c>
      <c r="M32" s="228" t="s">
        <v>1848</v>
      </c>
      <c r="N32" s="282" t="s">
        <v>391</v>
      </c>
      <c r="O32" s="284" t="s">
        <v>1774</v>
      </c>
      <c r="P32" s="282">
        <v>18</v>
      </c>
      <c r="Q32" s="282" t="s">
        <v>1775</v>
      </c>
      <c r="R32" s="285">
        <v>2500</v>
      </c>
      <c r="S32" s="284" t="s">
        <v>1776</v>
      </c>
      <c r="T32" s="284" t="s">
        <v>1777</v>
      </c>
      <c r="U32" s="170" t="s">
        <v>1849</v>
      </c>
      <c r="V32" s="327" t="s">
        <v>1162</v>
      </c>
      <c r="W32" s="209">
        <v>18</v>
      </c>
      <c r="X32" s="209">
        <v>1534</v>
      </c>
      <c r="Y32" s="329" t="s">
        <v>865</v>
      </c>
      <c r="Z32" s="327" t="s">
        <v>1162</v>
      </c>
      <c r="AA32" s="327" t="s">
        <v>1162</v>
      </c>
      <c r="AB32" s="369" t="str">
        <f t="shared" si="0"/>
        <v>X</v>
      </c>
      <c r="AC32" s="369" t="str">
        <f t="shared" si="1"/>
        <v/>
      </c>
      <c r="AD32" s="103" t="s">
        <v>1850</v>
      </c>
    </row>
    <row r="33" spans="1:30" ht="66" x14ac:dyDescent="0.25">
      <c r="A33" s="279" t="s">
        <v>664</v>
      </c>
      <c r="B33" s="280">
        <v>2022</v>
      </c>
      <c r="C33" s="279" t="s">
        <v>655</v>
      </c>
      <c r="D33" s="281" t="s">
        <v>149</v>
      </c>
      <c r="E33" s="279" t="s">
        <v>1847</v>
      </c>
      <c r="F33" s="282" t="s">
        <v>774</v>
      </c>
      <c r="G33" s="282" t="s">
        <v>1162</v>
      </c>
      <c r="H33" s="283" t="s">
        <v>414</v>
      </c>
      <c r="I33" s="282" t="s">
        <v>865</v>
      </c>
      <c r="J33" s="228" t="s">
        <v>1162</v>
      </c>
      <c r="K33" s="282" t="s">
        <v>442</v>
      </c>
      <c r="L33" s="282" t="s">
        <v>1462</v>
      </c>
      <c r="M33" s="228" t="s">
        <v>1848</v>
      </c>
      <c r="N33" s="282" t="s">
        <v>391</v>
      </c>
      <c r="O33" s="284" t="s">
        <v>1774</v>
      </c>
      <c r="P33" s="282">
        <v>18</v>
      </c>
      <c r="Q33" s="282" t="s">
        <v>1781</v>
      </c>
      <c r="R33" s="285">
        <v>30</v>
      </c>
      <c r="S33" s="284" t="s">
        <v>1782</v>
      </c>
      <c r="T33" s="284" t="s">
        <v>1777</v>
      </c>
      <c r="U33" s="170" t="s">
        <v>1849</v>
      </c>
      <c r="V33" s="327" t="s">
        <v>1162</v>
      </c>
      <c r="W33" s="209">
        <v>18</v>
      </c>
      <c r="X33" s="209">
        <v>27</v>
      </c>
      <c r="Y33" s="329" t="s">
        <v>865</v>
      </c>
      <c r="Z33" s="327" t="s">
        <v>1162</v>
      </c>
      <c r="AA33" s="327" t="s">
        <v>1162</v>
      </c>
      <c r="AB33" s="369" t="str">
        <f t="shared" si="0"/>
        <v/>
      </c>
      <c r="AC33" s="369" t="str">
        <f t="shared" si="1"/>
        <v/>
      </c>
      <c r="AD33" s="103" t="s">
        <v>869</v>
      </c>
    </row>
    <row r="34" spans="1:30" ht="66" x14ac:dyDescent="0.25">
      <c r="A34" s="279" t="s">
        <v>664</v>
      </c>
      <c r="B34" s="280">
        <v>2022</v>
      </c>
      <c r="C34" s="279" t="s">
        <v>655</v>
      </c>
      <c r="D34" s="281" t="s">
        <v>149</v>
      </c>
      <c r="E34" s="279" t="s">
        <v>1847</v>
      </c>
      <c r="F34" s="282" t="s">
        <v>774</v>
      </c>
      <c r="G34" s="282" t="s">
        <v>1162</v>
      </c>
      <c r="H34" s="283" t="s">
        <v>414</v>
      </c>
      <c r="I34" s="282" t="s">
        <v>865</v>
      </c>
      <c r="J34" s="228" t="s">
        <v>1162</v>
      </c>
      <c r="K34" s="282" t="s">
        <v>442</v>
      </c>
      <c r="L34" s="282" t="s">
        <v>1462</v>
      </c>
      <c r="M34" s="228" t="s">
        <v>1848</v>
      </c>
      <c r="N34" s="282" t="s">
        <v>391</v>
      </c>
      <c r="O34" s="284" t="s">
        <v>1774</v>
      </c>
      <c r="P34" s="282">
        <v>18</v>
      </c>
      <c r="Q34" s="282" t="s">
        <v>1783</v>
      </c>
      <c r="R34" s="285">
        <v>15</v>
      </c>
      <c r="S34" s="284" t="s">
        <v>1776</v>
      </c>
      <c r="T34" s="284" t="s">
        <v>1777</v>
      </c>
      <c r="U34" s="170" t="s">
        <v>1849</v>
      </c>
      <c r="V34" s="327" t="s">
        <v>1162</v>
      </c>
      <c r="W34" s="209">
        <v>18</v>
      </c>
      <c r="X34" s="209">
        <v>14</v>
      </c>
      <c r="Y34" s="329" t="s">
        <v>865</v>
      </c>
      <c r="Z34" s="327" t="s">
        <v>1162</v>
      </c>
      <c r="AA34" s="327" t="s">
        <v>1162</v>
      </c>
      <c r="AB34" s="369" t="str">
        <f t="shared" si="0"/>
        <v/>
      </c>
      <c r="AC34" s="369" t="str">
        <f t="shared" si="1"/>
        <v/>
      </c>
      <c r="AD34" s="103" t="s">
        <v>869</v>
      </c>
    </row>
    <row r="35" spans="1:30" ht="92.4" x14ac:dyDescent="0.25">
      <c r="A35" s="279" t="s">
        <v>664</v>
      </c>
      <c r="B35" s="280">
        <v>2022</v>
      </c>
      <c r="C35" s="279" t="s">
        <v>655</v>
      </c>
      <c r="D35" s="281" t="s">
        <v>149</v>
      </c>
      <c r="E35" s="279" t="s">
        <v>1851</v>
      </c>
      <c r="F35" s="282" t="s">
        <v>776</v>
      </c>
      <c r="G35" s="282" t="s">
        <v>1162</v>
      </c>
      <c r="H35" s="283" t="s">
        <v>416</v>
      </c>
      <c r="I35" s="282" t="s">
        <v>865</v>
      </c>
      <c r="J35" s="228" t="s">
        <v>865</v>
      </c>
      <c r="K35" s="282" t="s">
        <v>442</v>
      </c>
      <c r="L35" s="282" t="s">
        <v>1852</v>
      </c>
      <c r="M35" s="228" t="s">
        <v>1773</v>
      </c>
      <c r="N35" s="282" t="s">
        <v>395</v>
      </c>
      <c r="O35" s="284" t="s">
        <v>1853</v>
      </c>
      <c r="P35" s="282">
        <v>30</v>
      </c>
      <c r="Q35" s="282" t="s">
        <v>1797</v>
      </c>
      <c r="R35" s="285">
        <v>280</v>
      </c>
      <c r="S35" s="286" t="s">
        <v>1798</v>
      </c>
      <c r="T35" s="284" t="s">
        <v>1854</v>
      </c>
      <c r="U35" s="170" t="s">
        <v>1805</v>
      </c>
      <c r="V35" s="327" t="s">
        <v>185</v>
      </c>
      <c r="W35" s="209">
        <v>30</v>
      </c>
      <c r="X35" s="209">
        <v>262</v>
      </c>
      <c r="Y35" s="329"/>
      <c r="Z35" s="327" t="s">
        <v>1162</v>
      </c>
      <c r="AA35" s="327" t="s">
        <v>1162</v>
      </c>
      <c r="AB35" s="369" t="str">
        <f t="shared" si="0"/>
        <v/>
      </c>
      <c r="AC35" s="369" t="str">
        <f t="shared" si="1"/>
        <v/>
      </c>
      <c r="AD35" s="103" t="s">
        <v>869</v>
      </c>
    </row>
    <row r="36" spans="1:30" ht="39.6" x14ac:dyDescent="0.25">
      <c r="A36" s="279" t="s">
        <v>664</v>
      </c>
      <c r="B36" s="280">
        <v>2022</v>
      </c>
      <c r="C36" s="279" t="s">
        <v>655</v>
      </c>
      <c r="D36" s="281" t="s">
        <v>149</v>
      </c>
      <c r="E36" s="279" t="s">
        <v>1851</v>
      </c>
      <c r="F36" s="282" t="s">
        <v>776</v>
      </c>
      <c r="G36" s="282" t="s">
        <v>1162</v>
      </c>
      <c r="H36" s="283" t="s">
        <v>416</v>
      </c>
      <c r="I36" s="282" t="s">
        <v>865</v>
      </c>
      <c r="J36" s="228" t="s">
        <v>865</v>
      </c>
      <c r="K36" s="282" t="s">
        <v>442</v>
      </c>
      <c r="L36" s="282" t="s">
        <v>1852</v>
      </c>
      <c r="M36" s="228" t="s">
        <v>1773</v>
      </c>
      <c r="N36" s="282" t="s">
        <v>395</v>
      </c>
      <c r="O36" s="284" t="s">
        <v>1853</v>
      </c>
      <c r="P36" s="282">
        <v>30</v>
      </c>
      <c r="Q36" s="282" t="s">
        <v>1807</v>
      </c>
      <c r="R36" s="285">
        <v>280</v>
      </c>
      <c r="S36" s="284" t="s">
        <v>1808</v>
      </c>
      <c r="T36" s="284" t="s">
        <v>1854</v>
      </c>
      <c r="U36" s="170" t="s">
        <v>1855</v>
      </c>
      <c r="V36" s="327" t="s">
        <v>185</v>
      </c>
      <c r="W36" s="209">
        <v>30</v>
      </c>
      <c r="X36" s="209">
        <v>280</v>
      </c>
      <c r="Y36" s="329" t="s">
        <v>865</v>
      </c>
      <c r="Z36" s="327" t="s">
        <v>1162</v>
      </c>
      <c r="AA36" s="327" t="s">
        <v>1162</v>
      </c>
      <c r="AB36" s="369" t="str">
        <f t="shared" si="0"/>
        <v/>
      </c>
      <c r="AC36" s="369" t="str">
        <f t="shared" si="1"/>
        <v/>
      </c>
      <c r="AD36" s="103" t="s">
        <v>869</v>
      </c>
    </row>
    <row r="37" spans="1:30" ht="39.6" x14ac:dyDescent="0.25">
      <c r="A37" s="279" t="s">
        <v>664</v>
      </c>
      <c r="B37" s="280">
        <v>2022</v>
      </c>
      <c r="C37" s="279" t="s">
        <v>655</v>
      </c>
      <c r="D37" s="281" t="s">
        <v>149</v>
      </c>
      <c r="E37" s="279" t="s">
        <v>1851</v>
      </c>
      <c r="F37" s="282" t="s">
        <v>776</v>
      </c>
      <c r="G37" s="282" t="s">
        <v>1162</v>
      </c>
      <c r="H37" s="283" t="s">
        <v>416</v>
      </c>
      <c r="I37" s="282" t="s">
        <v>865</v>
      </c>
      <c r="J37" s="228" t="s">
        <v>865</v>
      </c>
      <c r="K37" s="282" t="s">
        <v>442</v>
      </c>
      <c r="L37" s="282" t="s">
        <v>1852</v>
      </c>
      <c r="M37" s="228" t="s">
        <v>1773</v>
      </c>
      <c r="N37" s="282" t="s">
        <v>395</v>
      </c>
      <c r="O37" s="284" t="s">
        <v>1853</v>
      </c>
      <c r="P37" s="282">
        <v>30</v>
      </c>
      <c r="Q37" s="282" t="s">
        <v>1783</v>
      </c>
      <c r="R37" s="285">
        <v>6</v>
      </c>
      <c r="S37" s="286" t="s">
        <v>1798</v>
      </c>
      <c r="T37" s="284" t="s">
        <v>1854</v>
      </c>
      <c r="U37" s="170" t="s">
        <v>1856</v>
      </c>
      <c r="V37" s="327" t="s">
        <v>185</v>
      </c>
      <c r="W37" s="209">
        <v>30</v>
      </c>
      <c r="X37" s="209">
        <v>15</v>
      </c>
      <c r="Y37" s="329" t="s">
        <v>865</v>
      </c>
      <c r="Z37" s="327" t="s">
        <v>1162</v>
      </c>
      <c r="AA37" s="327" t="s">
        <v>1162</v>
      </c>
      <c r="AB37" s="369" t="str">
        <f t="shared" si="0"/>
        <v>X</v>
      </c>
      <c r="AC37" s="369" t="str">
        <f t="shared" si="1"/>
        <v/>
      </c>
      <c r="AD37" s="103" t="s">
        <v>1857</v>
      </c>
    </row>
  </sheetData>
  <hyperlinks>
    <hyperlink ref="S15" r:id="rId1" xr:uid="{42DC5BBA-BD11-410E-AA71-B85D40DA82B4}"/>
    <hyperlink ref="S13" r:id="rId2" xr:uid="{3F6D3B2C-336D-4E88-8754-07A872162775}"/>
    <hyperlink ref="S14" r:id="rId3" xr:uid="{F0CE02E4-DACF-41B6-83C2-9B0F86307136}"/>
    <hyperlink ref="S12" r:id="rId4" xr:uid="{CCCF1DC5-2387-41E4-8B2B-3CA0F1250685}"/>
    <hyperlink ref="T15" r:id="rId5" xr:uid="{E5DE4049-B846-4B44-918B-D4022505E142}"/>
    <hyperlink ref="T12" r:id="rId6" xr:uid="{ABFD259A-5C07-4783-9684-5F84D8250D60}"/>
    <hyperlink ref="T14" r:id="rId7" xr:uid="{C7F3F3BE-2567-41CE-8D8C-15EFA2641065}"/>
    <hyperlink ref="T13" r:id="rId8" xr:uid="{94EE7299-14D0-473A-96CE-9D2FF11E1737}"/>
    <hyperlink ref="S8" r:id="rId9" xr:uid="{6704317F-4566-48C6-8BAB-12B3DC816C6E}"/>
    <hyperlink ref="S7" r:id="rId10" xr:uid="{62D8630A-E343-45A8-B330-886066BD8701}"/>
    <hyperlink ref="S6" r:id="rId11" xr:uid="{70A86BFE-9231-45F0-B4BE-E009897E3560}"/>
    <hyperlink ref="S10" r:id="rId12" xr:uid="{2FBCC3F8-EEA0-4F77-8D0B-53F8D99F7ACF}"/>
    <hyperlink ref="O15" r:id="rId13" xr:uid="{58C0F2AD-C890-4DF6-9F6D-229023CF61C1}"/>
    <hyperlink ref="O4:O7" r:id="rId14" display="IBTSWG-ICES" xr:uid="{FB91CB12-A1AB-4C51-B790-E83C4B7E7275}"/>
    <hyperlink ref="O8" r:id="rId15" xr:uid="{B66C92ED-650F-4CCC-8643-AD69BF2745C0}"/>
    <hyperlink ref="O10:O12" r:id="rId16" display="WGBEAM-ICES" xr:uid="{8916B97D-0DCC-4B63-B4E2-458390B1481F}"/>
    <hyperlink ref="O11" r:id="rId17" xr:uid="{E9AFBD20-0A57-44AA-9EF6-B851B5EF2A9B}"/>
    <hyperlink ref="T11" r:id="rId18" xr:uid="{025CA0CE-E0D1-40B4-A7C5-75DB1ABCB3A3}"/>
    <hyperlink ref="S23" r:id="rId19" xr:uid="{32480450-8633-445D-A29F-98A670B9B907}"/>
    <hyperlink ref="O13:O14" r:id="rId20" display="WGBEAM-ICES" xr:uid="{655DB937-681B-4885-A406-129226879E63}"/>
    <hyperlink ref="S17" r:id="rId21" xr:uid="{0F035F0C-3CDE-4CF7-9D25-8E17DF6AB1AC}"/>
    <hyperlink ref="O15:O16" r:id="rId22" display="IBTSWG-ICES" xr:uid="{B601452F-7FF9-4FB1-8ED1-5F3E8DFB277F}"/>
    <hyperlink ref="O17" r:id="rId23" xr:uid="{E896E282-1FFA-4392-A20F-8309E4E930C1}"/>
    <hyperlink ref="O16" r:id="rId24" xr:uid="{7EE80D83-DDB2-4D53-8E9A-8C28BD4885E5}"/>
    <hyperlink ref="O18" r:id="rId25" xr:uid="{1618B076-DCE7-4820-8C89-64F61BA74D6A}"/>
    <hyperlink ref="T17" r:id="rId26" xr:uid="{B5355F12-0438-4223-8E06-EEA6BEB6483E}"/>
    <hyperlink ref="T16:T17" r:id="rId27" display="Manual" xr:uid="{467292C1-F2AD-4969-BD49-7FD2F43A6F38}"/>
    <hyperlink ref="S30" r:id="rId28" xr:uid="{2BBB1F66-3223-4ECC-A67D-C54F20FD7B7D}"/>
    <hyperlink ref="O18:O19" r:id="rId29" display="IBTSWG-ICES" xr:uid="{4A8A0932-AE2C-42EB-B7C2-9029AD9E7E2F}"/>
    <hyperlink ref="O30" r:id="rId30" xr:uid="{A0EE8305-1DB2-484C-9DFB-D0A115C032C3}"/>
    <hyperlink ref="T30" r:id="rId31" xr:uid="{DDE07C64-E2BE-43B6-9C31-7A0A3AF1477C}"/>
    <hyperlink ref="T29" r:id="rId32" xr:uid="{8ADDC66E-8E6D-47F1-B88E-CED02BB17E5E}"/>
    <hyperlink ref="O29" r:id="rId33" xr:uid="{69CAE0AF-2A71-48F3-B33D-C090BCB830BA}"/>
    <hyperlink ref="S20" r:id="rId34" xr:uid="{A0C116BB-FD2A-4ABA-8769-DFCA0CEC5D5B}"/>
    <hyperlink ref="O21" r:id="rId35" xr:uid="{948884E8-DADF-459D-BF2B-58537166A593}"/>
    <hyperlink ref="O20" r:id="rId36" xr:uid="{4921E5D5-6F38-473F-AFA7-ED10D11CD41A}"/>
    <hyperlink ref="O19" r:id="rId37" xr:uid="{F9956404-AF53-485A-B812-C6D5F7F3DDFC}"/>
    <hyperlink ref="T21" r:id="rId38" xr:uid="{5A54C662-FA4A-4F6A-87B1-1EB19D878F1C}"/>
    <hyperlink ref="S21" r:id="rId39" xr:uid="{506FB544-CF91-429E-941E-F7DB0544B5CC}"/>
    <hyperlink ref="S19" r:id="rId40" xr:uid="{F30F8ADF-9F16-4717-B8E3-27ED63483DD3}"/>
    <hyperlink ref="S33" r:id="rId41" xr:uid="{3CC0EC60-9064-4C99-831B-B4ECE0249BDA}"/>
    <hyperlink ref="O34" r:id="rId42" xr:uid="{6DBEF36B-4ADE-4649-B68F-52B84CA2F42B}"/>
    <hyperlink ref="O33" r:id="rId43" xr:uid="{AEFB3139-2E7A-4C32-A6F3-5F0E2318AB07}"/>
    <hyperlink ref="O32" r:id="rId44" xr:uid="{CE6F5DDF-48A0-4B3B-BAAD-D20642DC84B3}"/>
    <hyperlink ref="T34" r:id="rId45" xr:uid="{064B0D04-C8A7-454A-A4E4-D81F6F57804B}"/>
    <hyperlink ref="T36:T37" r:id="rId46" display="SISP 9-IPS" xr:uid="{CE0E11F8-E3FA-4B98-AF2D-C20FB44964F0}"/>
    <hyperlink ref="S34" r:id="rId47" xr:uid="{5B924CAB-7939-4138-B22B-05633B0F6FDA}"/>
    <hyperlink ref="S32" r:id="rId48" xr:uid="{ADFCC1AD-1FFB-49F1-B10D-C98BCACEB5AD}"/>
    <hyperlink ref="T8" r:id="rId49" xr:uid="{B09F2BE5-4743-401D-9A5A-FEDDC5008456}"/>
    <hyperlink ref="S36" r:id="rId50" xr:uid="{EC0E0AB2-33B8-4546-9897-270AB9268056}"/>
    <hyperlink ref="O32:O33" r:id="rId51" display="IBTSWG-ICES" xr:uid="{9775A697-DCAA-4855-ACE2-07FEE14EA499}"/>
    <hyperlink ref="O36" r:id="rId52" xr:uid="{1E51B681-740F-4281-91C9-D5EBB81FBA7B}"/>
    <hyperlink ref="O35" r:id="rId53" xr:uid="{9809E14B-E3D8-4114-B5BA-3B446441F251}"/>
    <hyperlink ref="O37" r:id="rId54" xr:uid="{214C1096-48A0-4147-8A71-23585C03A874}"/>
    <hyperlink ref="T36" r:id="rId55" xr:uid="{5D729321-3B0F-4342-B5AF-C8715B299A83}"/>
    <hyperlink ref="T37" r:id="rId56" xr:uid="{7E5DA677-79DA-4349-B215-3445A94F7230}"/>
    <hyperlink ref="T35" r:id="rId57" xr:uid="{78358EDB-B0D9-4991-B5C8-B5B5DE3CAF86}"/>
    <hyperlink ref="T27" r:id="rId58" xr:uid="{858ACC9E-2460-4063-AE91-14E6B331C816}"/>
    <hyperlink ref="T28" r:id="rId59" display="Dutch Manual chapter 4.1" xr:uid="{2DACF11A-BD09-443D-B778-CD3C91ABD3B0}"/>
    <hyperlink ref="S4" r:id="rId60" xr:uid="{934B424B-72E7-4261-AD96-A2E8B886169A}"/>
    <hyperlink ref="O5" r:id="rId61" xr:uid="{AA3572EF-7ACE-48FD-B42D-F16CF7D919D8}"/>
    <hyperlink ref="O4" r:id="rId62" xr:uid="{D30D6973-589D-4389-AFF6-BFB3D5C5EDCA}"/>
    <hyperlink ref="O3" r:id="rId63" xr:uid="{8B9D1EED-1844-486E-9E03-C315873A0CE4}"/>
    <hyperlink ref="T5" r:id="rId64" xr:uid="{AB00931B-1513-4062-A4D7-6A8AD130ED7E}"/>
    <hyperlink ref="S5" r:id="rId65" xr:uid="{F147670F-9511-4223-9709-9B3425D6B18A}"/>
    <hyperlink ref="S3" r:id="rId66" xr:uid="{5EC51372-30B7-4F7A-8AD7-08B3F697FF9D}"/>
  </hyperlinks>
  <pageMargins left="0.70866141732283472" right="0.70866141732283472" top="0.74803149606299213" bottom="0.74803149606299213" header="0.39370078740157483" footer="0"/>
  <pageSetup paperSize="8" scale="36" fitToWidth="2" fitToHeight="0" pageOrder="overThenDown" orientation="landscape" r:id="rId67"/>
  <headerFooter>
    <oddHeader>&amp;R&amp;F - &amp;A
&amp;P of &amp;N</oddHeader>
  </headerFooter>
  <colBreaks count="2" manualBreakCount="2">
    <brk id="8" max="1048575" man="1"/>
    <brk id="16" max="1048575" man="1"/>
  </colBreaks>
  <ignoredErrors>
    <ignoredError sqref="AB4:AB5" evalError="1"/>
  </ignoredErrors>
  <legacyDrawing r:id="rId68"/>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B00-000000000000}">
          <x14:formula1>
            <xm:f>MasterCodeList!$C$2:$C$27</xm:f>
          </x14:formula1>
          <xm:sqref>A4:A6</xm:sqref>
        </x14:dataValidation>
        <x14:dataValidation type="list" allowBlank="1" showInputMessage="1" showErrorMessage="1" xr:uid="{00000000-0002-0000-0B00-000001000000}">
          <x14:formula1>
            <xm:f>MasterCodeList!$C$378:$C$384</xm:f>
          </x14:formula1>
          <xm:sqref>C4:C6</xm:sqref>
        </x14:dataValidation>
        <x14:dataValidation type="list" allowBlank="1" showInputMessage="1" showErrorMessage="1" xr:uid="{00000000-0002-0000-0B00-000002000000}">
          <x14:formula1>
            <xm:f>MasterCodeList!$C$28:$C$46</xm:f>
          </x14:formula1>
          <xm:sqref>D4:D6 O4:O6</xm:sqref>
        </x14:dataValidation>
        <x14:dataValidation type="list" allowBlank="1" showInputMessage="1" showErrorMessage="1" xr:uid="{00000000-0002-0000-0B00-000003000000}">
          <x14:formula1>
            <xm:f>MasterCodeList!$C$160:$C$167</xm:f>
          </x14:formula1>
          <xm:sqref>N4:N6</xm:sqref>
        </x14:dataValidation>
        <x14:dataValidation type="list" allowBlank="1" showInputMessage="1" showErrorMessage="1" xr:uid="{00000000-0002-0000-0B00-000004000000}">
          <x14:formula1>
            <xm:f>MasterCodeList!$C$183:$C$187</xm:f>
          </x14:formula1>
          <xm:sqref>K4:K6</xm:sqref>
        </x14:dataValidation>
        <x14:dataValidation type="list" allowBlank="1" showInputMessage="1" showErrorMessage="1" xr:uid="{00000000-0002-0000-0B00-000005000000}">
          <x14:formula1>
            <xm:f>MasterCodeList!$C$172:$C$174</xm:f>
          </x14:formula1>
          <xm:sqref>H4:H6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T19"/>
  <sheetViews>
    <sheetView zoomScaleNormal="100" zoomScaleSheetLayoutView="100" workbookViewId="0"/>
  </sheetViews>
  <sheetFormatPr defaultColWidth="14.44140625" defaultRowHeight="15" customHeight="1" x14ac:dyDescent="0.25"/>
  <cols>
    <col min="1" max="1" width="9.44140625" style="155" customWidth="1"/>
    <col min="2" max="2" width="19" style="155" customWidth="1"/>
    <col min="3" max="3" width="25.44140625" style="155" customWidth="1"/>
    <col min="4" max="4" width="18" style="155" customWidth="1"/>
    <col min="5" max="6" width="21.44140625" style="155" customWidth="1"/>
    <col min="7" max="7" width="21.109375" style="155" customWidth="1"/>
    <col min="8" max="8" width="27.44140625" style="155" customWidth="1"/>
    <col min="9" max="9" width="21.44140625" style="155" customWidth="1"/>
    <col min="10" max="10" width="22.44140625" style="155" customWidth="1"/>
    <col min="11" max="11" width="25.88671875" style="155" customWidth="1"/>
    <col min="12" max="12" width="20.88671875" style="155" bestFit="1" customWidth="1"/>
    <col min="13" max="13" width="26.88671875" style="155" customWidth="1"/>
    <col min="14" max="19" width="14.44140625" style="155" customWidth="1"/>
    <col min="20" max="20" width="24.109375" style="155" customWidth="1"/>
    <col min="21" max="16384" width="14.44140625" style="155"/>
  </cols>
  <sheetData>
    <row r="1" spans="1:20" ht="13.2" x14ac:dyDescent="0.25">
      <c r="A1" s="43" t="s">
        <v>1858</v>
      </c>
      <c r="C1" s="107"/>
      <c r="M1" s="156"/>
    </row>
    <row r="2" spans="1:20" s="107" customFormat="1" ht="39.6" x14ac:dyDescent="0.25">
      <c r="A2" s="108" t="s">
        <v>99</v>
      </c>
      <c r="B2" s="109" t="s">
        <v>1859</v>
      </c>
      <c r="C2" s="108" t="s">
        <v>97</v>
      </c>
      <c r="D2" s="108" t="s">
        <v>103</v>
      </c>
      <c r="E2" s="108" t="s">
        <v>1860</v>
      </c>
      <c r="F2" s="109" t="s">
        <v>147</v>
      </c>
      <c r="G2" s="114" t="s">
        <v>88</v>
      </c>
      <c r="H2" s="114" t="s">
        <v>93</v>
      </c>
      <c r="I2" s="108" t="s">
        <v>1861</v>
      </c>
      <c r="J2" s="108" t="s">
        <v>1862</v>
      </c>
      <c r="K2" s="108" t="s">
        <v>1863</v>
      </c>
      <c r="L2" s="114" t="s">
        <v>1864</v>
      </c>
      <c r="M2" s="108" t="s">
        <v>860</v>
      </c>
      <c r="N2" s="96" t="s">
        <v>1865</v>
      </c>
      <c r="O2" s="97" t="s">
        <v>1866</v>
      </c>
      <c r="P2" s="94" t="s">
        <v>1867</v>
      </c>
      <c r="Q2" s="98" t="s">
        <v>1868</v>
      </c>
      <c r="R2" s="95" t="s">
        <v>1869</v>
      </c>
      <c r="S2" s="95" t="s">
        <v>1870</v>
      </c>
      <c r="T2" s="98" t="s">
        <v>862</v>
      </c>
    </row>
    <row r="3" spans="1:20" ht="92.4" x14ac:dyDescent="0.25">
      <c r="A3" s="289" t="s">
        <v>664</v>
      </c>
      <c r="B3" s="290" t="s">
        <v>1871</v>
      </c>
      <c r="C3" s="291" t="s">
        <v>567</v>
      </c>
      <c r="D3" s="292" t="s">
        <v>525</v>
      </c>
      <c r="E3" s="292" t="s">
        <v>658</v>
      </c>
      <c r="F3" s="292" t="s">
        <v>185</v>
      </c>
      <c r="G3" s="292" t="s">
        <v>185</v>
      </c>
      <c r="H3" s="290" t="s">
        <v>1872</v>
      </c>
      <c r="I3" s="293" t="s">
        <v>502</v>
      </c>
      <c r="J3" s="293" t="s">
        <v>563</v>
      </c>
      <c r="K3" s="292" t="s">
        <v>121</v>
      </c>
      <c r="L3" s="294">
        <v>1</v>
      </c>
      <c r="M3" s="293" t="s">
        <v>1873</v>
      </c>
      <c r="N3" s="157">
        <v>2021</v>
      </c>
      <c r="O3" s="158">
        <v>5</v>
      </c>
      <c r="P3" s="401">
        <f>ROUNDUP(O3*L3,0)</f>
        <v>5</v>
      </c>
      <c r="Q3" s="159">
        <v>5</v>
      </c>
      <c r="R3" s="383">
        <f>Q3/P3</f>
        <v>1</v>
      </c>
      <c r="S3" s="383">
        <f>Q3/O3</f>
        <v>1</v>
      </c>
      <c r="T3" s="413" t="s">
        <v>869</v>
      </c>
    </row>
    <row r="4" spans="1:20" ht="26.4" x14ac:dyDescent="0.25">
      <c r="A4" s="289" t="s">
        <v>664</v>
      </c>
      <c r="B4" s="290" t="s">
        <v>1871</v>
      </c>
      <c r="C4" s="291" t="s">
        <v>619</v>
      </c>
      <c r="D4" s="292" t="s">
        <v>525</v>
      </c>
      <c r="E4" s="292" t="s">
        <v>658</v>
      </c>
      <c r="F4" s="292" t="s">
        <v>185</v>
      </c>
      <c r="G4" s="292" t="s">
        <v>185</v>
      </c>
      <c r="H4" s="290" t="s">
        <v>1872</v>
      </c>
      <c r="I4" s="293" t="s">
        <v>502</v>
      </c>
      <c r="J4" s="293" t="s">
        <v>563</v>
      </c>
      <c r="K4" s="292" t="s">
        <v>121</v>
      </c>
      <c r="L4" s="294">
        <v>1</v>
      </c>
      <c r="M4" s="293" t="s">
        <v>1873</v>
      </c>
      <c r="N4" s="160">
        <v>2021</v>
      </c>
      <c r="O4" s="161">
        <v>3</v>
      </c>
      <c r="P4" s="162">
        <f>ROUNDUP(O4*L4,0)</f>
        <v>3</v>
      </c>
      <c r="Q4" s="161">
        <v>3</v>
      </c>
      <c r="R4" s="120">
        <f>Q4/P4</f>
        <v>1</v>
      </c>
      <c r="S4" s="120">
        <f>Q4/O4</f>
        <v>1</v>
      </c>
      <c r="T4" s="160" t="s">
        <v>869</v>
      </c>
    </row>
    <row r="5" spans="1:20" ht="92.4" x14ac:dyDescent="0.25">
      <c r="A5" s="289" t="s">
        <v>664</v>
      </c>
      <c r="B5" s="290" t="s">
        <v>1871</v>
      </c>
      <c r="C5" s="291" t="s">
        <v>567</v>
      </c>
      <c r="D5" s="292" t="s">
        <v>525</v>
      </c>
      <c r="E5" s="292" t="s">
        <v>658</v>
      </c>
      <c r="F5" s="292" t="s">
        <v>185</v>
      </c>
      <c r="G5" s="292" t="s">
        <v>185</v>
      </c>
      <c r="H5" s="290" t="s">
        <v>1872</v>
      </c>
      <c r="I5" s="293" t="s">
        <v>500</v>
      </c>
      <c r="J5" s="293" t="s">
        <v>563</v>
      </c>
      <c r="K5" s="292" t="s">
        <v>121</v>
      </c>
      <c r="L5" s="294">
        <v>1</v>
      </c>
      <c r="M5" s="293" t="s">
        <v>1873</v>
      </c>
      <c r="N5" s="160">
        <v>2021</v>
      </c>
      <c r="O5" s="161">
        <v>5</v>
      </c>
      <c r="P5" s="162">
        <f t="shared" ref="P5:P6" si="0">ROUNDUP(O5*L5,0)</f>
        <v>5</v>
      </c>
      <c r="Q5" s="161">
        <v>5</v>
      </c>
      <c r="R5" s="120">
        <f t="shared" ref="R5:R6" si="1">Q5/P5</f>
        <v>1</v>
      </c>
      <c r="S5" s="120">
        <f t="shared" ref="S5:S6" si="2">Q5/O5</f>
        <v>1</v>
      </c>
      <c r="T5" s="160" t="s">
        <v>869</v>
      </c>
    </row>
    <row r="6" spans="1:20" ht="39.6" x14ac:dyDescent="0.25">
      <c r="A6" s="289" t="s">
        <v>664</v>
      </c>
      <c r="B6" s="290" t="s">
        <v>1871</v>
      </c>
      <c r="C6" s="291" t="s">
        <v>619</v>
      </c>
      <c r="D6" s="292" t="s">
        <v>525</v>
      </c>
      <c r="E6" s="292" t="s">
        <v>658</v>
      </c>
      <c r="F6" s="292" t="s">
        <v>185</v>
      </c>
      <c r="G6" s="292" t="s">
        <v>185</v>
      </c>
      <c r="H6" s="290" t="s">
        <v>1872</v>
      </c>
      <c r="I6" s="293" t="s">
        <v>500</v>
      </c>
      <c r="J6" s="293" t="s">
        <v>563</v>
      </c>
      <c r="K6" s="292" t="s">
        <v>121</v>
      </c>
      <c r="L6" s="294">
        <v>1</v>
      </c>
      <c r="M6" s="293" t="s">
        <v>1873</v>
      </c>
      <c r="N6" s="160">
        <v>2021</v>
      </c>
      <c r="O6" s="161">
        <v>3</v>
      </c>
      <c r="P6" s="162">
        <f t="shared" si="0"/>
        <v>3</v>
      </c>
      <c r="Q6" s="161">
        <v>3</v>
      </c>
      <c r="R6" s="120">
        <f t="shared" si="1"/>
        <v>1</v>
      </c>
      <c r="S6" s="120">
        <f t="shared" si="2"/>
        <v>1</v>
      </c>
      <c r="T6" s="160" t="s">
        <v>869</v>
      </c>
    </row>
    <row r="7" spans="1:20" ht="92.4" x14ac:dyDescent="0.25">
      <c r="A7" s="289" t="s">
        <v>664</v>
      </c>
      <c r="B7" s="290" t="s">
        <v>1871</v>
      </c>
      <c r="C7" s="291" t="s">
        <v>567</v>
      </c>
      <c r="D7" s="292" t="s">
        <v>525</v>
      </c>
      <c r="E7" s="292" t="s">
        <v>658</v>
      </c>
      <c r="F7" s="292" t="s">
        <v>185</v>
      </c>
      <c r="G7" s="292" t="s">
        <v>185</v>
      </c>
      <c r="H7" s="290" t="s">
        <v>1874</v>
      </c>
      <c r="I7" s="293" t="s">
        <v>502</v>
      </c>
      <c r="J7" s="293" t="s">
        <v>565</v>
      </c>
      <c r="K7" s="292" t="s">
        <v>121</v>
      </c>
      <c r="L7" s="294">
        <v>1</v>
      </c>
      <c r="M7" s="293" t="s">
        <v>1873</v>
      </c>
      <c r="N7" s="160">
        <v>2021</v>
      </c>
      <c r="O7" s="161">
        <v>0</v>
      </c>
      <c r="P7" s="162">
        <f t="shared" ref="P7:P18" si="3">ROUNDUP(O7*L7,0)</f>
        <v>0</v>
      </c>
      <c r="Q7" s="161">
        <v>0</v>
      </c>
      <c r="R7" s="120" t="e">
        <f t="shared" ref="R7:R18" si="4">Q7/P7</f>
        <v>#DIV/0!</v>
      </c>
      <c r="S7" s="120" t="e">
        <f t="shared" ref="S7:S18" si="5">Q7/O7</f>
        <v>#DIV/0!</v>
      </c>
      <c r="T7" s="160" t="s">
        <v>1875</v>
      </c>
    </row>
    <row r="8" spans="1:20" ht="92.4" x14ac:dyDescent="0.25">
      <c r="A8" s="289" t="s">
        <v>664</v>
      </c>
      <c r="B8" s="290" t="s">
        <v>1871</v>
      </c>
      <c r="C8" s="291" t="s">
        <v>567</v>
      </c>
      <c r="D8" s="292" t="s">
        <v>525</v>
      </c>
      <c r="E8" s="292" t="s">
        <v>658</v>
      </c>
      <c r="F8" s="292" t="s">
        <v>185</v>
      </c>
      <c r="G8" s="292" t="s">
        <v>185</v>
      </c>
      <c r="H8" s="290" t="s">
        <v>1876</v>
      </c>
      <c r="I8" s="293" t="s">
        <v>502</v>
      </c>
      <c r="J8" s="293" t="s">
        <v>565</v>
      </c>
      <c r="K8" s="292" t="s">
        <v>121</v>
      </c>
      <c r="L8" s="294">
        <v>1</v>
      </c>
      <c r="M8" s="293" t="s">
        <v>1873</v>
      </c>
      <c r="N8" s="160">
        <v>2021</v>
      </c>
      <c r="O8" s="161">
        <v>1</v>
      </c>
      <c r="P8" s="162">
        <f t="shared" si="3"/>
        <v>1</v>
      </c>
      <c r="Q8" s="161">
        <v>1</v>
      </c>
      <c r="R8" s="120">
        <f t="shared" si="4"/>
        <v>1</v>
      </c>
      <c r="S8" s="120">
        <f t="shared" si="5"/>
        <v>1</v>
      </c>
      <c r="T8" s="160" t="s">
        <v>1877</v>
      </c>
    </row>
    <row r="9" spans="1:20" ht="92.4" x14ac:dyDescent="0.25">
      <c r="A9" s="289" t="s">
        <v>664</v>
      </c>
      <c r="B9" s="290" t="s">
        <v>1871</v>
      </c>
      <c r="C9" s="291" t="s">
        <v>567</v>
      </c>
      <c r="D9" s="292" t="s">
        <v>525</v>
      </c>
      <c r="E9" s="292" t="s">
        <v>658</v>
      </c>
      <c r="F9" s="292" t="s">
        <v>185</v>
      </c>
      <c r="G9" s="292" t="s">
        <v>185</v>
      </c>
      <c r="H9" s="290" t="s">
        <v>1878</v>
      </c>
      <c r="I9" s="293" t="s">
        <v>502</v>
      </c>
      <c r="J9" s="293" t="s">
        <v>565</v>
      </c>
      <c r="K9" s="292" t="s">
        <v>121</v>
      </c>
      <c r="L9" s="294">
        <v>1</v>
      </c>
      <c r="M9" s="293" t="s">
        <v>1873</v>
      </c>
      <c r="N9" s="160">
        <v>2021</v>
      </c>
      <c r="O9" s="161">
        <v>1</v>
      </c>
      <c r="P9" s="162">
        <f t="shared" si="3"/>
        <v>1</v>
      </c>
      <c r="Q9" s="161">
        <v>0</v>
      </c>
      <c r="R9" s="120">
        <f t="shared" si="4"/>
        <v>0</v>
      </c>
      <c r="S9" s="120">
        <f t="shared" si="5"/>
        <v>0</v>
      </c>
      <c r="T9" s="160" t="s">
        <v>1877</v>
      </c>
    </row>
    <row r="10" spans="1:20" ht="92.4" x14ac:dyDescent="0.25">
      <c r="A10" s="289" t="s">
        <v>664</v>
      </c>
      <c r="B10" s="290" t="s">
        <v>1871</v>
      </c>
      <c r="C10" s="291" t="s">
        <v>567</v>
      </c>
      <c r="D10" s="292" t="s">
        <v>525</v>
      </c>
      <c r="E10" s="292" t="s">
        <v>658</v>
      </c>
      <c r="F10" s="292" t="s">
        <v>185</v>
      </c>
      <c r="G10" s="292" t="s">
        <v>185</v>
      </c>
      <c r="H10" s="290" t="s">
        <v>1879</v>
      </c>
      <c r="I10" s="293" t="s">
        <v>502</v>
      </c>
      <c r="J10" s="293" t="s">
        <v>565</v>
      </c>
      <c r="K10" s="292" t="s">
        <v>121</v>
      </c>
      <c r="L10" s="294">
        <v>1</v>
      </c>
      <c r="M10" s="293" t="s">
        <v>1873</v>
      </c>
      <c r="N10" s="160">
        <v>2021</v>
      </c>
      <c r="O10" s="161">
        <v>1</v>
      </c>
      <c r="P10" s="162">
        <f t="shared" si="3"/>
        <v>1</v>
      </c>
      <c r="Q10" s="161">
        <v>1</v>
      </c>
      <c r="R10" s="120">
        <f t="shared" si="4"/>
        <v>1</v>
      </c>
      <c r="S10" s="120">
        <f t="shared" si="5"/>
        <v>1</v>
      </c>
      <c r="T10" s="160" t="s">
        <v>1877</v>
      </c>
    </row>
    <row r="11" spans="1:20" ht="92.4" x14ac:dyDescent="0.25">
      <c r="A11" s="289" t="s">
        <v>664</v>
      </c>
      <c r="B11" s="290" t="s">
        <v>1871</v>
      </c>
      <c r="C11" s="291" t="s">
        <v>567</v>
      </c>
      <c r="D11" s="292" t="s">
        <v>525</v>
      </c>
      <c r="E11" s="292" t="s">
        <v>658</v>
      </c>
      <c r="F11" s="292" t="s">
        <v>185</v>
      </c>
      <c r="G11" s="292" t="s">
        <v>185</v>
      </c>
      <c r="H11" s="290" t="s">
        <v>1880</v>
      </c>
      <c r="I11" s="293" t="s">
        <v>502</v>
      </c>
      <c r="J11" s="293" t="s">
        <v>565</v>
      </c>
      <c r="K11" s="292" t="s">
        <v>121</v>
      </c>
      <c r="L11" s="294">
        <v>1</v>
      </c>
      <c r="M11" s="293" t="s">
        <v>1873</v>
      </c>
      <c r="N11" s="160">
        <v>2021</v>
      </c>
      <c r="O11" s="161">
        <v>6</v>
      </c>
      <c r="P11" s="162">
        <f t="shared" si="3"/>
        <v>6</v>
      </c>
      <c r="Q11" s="161">
        <v>2</v>
      </c>
      <c r="R11" s="120">
        <f t="shared" si="4"/>
        <v>0.33333333333333331</v>
      </c>
      <c r="S11" s="120">
        <f t="shared" si="5"/>
        <v>0.33333333333333331</v>
      </c>
      <c r="T11" s="160" t="s">
        <v>1877</v>
      </c>
    </row>
    <row r="12" spans="1:20" ht="92.4" x14ac:dyDescent="0.25">
      <c r="A12" s="289" t="s">
        <v>664</v>
      </c>
      <c r="B12" s="290" t="s">
        <v>1871</v>
      </c>
      <c r="C12" s="291" t="s">
        <v>567</v>
      </c>
      <c r="D12" s="292" t="s">
        <v>525</v>
      </c>
      <c r="E12" s="292" t="s">
        <v>658</v>
      </c>
      <c r="F12" s="292" t="s">
        <v>185</v>
      </c>
      <c r="G12" s="292" t="s">
        <v>185</v>
      </c>
      <c r="H12" s="290" t="s">
        <v>1881</v>
      </c>
      <c r="I12" s="293" t="s">
        <v>502</v>
      </c>
      <c r="J12" s="293" t="s">
        <v>565</v>
      </c>
      <c r="K12" s="292" t="s">
        <v>121</v>
      </c>
      <c r="L12" s="294">
        <v>1</v>
      </c>
      <c r="M12" s="293" t="s">
        <v>1873</v>
      </c>
      <c r="N12" s="160">
        <v>2021</v>
      </c>
      <c r="O12" s="161">
        <v>4</v>
      </c>
      <c r="P12" s="162">
        <f t="shared" si="3"/>
        <v>4</v>
      </c>
      <c r="Q12" s="161">
        <v>1</v>
      </c>
      <c r="R12" s="120">
        <f t="shared" si="4"/>
        <v>0.25</v>
      </c>
      <c r="S12" s="120">
        <f t="shared" si="5"/>
        <v>0.25</v>
      </c>
      <c r="T12" s="160" t="s">
        <v>1877</v>
      </c>
    </row>
    <row r="13" spans="1:20" ht="92.4" x14ac:dyDescent="0.25">
      <c r="A13" s="289" t="s">
        <v>664</v>
      </c>
      <c r="B13" s="290" t="s">
        <v>1871</v>
      </c>
      <c r="C13" s="291" t="s">
        <v>567</v>
      </c>
      <c r="D13" s="292" t="s">
        <v>525</v>
      </c>
      <c r="E13" s="292" t="s">
        <v>658</v>
      </c>
      <c r="F13" s="292" t="s">
        <v>185</v>
      </c>
      <c r="G13" s="292" t="s">
        <v>185</v>
      </c>
      <c r="H13" s="290" t="s">
        <v>1874</v>
      </c>
      <c r="I13" s="293" t="s">
        <v>500</v>
      </c>
      <c r="J13" s="293" t="s">
        <v>565</v>
      </c>
      <c r="K13" s="292" t="s">
        <v>121</v>
      </c>
      <c r="L13" s="294">
        <v>1</v>
      </c>
      <c r="M13" s="293" t="s">
        <v>1873</v>
      </c>
      <c r="N13" s="160">
        <v>2021</v>
      </c>
      <c r="O13" s="161">
        <v>0</v>
      </c>
      <c r="P13" s="162">
        <f t="shared" si="3"/>
        <v>0</v>
      </c>
      <c r="Q13" s="161">
        <v>0</v>
      </c>
      <c r="R13" s="120" t="e">
        <f t="shared" si="4"/>
        <v>#DIV/0!</v>
      </c>
      <c r="S13" s="120" t="e">
        <f t="shared" si="5"/>
        <v>#DIV/0!</v>
      </c>
      <c r="T13" s="160" t="s">
        <v>1875</v>
      </c>
    </row>
    <row r="14" spans="1:20" ht="92.4" x14ac:dyDescent="0.25">
      <c r="A14" s="289" t="s">
        <v>664</v>
      </c>
      <c r="B14" s="290" t="s">
        <v>1871</v>
      </c>
      <c r="C14" s="291" t="s">
        <v>567</v>
      </c>
      <c r="D14" s="292" t="s">
        <v>525</v>
      </c>
      <c r="E14" s="292" t="s">
        <v>658</v>
      </c>
      <c r="F14" s="292" t="s">
        <v>185</v>
      </c>
      <c r="G14" s="292" t="s">
        <v>185</v>
      </c>
      <c r="H14" s="290" t="s">
        <v>1876</v>
      </c>
      <c r="I14" s="293" t="s">
        <v>500</v>
      </c>
      <c r="J14" s="293" t="s">
        <v>565</v>
      </c>
      <c r="K14" s="292" t="s">
        <v>121</v>
      </c>
      <c r="L14" s="294">
        <v>1</v>
      </c>
      <c r="M14" s="293" t="s">
        <v>1873</v>
      </c>
      <c r="N14" s="160">
        <v>2021</v>
      </c>
      <c r="O14" s="161">
        <v>1</v>
      </c>
      <c r="P14" s="162">
        <f t="shared" si="3"/>
        <v>1</v>
      </c>
      <c r="Q14" s="161">
        <v>1</v>
      </c>
      <c r="R14" s="120">
        <f t="shared" si="4"/>
        <v>1</v>
      </c>
      <c r="S14" s="120">
        <f t="shared" si="5"/>
        <v>1</v>
      </c>
      <c r="T14" s="160" t="s">
        <v>1877</v>
      </c>
    </row>
    <row r="15" spans="1:20" ht="92.4" x14ac:dyDescent="0.25">
      <c r="A15" s="289" t="s">
        <v>664</v>
      </c>
      <c r="B15" s="290" t="s">
        <v>1871</v>
      </c>
      <c r="C15" s="291" t="s">
        <v>567</v>
      </c>
      <c r="D15" s="292" t="s">
        <v>525</v>
      </c>
      <c r="E15" s="292" t="s">
        <v>658</v>
      </c>
      <c r="F15" s="292" t="s">
        <v>185</v>
      </c>
      <c r="G15" s="292" t="s">
        <v>185</v>
      </c>
      <c r="H15" s="290" t="s">
        <v>1878</v>
      </c>
      <c r="I15" s="293" t="s">
        <v>500</v>
      </c>
      <c r="J15" s="293" t="s">
        <v>565</v>
      </c>
      <c r="K15" s="292" t="s">
        <v>121</v>
      </c>
      <c r="L15" s="294">
        <v>1</v>
      </c>
      <c r="M15" s="293" t="s">
        <v>1873</v>
      </c>
      <c r="N15" s="160">
        <v>2021</v>
      </c>
      <c r="O15" s="161">
        <v>1</v>
      </c>
      <c r="P15" s="162">
        <f t="shared" si="3"/>
        <v>1</v>
      </c>
      <c r="Q15" s="161">
        <v>0</v>
      </c>
      <c r="R15" s="120">
        <f t="shared" si="4"/>
        <v>0</v>
      </c>
      <c r="S15" s="120">
        <f t="shared" si="5"/>
        <v>0</v>
      </c>
      <c r="T15" s="160" t="s">
        <v>1877</v>
      </c>
    </row>
    <row r="16" spans="1:20" ht="92.4" x14ac:dyDescent="0.25">
      <c r="A16" s="289" t="s">
        <v>664</v>
      </c>
      <c r="B16" s="290" t="s">
        <v>1871</v>
      </c>
      <c r="C16" s="291" t="s">
        <v>567</v>
      </c>
      <c r="D16" s="292" t="s">
        <v>525</v>
      </c>
      <c r="E16" s="292" t="s">
        <v>658</v>
      </c>
      <c r="F16" s="292" t="s">
        <v>185</v>
      </c>
      <c r="G16" s="292" t="s">
        <v>185</v>
      </c>
      <c r="H16" s="290" t="s">
        <v>1879</v>
      </c>
      <c r="I16" s="293" t="s">
        <v>500</v>
      </c>
      <c r="J16" s="293" t="s">
        <v>565</v>
      </c>
      <c r="K16" s="292" t="s">
        <v>121</v>
      </c>
      <c r="L16" s="294">
        <v>1</v>
      </c>
      <c r="M16" s="293" t="s">
        <v>1873</v>
      </c>
      <c r="N16" s="160">
        <v>2021</v>
      </c>
      <c r="O16" s="161">
        <v>1</v>
      </c>
      <c r="P16" s="162">
        <f t="shared" si="3"/>
        <v>1</v>
      </c>
      <c r="Q16" s="161">
        <v>1</v>
      </c>
      <c r="R16" s="120">
        <f t="shared" si="4"/>
        <v>1</v>
      </c>
      <c r="S16" s="120">
        <f t="shared" si="5"/>
        <v>1</v>
      </c>
      <c r="T16" s="160" t="s">
        <v>1877</v>
      </c>
    </row>
    <row r="17" spans="1:20" ht="92.4" x14ac:dyDescent="0.25">
      <c r="A17" s="289" t="s">
        <v>664</v>
      </c>
      <c r="B17" s="290" t="s">
        <v>1871</v>
      </c>
      <c r="C17" s="291" t="s">
        <v>567</v>
      </c>
      <c r="D17" s="292" t="s">
        <v>525</v>
      </c>
      <c r="E17" s="292" t="s">
        <v>658</v>
      </c>
      <c r="F17" s="292" t="s">
        <v>185</v>
      </c>
      <c r="G17" s="292" t="s">
        <v>185</v>
      </c>
      <c r="H17" s="290" t="s">
        <v>1880</v>
      </c>
      <c r="I17" s="293" t="s">
        <v>500</v>
      </c>
      <c r="J17" s="293" t="s">
        <v>565</v>
      </c>
      <c r="K17" s="292" t="s">
        <v>121</v>
      </c>
      <c r="L17" s="294">
        <v>1</v>
      </c>
      <c r="M17" s="293" t="s">
        <v>1873</v>
      </c>
      <c r="N17" s="160">
        <v>2021</v>
      </c>
      <c r="O17" s="161">
        <v>6</v>
      </c>
      <c r="P17" s="162">
        <f t="shared" si="3"/>
        <v>6</v>
      </c>
      <c r="Q17" s="161">
        <v>2</v>
      </c>
      <c r="R17" s="120">
        <f t="shared" si="4"/>
        <v>0.33333333333333331</v>
      </c>
      <c r="S17" s="120">
        <f t="shared" si="5"/>
        <v>0.33333333333333331</v>
      </c>
      <c r="T17" s="160" t="s">
        <v>1877</v>
      </c>
    </row>
    <row r="18" spans="1:20" ht="92.4" x14ac:dyDescent="0.25">
      <c r="A18" s="289" t="s">
        <v>664</v>
      </c>
      <c r="B18" s="290" t="s">
        <v>1871</v>
      </c>
      <c r="C18" s="291" t="s">
        <v>567</v>
      </c>
      <c r="D18" s="292" t="s">
        <v>525</v>
      </c>
      <c r="E18" s="292" t="s">
        <v>658</v>
      </c>
      <c r="F18" s="292" t="s">
        <v>185</v>
      </c>
      <c r="G18" s="292" t="s">
        <v>185</v>
      </c>
      <c r="H18" s="290" t="s">
        <v>1881</v>
      </c>
      <c r="I18" s="293" t="s">
        <v>500</v>
      </c>
      <c r="J18" s="293" t="s">
        <v>565</v>
      </c>
      <c r="K18" s="292" t="s">
        <v>121</v>
      </c>
      <c r="L18" s="294">
        <v>1</v>
      </c>
      <c r="M18" s="293" t="s">
        <v>1873</v>
      </c>
      <c r="N18" s="160">
        <v>2021</v>
      </c>
      <c r="O18" s="161">
        <v>4</v>
      </c>
      <c r="P18" s="162">
        <f t="shared" si="3"/>
        <v>4</v>
      </c>
      <c r="Q18" s="161">
        <v>1</v>
      </c>
      <c r="R18" s="120">
        <f t="shared" si="4"/>
        <v>0.25</v>
      </c>
      <c r="S18" s="120">
        <f t="shared" si="5"/>
        <v>0.25</v>
      </c>
      <c r="T18" s="160" t="s">
        <v>1877</v>
      </c>
    </row>
    <row r="19" spans="1:20" ht="15.75" customHeight="1" x14ac:dyDescent="0.25">
      <c r="L19" s="163"/>
    </row>
  </sheetData>
  <pageMargins left="0.70866141732283472" right="0.70866141732283472" top="0.74803149606299213" bottom="0.74803149606299213" header="0.39370078740157483" footer="0"/>
  <pageSetup paperSize="8" scale="45" pageOrder="overThenDown" orientation="landscape" r:id="rId1"/>
  <headerFooter>
    <oddHeader>&amp;R&amp;F - &amp;A
&amp;P of &amp;N</oddHeader>
  </headerFooter>
  <colBreaks count="1" manualBreakCount="1">
    <brk id="9"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C00-000000000000}">
          <x14:formula1>
            <xm:f>MasterCodeList!$C$2:$C$27</xm:f>
          </x14:formula1>
          <xm:sqref>A4:A6</xm:sqref>
        </x14:dataValidation>
        <x14:dataValidation type="list" allowBlank="1" showInputMessage="1" showErrorMessage="1" xr:uid="{00000000-0002-0000-0C00-000001000000}">
          <x14:formula1>
            <xm:f>MasterCodeList!$C$378:$C$384</xm:f>
          </x14:formula1>
          <xm:sqref>E4:E6</xm:sqref>
        </x14:dataValidation>
        <x14:dataValidation type="list" allowBlank="1" showInputMessage="1" showErrorMessage="1" xr:uid="{00000000-0002-0000-0C00-000002000000}">
          <x14:formula1>
            <xm:f>MasterCodeList!$C$143:$C$154</xm:f>
          </x14:formula1>
          <xm:sqref>J4:J6</xm:sqref>
        </x14:dataValidation>
        <x14:dataValidation type="list" allowBlank="1" showInputMessage="1" showErrorMessage="1" xr:uid="{00000000-0002-0000-0C00-000003000000}">
          <x14:formula1>
            <xm:f>MasterCodeList!$C$28:$C$46</xm:f>
          </x14:formula1>
          <xm:sqref>F4:F6</xm:sqref>
        </x14:dataValidation>
        <x14:dataValidation type="list" allowBlank="1" showInputMessage="1" showErrorMessage="1" xr:uid="{00000000-0002-0000-0C00-000004000000}">
          <x14:formula1>
            <xm:f>MasterCodeList!$C$385:$C$387</xm:f>
          </x14:formula1>
          <xm:sqref>C4:C6</xm:sqref>
        </x14:dataValidation>
        <x14:dataValidation type="list" allowBlank="1" showInputMessage="1" showErrorMessage="1" xr:uid="{00000000-0002-0000-0C00-000005000000}">
          <x14:formula1>
            <xm:f>MasterCodeList!$C$126:$C$139</xm:f>
          </x14:formula1>
          <xm:sqref>D4:D6</xm:sqref>
        </x14:dataValidation>
        <x14:dataValidation type="list" allowBlank="1" showInputMessage="1" showErrorMessage="1" xr:uid="{00000000-0002-0000-0C00-000006000000}">
          <x14:formula1>
            <xm:f>MasterCodeList!$C$140:$C$142</xm:f>
          </x14:formula1>
          <xm:sqref>G4:G6</xm:sqref>
        </x14:dataValidation>
        <x14:dataValidation type="list" allowBlank="1" showInputMessage="1" showErrorMessage="1" xr:uid="{00000000-0002-0000-0C00-000007000000}">
          <x14:formula1>
            <xm:f>MasterCodeList!$C$214:$C$235</xm:f>
          </x14:formula1>
          <xm:sqref>I4:I6</xm:sqref>
        </x14:dataValidation>
        <x14:dataValidation type="list" allowBlank="1" showInputMessage="1" showErrorMessage="1" xr:uid="{00000000-0002-0000-0C00-000008000000}">
          <x14:formula1>
            <xm:f>MasterCodeList!$C$168:$C$171</xm:f>
          </x14:formula1>
          <xm:sqref>K4:K6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U986"/>
  <sheetViews>
    <sheetView zoomScaleNormal="100" zoomScaleSheetLayoutView="100" workbookViewId="0"/>
  </sheetViews>
  <sheetFormatPr defaultColWidth="14.44140625" defaultRowHeight="15" customHeight="1" x14ac:dyDescent="0.25"/>
  <cols>
    <col min="1" max="1" width="19.109375" style="41" customWidth="1"/>
    <col min="2" max="2" width="26.44140625" style="41" customWidth="1"/>
    <col min="3" max="4" width="23.109375" style="41" customWidth="1"/>
    <col min="5" max="6" width="22.44140625" style="41" customWidth="1"/>
    <col min="7" max="8" width="23.44140625" style="41" customWidth="1"/>
    <col min="9" max="11" width="26.44140625" style="41" customWidth="1"/>
    <col min="12" max="12" width="28.109375" style="178" customWidth="1"/>
    <col min="13" max="15" width="26.44140625" style="41" customWidth="1"/>
    <col min="16" max="16" width="14.44140625" style="201"/>
    <col min="17" max="17" width="18.5546875" style="203" customWidth="1"/>
    <col min="18" max="18" width="19" style="203" customWidth="1"/>
    <col min="19" max="19" width="19.88671875" style="203" customWidth="1"/>
    <col min="20" max="20" width="20.109375" style="203" customWidth="1"/>
    <col min="21" max="16384" width="14.44140625" style="41"/>
  </cols>
  <sheetData>
    <row r="1" spans="1:21" ht="13.2" x14ac:dyDescent="0.25">
      <c r="A1" s="43" t="s">
        <v>1882</v>
      </c>
      <c r="C1" s="107"/>
      <c r="D1" s="107"/>
      <c r="L1" s="41"/>
      <c r="M1" s="151"/>
      <c r="N1" s="151"/>
      <c r="O1" s="151"/>
      <c r="P1" s="151"/>
      <c r="Q1" s="151"/>
      <c r="R1" s="151"/>
      <c r="S1" s="151"/>
      <c r="T1" s="151"/>
    </row>
    <row r="2" spans="1:21" ht="52.8" x14ac:dyDescent="0.25">
      <c r="A2" s="108" t="s">
        <v>99</v>
      </c>
      <c r="B2" s="108" t="s">
        <v>857</v>
      </c>
      <c r="C2" s="108" t="s">
        <v>854</v>
      </c>
      <c r="D2" s="109" t="s">
        <v>147</v>
      </c>
      <c r="E2" s="108" t="s">
        <v>1684</v>
      </c>
      <c r="F2" s="114" t="s">
        <v>1604</v>
      </c>
      <c r="G2" s="114" t="s">
        <v>1605</v>
      </c>
      <c r="H2" s="114" t="s">
        <v>1606</v>
      </c>
      <c r="I2" s="108" t="s">
        <v>1609</v>
      </c>
      <c r="J2" s="108" t="s">
        <v>1883</v>
      </c>
      <c r="K2" s="108" t="s">
        <v>1884</v>
      </c>
      <c r="L2" s="108" t="s">
        <v>1885</v>
      </c>
      <c r="M2" s="152" t="s">
        <v>1886</v>
      </c>
      <c r="N2" s="153" t="s">
        <v>1887</v>
      </c>
      <c r="O2" s="153" t="s">
        <v>860</v>
      </c>
      <c r="P2" s="181" t="s">
        <v>1888</v>
      </c>
      <c r="Q2" s="181" t="s">
        <v>1889</v>
      </c>
      <c r="R2" s="181" t="s">
        <v>1890</v>
      </c>
      <c r="S2" s="183" t="s">
        <v>1891</v>
      </c>
      <c r="T2" s="183" t="s">
        <v>1772</v>
      </c>
      <c r="U2" s="154" t="s">
        <v>1292</v>
      </c>
    </row>
    <row r="3" spans="1:21" ht="52.8" x14ac:dyDescent="0.25">
      <c r="A3" s="279" t="s">
        <v>664</v>
      </c>
      <c r="B3" s="295">
        <v>2022</v>
      </c>
      <c r="C3" s="279" t="s">
        <v>654</v>
      </c>
      <c r="D3" s="280" t="s">
        <v>149</v>
      </c>
      <c r="E3" s="280" t="s">
        <v>1892</v>
      </c>
      <c r="F3" s="91" t="s">
        <v>460</v>
      </c>
      <c r="G3" s="221" t="s">
        <v>197</v>
      </c>
      <c r="H3" s="280" t="s">
        <v>734</v>
      </c>
      <c r="I3" s="279" t="s">
        <v>1893</v>
      </c>
      <c r="J3" s="281">
        <v>1</v>
      </c>
      <c r="K3" s="296" t="s">
        <v>1341</v>
      </c>
      <c r="L3" s="297">
        <v>360</v>
      </c>
      <c r="M3" s="298" t="s">
        <v>1894</v>
      </c>
      <c r="N3" s="282" t="s">
        <v>865</v>
      </c>
      <c r="O3" s="40" t="s">
        <v>1895</v>
      </c>
      <c r="P3" s="375">
        <v>412</v>
      </c>
      <c r="Q3" s="372" t="s">
        <v>1162</v>
      </c>
      <c r="R3" s="372" t="s">
        <v>1162</v>
      </c>
      <c r="S3" s="374" t="str">
        <f>IF(P3/L3&lt;0.9,"X",IF(P3/L3&gt;1.5,"X",""))</f>
        <v/>
      </c>
      <c r="T3" s="374" t="str">
        <f>IF(OR(Q3="N",R3="N",Q3="",R3=""),"X","")</f>
        <v/>
      </c>
      <c r="U3" s="373" t="s">
        <v>869</v>
      </c>
    </row>
    <row r="4" spans="1:21" ht="105.6" x14ac:dyDescent="0.25">
      <c r="A4" s="279" t="s">
        <v>664</v>
      </c>
      <c r="B4" s="295">
        <v>2022</v>
      </c>
      <c r="C4" s="279" t="s">
        <v>654</v>
      </c>
      <c r="D4" s="280" t="s">
        <v>149</v>
      </c>
      <c r="E4" s="280" t="s">
        <v>1892</v>
      </c>
      <c r="F4" s="91" t="s">
        <v>460</v>
      </c>
      <c r="G4" s="221" t="s">
        <v>197</v>
      </c>
      <c r="H4" s="280" t="s">
        <v>734</v>
      </c>
      <c r="I4" s="279" t="s">
        <v>1893</v>
      </c>
      <c r="J4" s="281">
        <v>1</v>
      </c>
      <c r="K4" s="296" t="s">
        <v>1337</v>
      </c>
      <c r="L4" s="297">
        <v>5</v>
      </c>
      <c r="M4" s="298" t="s">
        <v>1894</v>
      </c>
      <c r="N4" s="282" t="s">
        <v>865</v>
      </c>
      <c r="O4" s="40" t="s">
        <v>1896</v>
      </c>
      <c r="P4" s="210">
        <v>8</v>
      </c>
      <c r="Q4" s="372" t="s">
        <v>1162</v>
      </c>
      <c r="R4" s="372" t="s">
        <v>1162</v>
      </c>
      <c r="S4" s="211" t="str">
        <f>IF(P4/L4&lt;0.9,"X",IF(P4/L4&gt;1.5,"X",""))</f>
        <v>X</v>
      </c>
      <c r="T4" s="211" t="str">
        <f>IF(OR(Q4="N",R4="N",Q4="",R4=""),"X","")</f>
        <v/>
      </c>
      <c r="U4" s="106" t="s">
        <v>869</v>
      </c>
    </row>
    <row r="5" spans="1:21" ht="52.8" x14ac:dyDescent="0.25">
      <c r="A5" s="279" t="s">
        <v>664</v>
      </c>
      <c r="B5" s="295">
        <v>2022</v>
      </c>
      <c r="C5" s="279" t="s">
        <v>654</v>
      </c>
      <c r="D5" s="280" t="s">
        <v>149</v>
      </c>
      <c r="E5" s="280" t="s">
        <v>1892</v>
      </c>
      <c r="F5" s="91" t="s">
        <v>460</v>
      </c>
      <c r="G5" s="221" t="s">
        <v>197</v>
      </c>
      <c r="H5" s="280" t="s">
        <v>734</v>
      </c>
      <c r="I5" s="279" t="s">
        <v>1893</v>
      </c>
      <c r="J5" s="281">
        <v>1</v>
      </c>
      <c r="K5" s="296" t="s">
        <v>1332</v>
      </c>
      <c r="L5" s="297">
        <v>0</v>
      </c>
      <c r="M5" s="298" t="s">
        <v>1894</v>
      </c>
      <c r="N5" s="282" t="s">
        <v>865</v>
      </c>
      <c r="O5" s="40" t="s">
        <v>1895</v>
      </c>
      <c r="P5" s="210">
        <v>0</v>
      </c>
      <c r="Q5" s="372" t="s">
        <v>1162</v>
      </c>
      <c r="R5" s="372" t="s">
        <v>1162</v>
      </c>
      <c r="S5" s="211" t="e">
        <f t="shared" ref="S5" si="0">IF(P5/L5&lt;0.9,"X",IF(P5/L5&gt;1.5,"X",""))</f>
        <v>#DIV/0!</v>
      </c>
      <c r="T5" s="211" t="str">
        <f t="shared" ref="T5" si="1">IF(OR(Q5="N",R5="N",Q5="",R5=""),"X","")</f>
        <v/>
      </c>
      <c r="U5" s="106" t="s">
        <v>1628</v>
      </c>
    </row>
    <row r="6" spans="1:21" ht="15" customHeight="1" x14ac:dyDescent="0.25">
      <c r="A6" s="10"/>
      <c r="B6" s="10"/>
      <c r="C6" s="10"/>
      <c r="D6" s="10"/>
      <c r="E6" s="10"/>
      <c r="F6" s="10"/>
      <c r="G6" s="10"/>
      <c r="H6" s="10"/>
      <c r="I6" s="10"/>
      <c r="J6" s="10"/>
      <c r="K6" s="10"/>
      <c r="L6" s="171"/>
      <c r="M6" s="10"/>
      <c r="N6" s="10"/>
      <c r="O6" s="10"/>
      <c r="P6" s="179"/>
      <c r="Q6" s="42"/>
      <c r="R6" s="42"/>
      <c r="S6" s="42"/>
      <c r="T6" s="42"/>
      <c r="U6" s="10"/>
    </row>
    <row r="7" spans="1:21" ht="15" customHeight="1" x14ac:dyDescent="0.25">
      <c r="A7" s="10"/>
      <c r="B7" s="10"/>
      <c r="C7" s="10"/>
      <c r="D7" s="10"/>
      <c r="E7" s="10"/>
      <c r="F7" s="10"/>
      <c r="G7" s="10"/>
      <c r="H7" s="10"/>
      <c r="I7" s="10"/>
      <c r="J7" s="10"/>
      <c r="K7" s="10"/>
      <c r="L7" s="171"/>
      <c r="M7" s="10"/>
      <c r="N7" s="10"/>
      <c r="O7" s="10"/>
      <c r="P7" s="179"/>
      <c r="Q7" s="42"/>
      <c r="R7" s="42"/>
      <c r="S7" s="42"/>
      <c r="T7" s="42"/>
      <c r="U7" s="10"/>
    </row>
    <row r="8" spans="1:21" ht="15" customHeight="1" x14ac:dyDescent="0.25">
      <c r="A8" s="10"/>
      <c r="B8" s="10"/>
      <c r="C8" s="10"/>
      <c r="D8" s="10"/>
      <c r="E8" s="10"/>
      <c r="F8" s="10"/>
      <c r="G8" s="10"/>
      <c r="H8" s="10"/>
      <c r="I8" s="10"/>
      <c r="J8" s="10"/>
      <c r="K8" s="10"/>
      <c r="L8" s="171"/>
      <c r="M8" s="10"/>
      <c r="N8" s="10"/>
      <c r="O8" s="10"/>
      <c r="P8" s="179"/>
      <c r="Q8" s="42"/>
      <c r="R8" s="42"/>
      <c r="S8" s="42"/>
      <c r="T8" s="42"/>
      <c r="U8" s="10"/>
    </row>
    <row r="9" spans="1:21" ht="15" customHeight="1" x14ac:dyDescent="0.25">
      <c r="A9" s="10"/>
      <c r="B9" s="10"/>
      <c r="C9" s="10"/>
      <c r="D9" s="10"/>
      <c r="E9" s="10"/>
      <c r="F9" s="10"/>
      <c r="G9" s="10"/>
      <c r="H9" s="10"/>
      <c r="I9" s="10"/>
      <c r="J9" s="10"/>
      <c r="K9" s="10"/>
      <c r="L9" s="171"/>
      <c r="M9" s="10"/>
      <c r="N9" s="10"/>
      <c r="O9" s="10"/>
      <c r="P9" s="179"/>
      <c r="Q9" s="42"/>
      <c r="R9" s="42"/>
      <c r="S9" s="42"/>
      <c r="T9" s="42"/>
      <c r="U9" s="10"/>
    </row>
    <row r="10" spans="1:21" ht="15" customHeight="1" x14ac:dyDescent="0.25">
      <c r="A10" s="10"/>
      <c r="B10" s="10"/>
      <c r="C10" s="10"/>
      <c r="D10" s="10"/>
      <c r="E10" s="10"/>
      <c r="F10" s="10"/>
      <c r="G10" s="10"/>
      <c r="H10" s="10"/>
      <c r="I10" s="10"/>
      <c r="J10" s="10"/>
      <c r="K10" s="10"/>
      <c r="L10" s="171"/>
      <c r="M10" s="10"/>
      <c r="N10" s="10"/>
      <c r="O10" s="10"/>
      <c r="P10" s="179"/>
      <c r="Q10" s="42"/>
      <c r="R10" s="42"/>
      <c r="S10" s="42"/>
      <c r="T10" s="42"/>
      <c r="U10" s="10"/>
    </row>
    <row r="11" spans="1:21" ht="15" customHeight="1" x14ac:dyDescent="0.25">
      <c r="A11" s="10"/>
      <c r="B11" s="10"/>
      <c r="C11" s="10"/>
      <c r="D11" s="10"/>
      <c r="E11" s="10"/>
      <c r="F11" s="10"/>
      <c r="G11" s="10"/>
      <c r="H11" s="10"/>
      <c r="I11" s="10"/>
      <c r="J11" s="10"/>
      <c r="K11" s="10"/>
      <c r="L11" s="171"/>
      <c r="M11" s="10"/>
      <c r="N11" s="10"/>
      <c r="O11" s="10"/>
      <c r="P11" s="179"/>
      <c r="Q11" s="42"/>
      <c r="R11" s="42"/>
      <c r="S11" s="42"/>
      <c r="T11" s="42"/>
      <c r="U11" s="10"/>
    </row>
    <row r="12" spans="1:21" ht="15" customHeight="1" x14ac:dyDescent="0.25">
      <c r="A12" s="10"/>
      <c r="B12" s="10"/>
      <c r="C12" s="10"/>
      <c r="D12" s="10"/>
      <c r="E12" s="10"/>
      <c r="F12" s="10"/>
      <c r="G12" s="10"/>
      <c r="H12" s="10"/>
      <c r="I12" s="10"/>
      <c r="J12" s="10"/>
      <c r="K12" s="10"/>
      <c r="L12" s="171"/>
      <c r="M12" s="10"/>
      <c r="N12" s="10"/>
      <c r="O12" s="10"/>
      <c r="P12" s="179"/>
      <c r="Q12" s="42"/>
      <c r="R12" s="42"/>
      <c r="S12" s="42"/>
      <c r="T12" s="42"/>
      <c r="U12" s="10"/>
    </row>
    <row r="13" spans="1:21" ht="15" customHeight="1" x14ac:dyDescent="0.25">
      <c r="A13" s="10"/>
      <c r="B13" s="10"/>
      <c r="C13" s="10"/>
      <c r="D13" s="10"/>
      <c r="E13" s="10"/>
      <c r="F13" s="10"/>
      <c r="G13" s="10"/>
      <c r="H13" s="10"/>
      <c r="I13" s="10"/>
      <c r="J13" s="10"/>
      <c r="K13" s="10"/>
      <c r="L13" s="171"/>
      <c r="M13" s="10"/>
      <c r="N13" s="10"/>
      <c r="O13" s="10"/>
      <c r="P13" s="179"/>
      <c r="Q13" s="42"/>
      <c r="R13" s="42"/>
      <c r="S13" s="42"/>
      <c r="T13" s="42"/>
      <c r="U13" s="10"/>
    </row>
    <row r="14" spans="1:21" ht="15" customHeight="1" x14ac:dyDescent="0.25">
      <c r="A14" s="10"/>
      <c r="B14" s="10"/>
      <c r="C14" s="10"/>
      <c r="D14" s="10"/>
      <c r="E14" s="10"/>
      <c r="F14" s="10"/>
      <c r="G14" s="10"/>
      <c r="H14" s="10"/>
      <c r="I14" s="10"/>
      <c r="J14" s="10"/>
      <c r="K14" s="10"/>
      <c r="L14" s="171"/>
      <c r="M14" s="10"/>
      <c r="N14" s="10"/>
      <c r="O14" s="10"/>
      <c r="P14" s="179"/>
      <c r="Q14" s="42"/>
      <c r="R14" s="42"/>
      <c r="S14" s="42"/>
      <c r="T14" s="42"/>
      <c r="U14" s="10"/>
    </row>
    <row r="15" spans="1:21" ht="15" customHeight="1" x14ac:dyDescent="0.25">
      <c r="A15" s="10"/>
      <c r="B15" s="10"/>
      <c r="C15" s="10"/>
      <c r="D15" s="10"/>
      <c r="E15" s="10"/>
      <c r="F15" s="10"/>
      <c r="G15" s="10"/>
      <c r="H15" s="10"/>
      <c r="I15" s="10"/>
      <c r="J15" s="10"/>
      <c r="K15" s="10"/>
      <c r="L15" s="171"/>
      <c r="M15" s="10"/>
      <c r="N15" s="10"/>
      <c r="O15" s="10"/>
      <c r="P15" s="179"/>
      <c r="Q15" s="42"/>
      <c r="R15" s="42"/>
      <c r="S15" s="42"/>
      <c r="T15" s="42"/>
      <c r="U15" s="10"/>
    </row>
    <row r="16" spans="1:21" ht="15" customHeight="1" x14ac:dyDescent="0.25">
      <c r="A16" s="10"/>
      <c r="B16" s="10"/>
      <c r="C16" s="10"/>
      <c r="D16" s="10"/>
      <c r="E16" s="10"/>
      <c r="F16" s="10"/>
      <c r="G16" s="10"/>
      <c r="H16" s="10"/>
      <c r="I16" s="10"/>
      <c r="J16" s="10"/>
      <c r="K16" s="10"/>
      <c r="L16" s="171"/>
      <c r="M16" s="10"/>
      <c r="N16" s="10"/>
      <c r="O16" s="10"/>
      <c r="P16" s="179"/>
      <c r="Q16" s="42"/>
      <c r="R16" s="42"/>
      <c r="S16" s="42"/>
      <c r="T16" s="42"/>
      <c r="U16" s="10"/>
    </row>
    <row r="17" spans="1:21" ht="15" customHeight="1" x14ac:dyDescent="0.25">
      <c r="A17" s="10"/>
      <c r="B17" s="10"/>
      <c r="C17" s="10"/>
      <c r="D17" s="10"/>
      <c r="E17" s="10"/>
      <c r="F17" s="10"/>
      <c r="G17" s="10"/>
      <c r="H17" s="10"/>
      <c r="I17" s="10"/>
      <c r="J17" s="10"/>
      <c r="K17" s="10"/>
      <c r="L17" s="171"/>
      <c r="M17" s="10"/>
      <c r="N17" s="10"/>
      <c r="O17" s="10"/>
      <c r="P17" s="179"/>
      <c r="Q17" s="42"/>
      <c r="R17" s="42"/>
      <c r="S17" s="42"/>
      <c r="T17" s="42"/>
      <c r="U17" s="10"/>
    </row>
    <row r="18" spans="1:21" ht="15" customHeight="1" x14ac:dyDescent="0.25">
      <c r="A18" s="10"/>
      <c r="B18" s="10"/>
      <c r="C18" s="10"/>
      <c r="D18" s="10"/>
      <c r="E18" s="10"/>
      <c r="F18" s="10"/>
      <c r="G18" s="10"/>
      <c r="H18" s="10"/>
      <c r="I18" s="10"/>
      <c r="J18" s="10"/>
      <c r="K18" s="10"/>
      <c r="L18" s="171"/>
      <c r="M18" s="10"/>
      <c r="N18" s="10"/>
      <c r="O18" s="10"/>
      <c r="P18" s="179"/>
      <c r="Q18" s="42"/>
      <c r="R18" s="42"/>
      <c r="S18" s="42"/>
      <c r="T18" s="42"/>
      <c r="U18" s="10"/>
    </row>
    <row r="19" spans="1:21" ht="15" customHeight="1" x14ac:dyDescent="0.25">
      <c r="A19" s="10"/>
      <c r="B19" s="10"/>
      <c r="C19" s="10"/>
      <c r="D19" s="10"/>
      <c r="E19" s="10"/>
      <c r="F19" s="10"/>
      <c r="G19" s="10"/>
      <c r="H19" s="10"/>
      <c r="I19" s="10"/>
      <c r="J19" s="10"/>
      <c r="K19" s="10"/>
      <c r="L19" s="171"/>
      <c r="M19" s="10"/>
      <c r="N19" s="10"/>
      <c r="O19" s="10"/>
      <c r="P19" s="179"/>
      <c r="Q19" s="42"/>
      <c r="R19" s="42"/>
      <c r="S19" s="42"/>
      <c r="T19" s="42"/>
      <c r="U19" s="10"/>
    </row>
    <row r="20" spans="1:21" ht="15" customHeight="1" x14ac:dyDescent="0.25">
      <c r="A20" s="10"/>
      <c r="B20" s="10"/>
      <c r="C20" s="10"/>
      <c r="D20" s="10"/>
      <c r="E20" s="10"/>
      <c r="F20" s="10"/>
      <c r="G20" s="10"/>
      <c r="H20" s="10"/>
      <c r="I20" s="10"/>
      <c r="J20" s="10"/>
      <c r="K20" s="10"/>
      <c r="L20" s="171"/>
      <c r="M20" s="10"/>
      <c r="N20" s="10"/>
      <c r="O20" s="10"/>
      <c r="P20" s="179"/>
      <c r="Q20" s="42"/>
      <c r="R20" s="42"/>
      <c r="S20" s="42"/>
      <c r="T20" s="42"/>
      <c r="U20" s="10"/>
    </row>
    <row r="21" spans="1:21" ht="15" customHeight="1" x14ac:dyDescent="0.25">
      <c r="A21" s="10"/>
      <c r="B21" s="10"/>
      <c r="C21" s="10"/>
      <c r="D21" s="10"/>
      <c r="E21" s="10"/>
      <c r="F21" s="10"/>
      <c r="G21" s="10"/>
      <c r="H21" s="10"/>
      <c r="I21" s="10"/>
      <c r="J21" s="10"/>
      <c r="K21" s="10"/>
      <c r="L21" s="171"/>
      <c r="M21" s="10"/>
      <c r="N21" s="10"/>
      <c r="O21" s="10"/>
      <c r="P21" s="179"/>
      <c r="Q21" s="42"/>
      <c r="R21" s="42"/>
      <c r="S21" s="42"/>
      <c r="T21" s="42"/>
      <c r="U21" s="10"/>
    </row>
    <row r="22" spans="1:21" ht="15" customHeight="1" x14ac:dyDescent="0.25">
      <c r="A22" s="10"/>
      <c r="B22" s="10"/>
      <c r="C22" s="10"/>
      <c r="D22" s="10"/>
      <c r="E22" s="10"/>
      <c r="F22" s="10"/>
      <c r="G22" s="10"/>
      <c r="H22" s="10"/>
      <c r="I22" s="10"/>
      <c r="J22" s="10"/>
      <c r="K22" s="10"/>
      <c r="L22" s="171"/>
      <c r="M22" s="10"/>
      <c r="N22" s="10"/>
      <c r="O22" s="10"/>
      <c r="P22" s="179"/>
      <c r="Q22" s="42"/>
      <c r="R22" s="42"/>
      <c r="S22" s="42"/>
      <c r="T22" s="42"/>
      <c r="U22" s="10"/>
    </row>
    <row r="23" spans="1:21" ht="15" customHeight="1" x14ac:dyDescent="0.25">
      <c r="A23" s="10"/>
      <c r="B23" s="10"/>
      <c r="C23" s="10"/>
      <c r="D23" s="10"/>
      <c r="E23" s="10"/>
      <c r="F23" s="10"/>
      <c r="G23" s="10"/>
      <c r="H23" s="10"/>
      <c r="I23" s="10"/>
      <c r="J23" s="10"/>
      <c r="K23" s="10"/>
      <c r="L23" s="171"/>
      <c r="M23" s="10"/>
      <c r="N23" s="10"/>
      <c r="O23" s="10"/>
      <c r="P23" s="179"/>
      <c r="Q23" s="42"/>
      <c r="R23" s="42"/>
      <c r="S23" s="42"/>
      <c r="T23" s="42"/>
      <c r="U23" s="10"/>
    </row>
    <row r="24" spans="1:21" ht="15" customHeight="1" x14ac:dyDescent="0.25">
      <c r="A24" s="10"/>
      <c r="B24" s="10"/>
      <c r="C24" s="10"/>
      <c r="D24" s="10"/>
      <c r="E24" s="10"/>
      <c r="F24" s="10"/>
      <c r="G24" s="10"/>
      <c r="H24" s="10"/>
      <c r="I24" s="10"/>
      <c r="J24" s="10"/>
      <c r="K24" s="10"/>
      <c r="L24" s="171"/>
      <c r="M24" s="10"/>
      <c r="N24" s="10"/>
      <c r="O24" s="10"/>
      <c r="P24" s="179"/>
      <c r="Q24" s="42"/>
      <c r="R24" s="42"/>
      <c r="S24" s="42"/>
      <c r="T24" s="42"/>
      <c r="U24" s="10"/>
    </row>
    <row r="25" spans="1:21" ht="15" customHeight="1" x14ac:dyDescent="0.25">
      <c r="A25" s="10"/>
      <c r="B25" s="10"/>
      <c r="C25" s="10"/>
      <c r="D25" s="10"/>
      <c r="E25" s="10"/>
      <c r="F25" s="10"/>
      <c r="G25" s="10"/>
      <c r="H25" s="10"/>
      <c r="I25" s="10"/>
      <c r="J25" s="10"/>
      <c r="K25" s="10"/>
      <c r="L25" s="171"/>
      <c r="M25" s="10"/>
      <c r="N25" s="10"/>
      <c r="O25" s="10"/>
      <c r="P25" s="179"/>
      <c r="Q25" s="42"/>
      <c r="R25" s="42"/>
      <c r="S25" s="42"/>
      <c r="T25" s="42"/>
      <c r="U25" s="10"/>
    </row>
    <row r="26" spans="1:21" ht="15" customHeight="1" x14ac:dyDescent="0.25">
      <c r="A26" s="10"/>
      <c r="B26" s="10"/>
      <c r="C26" s="10"/>
      <c r="D26" s="10"/>
      <c r="E26" s="10"/>
      <c r="F26" s="10"/>
      <c r="G26" s="10"/>
      <c r="H26" s="10"/>
      <c r="I26" s="10"/>
      <c r="J26" s="10"/>
      <c r="K26" s="10"/>
      <c r="L26" s="171"/>
      <c r="M26" s="10"/>
      <c r="N26" s="10"/>
      <c r="O26" s="10"/>
      <c r="P26" s="179"/>
      <c r="Q26" s="42"/>
      <c r="R26" s="42"/>
      <c r="S26" s="42"/>
      <c r="T26" s="42"/>
      <c r="U26" s="10"/>
    </row>
    <row r="27" spans="1:21" ht="15" customHeight="1" x14ac:dyDescent="0.25">
      <c r="A27" s="10"/>
      <c r="B27" s="10"/>
      <c r="C27" s="10"/>
      <c r="D27" s="10"/>
      <c r="E27" s="10"/>
      <c r="F27" s="10"/>
      <c r="G27" s="10"/>
      <c r="H27" s="10"/>
      <c r="I27" s="10"/>
      <c r="J27" s="10"/>
      <c r="K27" s="10"/>
      <c r="L27" s="171"/>
      <c r="M27" s="10"/>
      <c r="N27" s="10"/>
      <c r="O27" s="10"/>
      <c r="P27" s="179"/>
      <c r="Q27" s="42"/>
      <c r="R27" s="42"/>
      <c r="S27" s="42"/>
      <c r="T27" s="42"/>
      <c r="U27" s="10"/>
    </row>
    <row r="28" spans="1:21" ht="15" customHeight="1" x14ac:dyDescent="0.25">
      <c r="A28" s="10"/>
      <c r="B28" s="10"/>
      <c r="C28" s="10"/>
      <c r="D28" s="10"/>
      <c r="E28" s="10"/>
      <c r="F28" s="10"/>
      <c r="G28" s="10"/>
      <c r="H28" s="10"/>
      <c r="I28" s="10"/>
      <c r="J28" s="10"/>
      <c r="K28" s="10"/>
      <c r="L28" s="171"/>
      <c r="M28" s="10"/>
      <c r="N28" s="10"/>
      <c r="O28" s="10"/>
      <c r="P28" s="179"/>
      <c r="Q28" s="42"/>
      <c r="R28" s="42"/>
      <c r="S28" s="42"/>
      <c r="T28" s="42"/>
      <c r="U28" s="10"/>
    </row>
    <row r="29" spans="1:21" ht="15" customHeight="1" x14ac:dyDescent="0.25">
      <c r="A29" s="10"/>
      <c r="B29" s="10"/>
      <c r="C29" s="10"/>
      <c r="D29" s="10"/>
      <c r="E29" s="10"/>
      <c r="F29" s="10"/>
      <c r="G29" s="10"/>
      <c r="H29" s="10"/>
      <c r="I29" s="10"/>
      <c r="J29" s="10"/>
      <c r="K29" s="10"/>
      <c r="L29" s="171"/>
      <c r="M29" s="10"/>
      <c r="N29" s="10"/>
      <c r="O29" s="10"/>
      <c r="P29" s="179"/>
      <c r="Q29" s="42"/>
      <c r="R29" s="42"/>
      <c r="S29" s="42"/>
      <c r="T29" s="42"/>
      <c r="U29" s="10"/>
    </row>
    <row r="30" spans="1:21" ht="15" customHeight="1" x14ac:dyDescent="0.25">
      <c r="A30" s="10"/>
      <c r="B30" s="10"/>
      <c r="C30" s="10"/>
      <c r="D30" s="10"/>
      <c r="E30" s="10"/>
      <c r="F30" s="10"/>
      <c r="G30" s="10"/>
      <c r="H30" s="10"/>
      <c r="I30" s="10"/>
      <c r="J30" s="10"/>
      <c r="K30" s="10"/>
      <c r="L30" s="171"/>
      <c r="M30" s="10"/>
      <c r="N30" s="10"/>
      <c r="O30" s="10"/>
      <c r="P30" s="179"/>
      <c r="Q30" s="42"/>
      <c r="R30" s="42"/>
      <c r="S30" s="42"/>
      <c r="T30" s="42"/>
      <c r="U30" s="10"/>
    </row>
    <row r="31" spans="1:21" ht="15" customHeight="1" x14ac:dyDescent="0.25">
      <c r="A31" s="10"/>
      <c r="B31" s="10"/>
      <c r="C31" s="10"/>
      <c r="D31" s="10"/>
      <c r="E31" s="10"/>
      <c r="F31" s="10"/>
      <c r="G31" s="10"/>
      <c r="H31" s="10"/>
      <c r="I31" s="10"/>
      <c r="J31" s="10"/>
      <c r="K31" s="10"/>
      <c r="L31" s="171"/>
      <c r="M31" s="10"/>
      <c r="N31" s="10"/>
      <c r="O31" s="10"/>
      <c r="P31" s="179"/>
      <c r="Q31" s="42"/>
      <c r="R31" s="42"/>
      <c r="S31" s="42"/>
      <c r="T31" s="42"/>
      <c r="U31" s="10"/>
    </row>
    <row r="32" spans="1:21" ht="15" customHeight="1" x14ac:dyDescent="0.25">
      <c r="A32" s="10"/>
      <c r="B32" s="10"/>
      <c r="C32" s="10"/>
      <c r="D32" s="10"/>
      <c r="E32" s="10"/>
      <c r="F32" s="10"/>
      <c r="G32" s="10"/>
      <c r="H32" s="10"/>
      <c r="I32" s="10"/>
      <c r="J32" s="10"/>
      <c r="K32" s="10"/>
      <c r="L32" s="171"/>
      <c r="M32" s="10"/>
      <c r="N32" s="10"/>
      <c r="O32" s="10"/>
      <c r="P32" s="179"/>
      <c r="Q32" s="42"/>
      <c r="R32" s="42"/>
      <c r="S32" s="42"/>
      <c r="T32" s="42"/>
      <c r="U32" s="10"/>
    </row>
    <row r="33" spans="1:21" ht="15" customHeight="1" x14ac:dyDescent="0.25">
      <c r="A33" s="10"/>
      <c r="B33" s="10"/>
      <c r="C33" s="10"/>
      <c r="D33" s="10"/>
      <c r="E33" s="10"/>
      <c r="F33" s="10"/>
      <c r="G33" s="10"/>
      <c r="H33" s="10"/>
      <c r="I33" s="10"/>
      <c r="J33" s="10"/>
      <c r="K33" s="10"/>
      <c r="L33" s="171"/>
      <c r="M33" s="10"/>
      <c r="N33" s="10"/>
      <c r="O33" s="10"/>
      <c r="P33" s="179"/>
      <c r="Q33" s="42"/>
      <c r="R33" s="42"/>
      <c r="S33" s="42"/>
      <c r="T33" s="42"/>
      <c r="U33" s="10"/>
    </row>
    <row r="34" spans="1:21" ht="15" customHeight="1" x14ac:dyDescent="0.25">
      <c r="A34" s="10"/>
      <c r="B34" s="10"/>
      <c r="C34" s="10"/>
      <c r="D34" s="10"/>
      <c r="E34" s="10"/>
      <c r="F34" s="10"/>
      <c r="G34" s="10"/>
      <c r="H34" s="10"/>
      <c r="I34" s="10"/>
      <c r="J34" s="10"/>
      <c r="K34" s="10"/>
      <c r="L34" s="171"/>
      <c r="M34" s="10"/>
      <c r="N34" s="10"/>
      <c r="O34" s="10"/>
      <c r="P34" s="179"/>
      <c r="Q34" s="42"/>
      <c r="R34" s="42"/>
      <c r="S34" s="42"/>
      <c r="T34" s="42"/>
      <c r="U34" s="10"/>
    </row>
    <row r="35" spans="1:21" ht="15" customHeight="1" x14ac:dyDescent="0.25">
      <c r="A35" s="10"/>
      <c r="B35" s="10"/>
      <c r="C35" s="10"/>
      <c r="D35" s="10"/>
      <c r="E35" s="10"/>
      <c r="F35" s="10"/>
      <c r="G35" s="10"/>
      <c r="H35" s="10"/>
      <c r="I35" s="10"/>
      <c r="J35" s="10"/>
      <c r="K35" s="10"/>
      <c r="L35" s="171"/>
      <c r="M35" s="10"/>
      <c r="N35" s="10"/>
      <c r="O35" s="10"/>
      <c r="P35" s="179"/>
      <c r="Q35" s="42"/>
      <c r="R35" s="42"/>
      <c r="S35" s="42"/>
      <c r="T35" s="42"/>
      <c r="U35" s="10"/>
    </row>
    <row r="36" spans="1:21" ht="15" customHeight="1" x14ac:dyDescent="0.25">
      <c r="A36" s="10"/>
      <c r="B36" s="10"/>
      <c r="C36" s="10"/>
      <c r="D36" s="10"/>
      <c r="E36" s="10"/>
      <c r="F36" s="10"/>
      <c r="G36" s="10"/>
      <c r="H36" s="10"/>
      <c r="I36" s="10"/>
      <c r="J36" s="10"/>
      <c r="K36" s="10"/>
      <c r="L36" s="171"/>
      <c r="M36" s="10"/>
      <c r="N36" s="10"/>
      <c r="O36" s="10"/>
      <c r="P36" s="179"/>
      <c r="Q36" s="42"/>
      <c r="R36" s="42"/>
      <c r="S36" s="42"/>
      <c r="T36" s="42"/>
      <c r="U36" s="10"/>
    </row>
    <row r="37" spans="1:21" ht="15" customHeight="1" x14ac:dyDescent="0.25">
      <c r="A37" s="10"/>
      <c r="B37" s="10"/>
      <c r="C37" s="10"/>
      <c r="D37" s="10"/>
      <c r="E37" s="10"/>
      <c r="F37" s="10"/>
      <c r="G37" s="10"/>
      <c r="H37" s="10"/>
      <c r="I37" s="10"/>
      <c r="J37" s="10"/>
      <c r="K37" s="10"/>
      <c r="L37" s="171"/>
      <c r="M37" s="10"/>
      <c r="N37" s="10"/>
      <c r="O37" s="10"/>
      <c r="P37" s="179"/>
      <c r="Q37" s="42"/>
      <c r="R37" s="42"/>
      <c r="S37" s="42"/>
      <c r="T37" s="42"/>
      <c r="U37" s="10"/>
    </row>
    <row r="38" spans="1:21" ht="15" customHeight="1" x14ac:dyDescent="0.25">
      <c r="A38" s="10"/>
      <c r="B38" s="10"/>
      <c r="C38" s="10"/>
      <c r="D38" s="10"/>
      <c r="E38" s="10"/>
      <c r="F38" s="10"/>
      <c r="G38" s="10"/>
      <c r="H38" s="10"/>
      <c r="I38" s="10"/>
      <c r="J38" s="10"/>
      <c r="K38" s="10"/>
      <c r="L38" s="171"/>
      <c r="M38" s="10"/>
      <c r="N38" s="10"/>
      <c r="O38" s="10"/>
      <c r="P38" s="179"/>
      <c r="Q38" s="42"/>
      <c r="R38" s="42"/>
      <c r="S38" s="42"/>
      <c r="T38" s="42"/>
      <c r="U38" s="10"/>
    </row>
    <row r="39" spans="1:21" ht="13.2" x14ac:dyDescent="0.25">
      <c r="A39" s="10"/>
      <c r="B39" s="10"/>
      <c r="C39" s="10"/>
      <c r="D39" s="10"/>
      <c r="E39" s="10"/>
      <c r="F39" s="10"/>
      <c r="G39" s="10"/>
      <c r="H39" s="10"/>
      <c r="I39" s="10"/>
      <c r="J39" s="10"/>
      <c r="K39" s="10"/>
      <c r="L39" s="171"/>
      <c r="M39" s="10"/>
      <c r="N39" s="10"/>
      <c r="O39" s="10"/>
      <c r="P39" s="179"/>
      <c r="Q39" s="42"/>
      <c r="R39" s="42"/>
      <c r="S39" s="42"/>
      <c r="T39" s="42"/>
      <c r="U39" s="10"/>
    </row>
    <row r="40" spans="1:21" ht="13.2" x14ac:dyDescent="0.25">
      <c r="A40" s="10"/>
      <c r="B40" s="10"/>
      <c r="C40" s="10"/>
      <c r="D40" s="10"/>
      <c r="E40" s="10"/>
      <c r="F40" s="10"/>
      <c r="G40" s="10"/>
      <c r="H40" s="10"/>
      <c r="I40" s="10"/>
      <c r="J40" s="10"/>
      <c r="K40" s="10"/>
      <c r="L40" s="171"/>
      <c r="M40" s="10"/>
      <c r="N40" s="10"/>
      <c r="O40" s="10"/>
      <c r="P40" s="179"/>
      <c r="Q40" s="42"/>
      <c r="R40" s="42"/>
      <c r="S40" s="42"/>
      <c r="T40" s="42"/>
      <c r="U40" s="10"/>
    </row>
    <row r="41" spans="1:21" ht="13.2" x14ac:dyDescent="0.25">
      <c r="A41" s="10"/>
      <c r="B41" s="10"/>
      <c r="C41" s="10"/>
      <c r="D41" s="10"/>
      <c r="E41" s="10"/>
      <c r="F41" s="10"/>
      <c r="G41" s="10"/>
      <c r="H41" s="10"/>
      <c r="I41" s="10"/>
      <c r="J41" s="10"/>
      <c r="K41" s="10"/>
      <c r="L41" s="171"/>
      <c r="M41" s="10"/>
      <c r="N41" s="10"/>
      <c r="O41" s="10"/>
      <c r="P41" s="179"/>
      <c r="Q41" s="42"/>
      <c r="R41" s="42"/>
      <c r="S41" s="42"/>
      <c r="T41" s="42"/>
      <c r="U41" s="10"/>
    </row>
    <row r="42" spans="1:21" ht="13.2" x14ac:dyDescent="0.25">
      <c r="A42" s="10"/>
      <c r="B42" s="10"/>
      <c r="C42" s="10"/>
      <c r="D42" s="10"/>
      <c r="E42" s="10"/>
      <c r="F42" s="10"/>
      <c r="G42" s="10"/>
      <c r="H42" s="10"/>
      <c r="I42" s="10"/>
      <c r="J42" s="10"/>
      <c r="K42" s="10"/>
      <c r="L42" s="171"/>
      <c r="M42" s="10"/>
      <c r="N42" s="10"/>
      <c r="O42" s="10"/>
      <c r="P42" s="179"/>
      <c r="Q42" s="42"/>
      <c r="R42" s="42"/>
      <c r="S42" s="42"/>
      <c r="T42" s="42"/>
      <c r="U42" s="10"/>
    </row>
    <row r="43" spans="1:21" ht="13.2" x14ac:dyDescent="0.25">
      <c r="A43" s="10"/>
      <c r="B43" s="10"/>
      <c r="C43" s="10"/>
      <c r="D43" s="10"/>
      <c r="E43" s="10"/>
      <c r="F43" s="10"/>
      <c r="G43" s="10"/>
      <c r="H43" s="10"/>
      <c r="I43" s="10"/>
      <c r="J43" s="10"/>
      <c r="K43" s="10"/>
      <c r="L43" s="171"/>
      <c r="M43" s="10"/>
      <c r="N43" s="10"/>
      <c r="O43" s="10"/>
      <c r="P43" s="179"/>
      <c r="Q43" s="42"/>
      <c r="R43" s="42"/>
      <c r="S43" s="42"/>
      <c r="T43" s="42"/>
      <c r="U43" s="10"/>
    </row>
    <row r="44" spans="1:21" ht="13.2" x14ac:dyDescent="0.25">
      <c r="A44" s="10"/>
      <c r="B44" s="10"/>
      <c r="C44" s="10"/>
      <c r="D44" s="10"/>
      <c r="E44" s="10"/>
      <c r="F44" s="10"/>
      <c r="G44" s="10"/>
      <c r="H44" s="10"/>
      <c r="I44" s="10"/>
      <c r="J44" s="10"/>
      <c r="K44" s="10"/>
      <c r="L44" s="171"/>
      <c r="M44" s="10"/>
      <c r="N44" s="10"/>
      <c r="O44" s="10"/>
      <c r="P44" s="179"/>
      <c r="Q44" s="42"/>
      <c r="R44" s="42"/>
      <c r="S44" s="42"/>
      <c r="T44" s="42"/>
      <c r="U44" s="10"/>
    </row>
    <row r="45" spans="1:21" ht="13.2" x14ac:dyDescent="0.25">
      <c r="A45" s="10"/>
      <c r="B45" s="10"/>
      <c r="C45" s="10"/>
      <c r="D45" s="10"/>
      <c r="E45" s="10"/>
      <c r="F45" s="10"/>
      <c r="G45" s="10"/>
      <c r="H45" s="10"/>
      <c r="I45" s="10"/>
      <c r="J45" s="10"/>
      <c r="K45" s="10"/>
      <c r="L45" s="171"/>
      <c r="M45" s="10"/>
      <c r="N45" s="10"/>
      <c r="O45" s="10"/>
      <c r="P45" s="179"/>
      <c r="Q45" s="42"/>
      <c r="R45" s="42"/>
      <c r="S45" s="42"/>
      <c r="T45" s="42"/>
      <c r="U45" s="10"/>
    </row>
    <row r="46" spans="1:21" ht="13.2" x14ac:dyDescent="0.25">
      <c r="A46" s="10"/>
      <c r="B46" s="10"/>
      <c r="C46" s="10"/>
      <c r="D46" s="10"/>
      <c r="E46" s="10"/>
      <c r="F46" s="10"/>
      <c r="G46" s="10"/>
      <c r="H46" s="10"/>
      <c r="I46" s="10"/>
      <c r="J46" s="10"/>
      <c r="K46" s="10"/>
      <c r="L46" s="171"/>
      <c r="M46" s="10"/>
      <c r="N46" s="10"/>
      <c r="O46" s="10"/>
      <c r="P46" s="179"/>
      <c r="Q46" s="42"/>
      <c r="R46" s="42"/>
      <c r="S46" s="42"/>
      <c r="T46" s="42"/>
      <c r="U46" s="10"/>
    </row>
    <row r="47" spans="1:21" ht="13.2" x14ac:dyDescent="0.25">
      <c r="A47" s="10"/>
      <c r="B47" s="10"/>
      <c r="C47" s="10"/>
      <c r="D47" s="10"/>
      <c r="E47" s="10"/>
      <c r="F47" s="10"/>
      <c r="G47" s="10"/>
      <c r="H47" s="10"/>
      <c r="I47" s="10"/>
      <c r="J47" s="10"/>
      <c r="K47" s="10"/>
      <c r="L47" s="171"/>
      <c r="M47" s="10"/>
      <c r="N47" s="10"/>
      <c r="O47" s="10"/>
      <c r="P47" s="179"/>
      <c r="Q47" s="42"/>
      <c r="R47" s="42"/>
      <c r="S47" s="42"/>
      <c r="T47" s="42"/>
      <c r="U47" s="10"/>
    </row>
    <row r="48" spans="1:21" ht="13.2" x14ac:dyDescent="0.25">
      <c r="A48" s="10"/>
      <c r="B48" s="10"/>
      <c r="C48" s="10"/>
      <c r="D48" s="10"/>
      <c r="E48" s="10"/>
      <c r="F48" s="10"/>
      <c r="G48" s="10"/>
      <c r="H48" s="10"/>
      <c r="I48" s="10"/>
      <c r="J48" s="10"/>
      <c r="K48" s="10"/>
      <c r="L48" s="171"/>
      <c r="M48" s="10"/>
      <c r="N48" s="10"/>
      <c r="O48" s="10"/>
      <c r="P48" s="179"/>
      <c r="Q48" s="42"/>
      <c r="R48" s="42"/>
      <c r="S48" s="42"/>
      <c r="T48" s="42"/>
      <c r="U48" s="10"/>
    </row>
    <row r="49" spans="1:21" ht="13.2" x14ac:dyDescent="0.25">
      <c r="A49" s="10"/>
      <c r="B49" s="10"/>
      <c r="C49" s="10"/>
      <c r="D49" s="10"/>
      <c r="E49" s="10"/>
      <c r="F49" s="10"/>
      <c r="G49" s="10"/>
      <c r="H49" s="10"/>
      <c r="I49" s="10"/>
      <c r="J49" s="10"/>
      <c r="K49" s="10"/>
      <c r="L49" s="171"/>
      <c r="M49" s="10"/>
      <c r="N49" s="10"/>
      <c r="O49" s="10"/>
      <c r="P49" s="179"/>
      <c r="Q49" s="42"/>
      <c r="R49" s="42"/>
      <c r="S49" s="42"/>
      <c r="T49" s="42"/>
      <c r="U49" s="10"/>
    </row>
    <row r="50" spans="1:21" ht="13.2" x14ac:dyDescent="0.25">
      <c r="A50" s="10"/>
      <c r="B50" s="10"/>
      <c r="C50" s="10"/>
      <c r="D50" s="10"/>
      <c r="E50" s="10"/>
      <c r="F50" s="10"/>
      <c r="G50" s="10"/>
      <c r="H50" s="10"/>
      <c r="I50" s="10"/>
      <c r="J50" s="10"/>
      <c r="K50" s="10"/>
      <c r="L50" s="171"/>
      <c r="M50" s="10"/>
      <c r="N50" s="10"/>
      <c r="O50" s="10"/>
      <c r="P50" s="179"/>
      <c r="Q50" s="42"/>
      <c r="R50" s="42"/>
      <c r="S50" s="42"/>
      <c r="T50" s="42"/>
      <c r="U50" s="10"/>
    </row>
    <row r="51" spans="1:21" ht="13.2" x14ac:dyDescent="0.25">
      <c r="A51" s="10"/>
      <c r="B51" s="10"/>
      <c r="C51" s="10"/>
      <c r="D51" s="10"/>
      <c r="E51" s="10"/>
      <c r="F51" s="10"/>
      <c r="G51" s="10"/>
      <c r="H51" s="10"/>
      <c r="I51" s="10"/>
      <c r="J51" s="10"/>
      <c r="K51" s="10"/>
      <c r="L51" s="171"/>
      <c r="M51" s="10"/>
      <c r="N51" s="10"/>
      <c r="O51" s="10"/>
      <c r="P51" s="179"/>
      <c r="Q51" s="42"/>
      <c r="R51" s="42"/>
      <c r="S51" s="42"/>
      <c r="T51" s="42"/>
      <c r="U51" s="10"/>
    </row>
    <row r="52" spans="1:21" ht="13.2" x14ac:dyDescent="0.25">
      <c r="A52" s="10"/>
      <c r="B52" s="10"/>
      <c r="C52" s="10"/>
      <c r="D52" s="10"/>
      <c r="E52" s="10"/>
      <c r="F52" s="10"/>
      <c r="G52" s="10"/>
      <c r="H52" s="10"/>
      <c r="I52" s="10"/>
      <c r="J52" s="10"/>
      <c r="K52" s="10"/>
      <c r="L52" s="171"/>
      <c r="M52" s="10"/>
      <c r="N52" s="10"/>
      <c r="O52" s="10"/>
      <c r="P52" s="179"/>
      <c r="Q52" s="42"/>
      <c r="R52" s="42"/>
      <c r="S52" s="42"/>
      <c r="T52" s="42"/>
      <c r="U52" s="10"/>
    </row>
    <row r="53" spans="1:21" ht="13.2" x14ac:dyDescent="0.25">
      <c r="A53" s="10"/>
      <c r="B53" s="10"/>
      <c r="C53" s="10"/>
      <c r="D53" s="10"/>
      <c r="E53" s="10"/>
      <c r="F53" s="10"/>
      <c r="G53" s="10"/>
      <c r="H53" s="10"/>
      <c r="I53" s="10"/>
      <c r="J53" s="10"/>
      <c r="K53" s="10"/>
      <c r="L53" s="171"/>
      <c r="M53" s="10"/>
      <c r="N53" s="10"/>
      <c r="O53" s="10"/>
      <c r="P53" s="179"/>
      <c r="Q53" s="42"/>
      <c r="R53" s="42"/>
      <c r="S53" s="42"/>
      <c r="T53" s="42"/>
      <c r="U53" s="10"/>
    </row>
    <row r="54" spans="1:21" ht="13.2" x14ac:dyDescent="0.25">
      <c r="A54" s="10"/>
      <c r="B54" s="10"/>
      <c r="C54" s="10"/>
      <c r="D54" s="10"/>
      <c r="E54" s="10"/>
      <c r="F54" s="10"/>
      <c r="G54" s="10"/>
      <c r="H54" s="10"/>
      <c r="I54" s="10"/>
      <c r="J54" s="10"/>
      <c r="K54" s="10"/>
      <c r="L54" s="171"/>
      <c r="M54" s="10"/>
      <c r="N54" s="10"/>
      <c r="O54" s="10"/>
      <c r="P54" s="179"/>
      <c r="Q54" s="42"/>
      <c r="R54" s="42"/>
      <c r="S54" s="42"/>
      <c r="T54" s="42"/>
      <c r="U54" s="10"/>
    </row>
    <row r="55" spans="1:21" ht="13.2" x14ac:dyDescent="0.25">
      <c r="A55" s="10"/>
      <c r="B55" s="10"/>
      <c r="C55" s="10"/>
      <c r="D55" s="10"/>
      <c r="E55" s="10"/>
      <c r="F55" s="10"/>
      <c r="G55" s="10"/>
      <c r="H55" s="10"/>
      <c r="I55" s="10"/>
      <c r="J55" s="10"/>
      <c r="K55" s="10"/>
      <c r="L55" s="171"/>
      <c r="M55" s="10"/>
      <c r="N55" s="10"/>
      <c r="O55" s="10"/>
      <c r="P55" s="179"/>
      <c r="Q55" s="42"/>
      <c r="R55" s="42"/>
      <c r="S55" s="42"/>
      <c r="T55" s="42"/>
      <c r="U55" s="10"/>
    </row>
    <row r="56" spans="1:21" ht="13.2" x14ac:dyDescent="0.25">
      <c r="A56" s="10"/>
      <c r="B56" s="10"/>
      <c r="C56" s="10"/>
      <c r="D56" s="10"/>
      <c r="E56" s="10"/>
      <c r="F56" s="10"/>
      <c r="G56" s="10"/>
      <c r="H56" s="10"/>
      <c r="I56" s="10"/>
      <c r="J56" s="10"/>
      <c r="K56" s="10"/>
      <c r="L56" s="171"/>
      <c r="M56" s="10"/>
      <c r="N56" s="10"/>
      <c r="O56" s="10"/>
      <c r="P56" s="179"/>
      <c r="Q56" s="42"/>
      <c r="R56" s="42"/>
      <c r="S56" s="42"/>
      <c r="T56" s="42"/>
      <c r="U56" s="10"/>
    </row>
    <row r="57" spans="1:21" ht="13.2" x14ac:dyDescent="0.25">
      <c r="A57" s="10"/>
      <c r="B57" s="10"/>
      <c r="C57" s="10"/>
      <c r="D57" s="10"/>
      <c r="E57" s="10"/>
      <c r="F57" s="10"/>
      <c r="G57" s="10"/>
      <c r="H57" s="10"/>
      <c r="I57" s="10"/>
      <c r="J57" s="10"/>
      <c r="K57" s="10"/>
      <c r="L57" s="171"/>
      <c r="M57" s="10"/>
      <c r="N57" s="10"/>
      <c r="O57" s="10"/>
      <c r="P57" s="179"/>
      <c r="Q57" s="42"/>
      <c r="R57" s="42"/>
      <c r="S57" s="42"/>
      <c r="T57" s="42"/>
      <c r="U57" s="10"/>
    </row>
    <row r="58" spans="1:21" ht="13.2" x14ac:dyDescent="0.25">
      <c r="A58" s="10"/>
      <c r="B58" s="10"/>
      <c r="C58" s="10"/>
      <c r="D58" s="10"/>
      <c r="E58" s="10"/>
      <c r="F58" s="10"/>
      <c r="G58" s="10"/>
      <c r="H58" s="10"/>
      <c r="I58" s="10"/>
      <c r="J58" s="10"/>
      <c r="K58" s="10"/>
      <c r="L58" s="171"/>
      <c r="M58" s="10"/>
      <c r="N58" s="10"/>
      <c r="O58" s="10"/>
      <c r="P58" s="179"/>
      <c r="Q58" s="42"/>
      <c r="R58" s="42"/>
      <c r="S58" s="42"/>
      <c r="T58" s="42"/>
      <c r="U58" s="10"/>
    </row>
    <row r="59" spans="1:21" ht="13.2" x14ac:dyDescent="0.25">
      <c r="A59" s="10"/>
      <c r="B59" s="10"/>
      <c r="C59" s="10"/>
      <c r="D59" s="10"/>
      <c r="E59" s="10"/>
      <c r="F59" s="10"/>
      <c r="G59" s="10"/>
      <c r="H59" s="10"/>
      <c r="I59" s="10"/>
      <c r="J59" s="10"/>
      <c r="K59" s="10"/>
      <c r="L59" s="171"/>
      <c r="M59" s="10"/>
      <c r="N59" s="10"/>
      <c r="O59" s="10"/>
      <c r="P59" s="179"/>
      <c r="Q59" s="42"/>
      <c r="R59" s="42"/>
      <c r="S59" s="42"/>
      <c r="T59" s="42"/>
      <c r="U59" s="10"/>
    </row>
    <row r="60" spans="1:21" ht="13.2" x14ac:dyDescent="0.25">
      <c r="A60" s="10"/>
      <c r="B60" s="10"/>
      <c r="C60" s="10"/>
      <c r="D60" s="10"/>
      <c r="E60" s="10"/>
      <c r="F60" s="10"/>
      <c r="G60" s="10"/>
      <c r="H60" s="10"/>
      <c r="I60" s="10"/>
      <c r="J60" s="10"/>
      <c r="K60" s="10"/>
      <c r="L60" s="171"/>
      <c r="M60" s="10"/>
      <c r="N60" s="10"/>
      <c r="O60" s="10"/>
      <c r="P60" s="179"/>
      <c r="Q60" s="42"/>
      <c r="R60" s="42"/>
      <c r="S60" s="42"/>
      <c r="T60" s="42"/>
      <c r="U60" s="10"/>
    </row>
    <row r="61" spans="1:21" ht="13.2" x14ac:dyDescent="0.25">
      <c r="A61" s="10"/>
      <c r="B61" s="10"/>
      <c r="C61" s="10"/>
      <c r="D61" s="10"/>
      <c r="E61" s="10"/>
      <c r="F61" s="10"/>
      <c r="G61" s="10"/>
      <c r="H61" s="10"/>
      <c r="I61" s="10"/>
      <c r="J61" s="10"/>
      <c r="K61" s="10"/>
      <c r="L61" s="171"/>
      <c r="M61" s="10"/>
      <c r="N61" s="10"/>
      <c r="O61" s="10"/>
      <c r="P61" s="179"/>
      <c r="Q61" s="42"/>
      <c r="R61" s="42"/>
      <c r="S61" s="42"/>
      <c r="T61" s="42"/>
      <c r="U61" s="10"/>
    </row>
    <row r="62" spans="1:21" ht="13.2" x14ac:dyDescent="0.25">
      <c r="A62" s="10"/>
      <c r="B62" s="10"/>
      <c r="C62" s="10"/>
      <c r="D62" s="10"/>
      <c r="E62" s="10"/>
      <c r="F62" s="10"/>
      <c r="G62" s="10"/>
      <c r="H62" s="10"/>
      <c r="I62" s="10"/>
      <c r="J62" s="10"/>
      <c r="K62" s="10"/>
      <c r="L62" s="171"/>
      <c r="M62" s="10"/>
      <c r="N62" s="10"/>
      <c r="O62" s="10"/>
      <c r="P62" s="179"/>
      <c r="Q62" s="42"/>
      <c r="R62" s="42"/>
      <c r="S62" s="42"/>
      <c r="T62" s="42"/>
      <c r="U62" s="10"/>
    </row>
    <row r="63" spans="1:21" ht="13.2" x14ac:dyDescent="0.25">
      <c r="A63" s="10"/>
      <c r="B63" s="10"/>
      <c r="C63" s="10"/>
      <c r="D63" s="10"/>
      <c r="E63" s="10"/>
      <c r="F63" s="10"/>
      <c r="G63" s="10"/>
      <c r="H63" s="10"/>
      <c r="I63" s="10"/>
      <c r="J63" s="10"/>
      <c r="K63" s="10"/>
      <c r="L63" s="171"/>
      <c r="M63" s="10"/>
      <c r="N63" s="10"/>
      <c r="O63" s="10"/>
      <c r="P63" s="179"/>
      <c r="Q63" s="42"/>
      <c r="R63" s="42"/>
      <c r="S63" s="42"/>
      <c r="T63" s="42"/>
      <c r="U63" s="10"/>
    </row>
    <row r="64" spans="1:21" ht="13.2" x14ac:dyDescent="0.25">
      <c r="A64" s="10"/>
      <c r="B64" s="10"/>
      <c r="C64" s="10"/>
      <c r="D64" s="10"/>
      <c r="E64" s="10"/>
      <c r="F64" s="10"/>
      <c r="G64" s="10"/>
      <c r="H64" s="10"/>
      <c r="I64" s="10"/>
      <c r="J64" s="10"/>
      <c r="K64" s="10"/>
      <c r="L64" s="171"/>
      <c r="M64" s="10"/>
      <c r="N64" s="10"/>
      <c r="O64" s="10"/>
      <c r="P64" s="179"/>
      <c r="Q64" s="42"/>
      <c r="R64" s="42"/>
      <c r="S64" s="42"/>
      <c r="T64" s="42"/>
      <c r="U64" s="10"/>
    </row>
    <row r="65" spans="1:21" ht="13.2" x14ac:dyDescent="0.25">
      <c r="A65" s="10"/>
      <c r="B65" s="10"/>
      <c r="C65" s="10"/>
      <c r="D65" s="10"/>
      <c r="E65" s="10"/>
      <c r="F65" s="10"/>
      <c r="G65" s="10"/>
      <c r="H65" s="10"/>
      <c r="I65" s="10"/>
      <c r="J65" s="10"/>
      <c r="K65" s="10"/>
      <c r="L65" s="171"/>
      <c r="M65" s="10"/>
      <c r="N65" s="10"/>
      <c r="O65" s="10"/>
      <c r="P65" s="179"/>
      <c r="Q65" s="42"/>
      <c r="R65" s="42"/>
      <c r="S65" s="42"/>
      <c r="T65" s="42"/>
      <c r="U65" s="10"/>
    </row>
    <row r="66" spans="1:21" ht="13.2" x14ac:dyDescent="0.25">
      <c r="A66" s="10"/>
      <c r="B66" s="10"/>
      <c r="C66" s="10"/>
      <c r="D66" s="10"/>
      <c r="E66" s="10"/>
      <c r="F66" s="10"/>
      <c r="G66" s="10"/>
      <c r="H66" s="10"/>
      <c r="I66" s="10"/>
      <c r="J66" s="10"/>
      <c r="K66" s="10"/>
      <c r="L66" s="171"/>
      <c r="M66" s="10"/>
      <c r="N66" s="10"/>
      <c r="O66" s="10"/>
      <c r="P66" s="179"/>
      <c r="Q66" s="42"/>
      <c r="R66" s="42"/>
      <c r="S66" s="42"/>
      <c r="T66" s="42"/>
      <c r="U66" s="10"/>
    </row>
    <row r="67" spans="1:21" ht="13.2" x14ac:dyDescent="0.25">
      <c r="A67" s="10"/>
      <c r="B67" s="10"/>
      <c r="C67" s="10"/>
      <c r="D67" s="10"/>
      <c r="E67" s="10"/>
      <c r="F67" s="10"/>
      <c r="G67" s="10"/>
      <c r="H67" s="10"/>
      <c r="I67" s="10"/>
      <c r="J67" s="10"/>
      <c r="K67" s="10"/>
      <c r="L67" s="171"/>
      <c r="M67" s="10"/>
      <c r="N67" s="10"/>
      <c r="O67" s="10"/>
      <c r="P67" s="179"/>
      <c r="Q67" s="42"/>
      <c r="R67" s="42"/>
      <c r="S67" s="42"/>
      <c r="T67" s="42"/>
      <c r="U67" s="10"/>
    </row>
    <row r="68" spans="1:21" ht="13.2" x14ac:dyDescent="0.25">
      <c r="A68" s="10"/>
      <c r="B68" s="10"/>
      <c r="C68" s="10"/>
      <c r="D68" s="10"/>
      <c r="E68" s="10"/>
      <c r="F68" s="10"/>
      <c r="G68" s="10"/>
      <c r="H68" s="10"/>
      <c r="I68" s="10"/>
      <c r="J68" s="10"/>
      <c r="K68" s="10"/>
      <c r="L68" s="171"/>
      <c r="M68" s="10"/>
      <c r="N68" s="10"/>
      <c r="O68" s="10"/>
      <c r="P68" s="179"/>
      <c r="Q68" s="42"/>
      <c r="R68" s="42"/>
      <c r="S68" s="42"/>
      <c r="T68" s="42"/>
      <c r="U68" s="10"/>
    </row>
    <row r="69" spans="1:21" ht="13.2" x14ac:dyDescent="0.25">
      <c r="A69" s="10"/>
      <c r="B69" s="10"/>
      <c r="C69" s="10"/>
      <c r="D69" s="10"/>
      <c r="E69" s="10"/>
      <c r="F69" s="10"/>
      <c r="G69" s="10"/>
      <c r="H69" s="10"/>
      <c r="I69" s="10"/>
      <c r="J69" s="10"/>
      <c r="K69" s="10"/>
      <c r="L69" s="171"/>
      <c r="M69" s="10"/>
      <c r="N69" s="10"/>
      <c r="O69" s="10"/>
      <c r="P69" s="179"/>
      <c r="Q69" s="42"/>
      <c r="R69" s="42"/>
      <c r="S69" s="42"/>
      <c r="T69" s="42"/>
      <c r="U69" s="10"/>
    </row>
    <row r="70" spans="1:21" ht="13.2" x14ac:dyDescent="0.25">
      <c r="A70" s="10"/>
      <c r="B70" s="10"/>
      <c r="C70" s="10"/>
      <c r="D70" s="10"/>
      <c r="E70" s="10"/>
      <c r="F70" s="10"/>
      <c r="G70" s="10"/>
      <c r="H70" s="10"/>
      <c r="I70" s="10"/>
      <c r="J70" s="10"/>
      <c r="K70" s="10"/>
      <c r="L70" s="171"/>
      <c r="M70" s="10"/>
      <c r="N70" s="10"/>
      <c r="O70" s="10"/>
      <c r="P70" s="179"/>
      <c r="Q70" s="42"/>
      <c r="R70" s="42"/>
      <c r="S70" s="42"/>
      <c r="T70" s="42"/>
      <c r="U70" s="10"/>
    </row>
    <row r="71" spans="1:21" ht="13.2" x14ac:dyDescent="0.25">
      <c r="A71" s="10"/>
      <c r="B71" s="10"/>
      <c r="C71" s="10"/>
      <c r="D71" s="10"/>
      <c r="E71" s="10"/>
      <c r="F71" s="10"/>
      <c r="G71" s="10"/>
      <c r="H71" s="10"/>
      <c r="I71" s="10"/>
      <c r="J71" s="10"/>
      <c r="K71" s="10"/>
      <c r="L71" s="171"/>
      <c r="M71" s="10"/>
      <c r="N71" s="10"/>
      <c r="O71" s="10"/>
      <c r="P71" s="179"/>
      <c r="Q71" s="42"/>
      <c r="R71" s="42"/>
      <c r="S71" s="42"/>
      <c r="T71" s="42"/>
      <c r="U71" s="10"/>
    </row>
    <row r="72" spans="1:21" ht="13.2" x14ac:dyDescent="0.25">
      <c r="A72" s="10"/>
      <c r="B72" s="10"/>
      <c r="C72" s="10"/>
      <c r="D72" s="10"/>
      <c r="E72" s="10"/>
      <c r="F72" s="10"/>
      <c r="G72" s="10"/>
      <c r="H72" s="10"/>
      <c r="I72" s="10"/>
      <c r="J72" s="10"/>
      <c r="K72" s="10"/>
      <c r="L72" s="171"/>
      <c r="M72" s="10"/>
      <c r="N72" s="10"/>
      <c r="O72" s="10"/>
      <c r="P72" s="179"/>
      <c r="Q72" s="42"/>
      <c r="R72" s="42"/>
      <c r="S72" s="42"/>
      <c r="T72" s="42"/>
      <c r="U72" s="10"/>
    </row>
    <row r="73" spans="1:21" ht="13.2" x14ac:dyDescent="0.25">
      <c r="A73" s="10"/>
      <c r="B73" s="10"/>
      <c r="C73" s="10"/>
      <c r="D73" s="10"/>
      <c r="E73" s="10"/>
      <c r="F73" s="10"/>
      <c r="G73" s="10"/>
      <c r="H73" s="10"/>
      <c r="I73" s="10"/>
      <c r="J73" s="10"/>
      <c r="K73" s="10"/>
      <c r="L73" s="171"/>
      <c r="M73" s="10"/>
      <c r="N73" s="10"/>
      <c r="O73" s="10"/>
      <c r="P73" s="179"/>
      <c r="Q73" s="42"/>
      <c r="R73" s="42"/>
      <c r="S73" s="42"/>
      <c r="T73" s="42"/>
      <c r="U73" s="10"/>
    </row>
    <row r="74" spans="1:21" ht="13.2" x14ac:dyDescent="0.25">
      <c r="A74" s="10"/>
      <c r="B74" s="10"/>
      <c r="C74" s="10"/>
      <c r="D74" s="10"/>
      <c r="E74" s="10"/>
      <c r="F74" s="10"/>
      <c r="G74" s="10"/>
      <c r="H74" s="10"/>
      <c r="I74" s="10"/>
      <c r="J74" s="10"/>
      <c r="K74" s="10"/>
      <c r="L74" s="171"/>
      <c r="M74" s="10"/>
      <c r="N74" s="10"/>
      <c r="O74" s="10"/>
      <c r="P74" s="179"/>
      <c r="Q74" s="42"/>
      <c r="R74" s="42"/>
      <c r="S74" s="42"/>
      <c r="T74" s="42"/>
      <c r="U74" s="10"/>
    </row>
    <row r="75" spans="1:21" ht="13.2" x14ac:dyDescent="0.25">
      <c r="A75" s="10"/>
      <c r="B75" s="10"/>
      <c r="C75" s="10"/>
      <c r="D75" s="10"/>
      <c r="E75" s="10"/>
      <c r="F75" s="10"/>
      <c r="G75" s="10"/>
      <c r="H75" s="10"/>
      <c r="I75" s="10"/>
      <c r="J75" s="10"/>
      <c r="K75" s="10"/>
      <c r="L75" s="171"/>
      <c r="M75" s="10"/>
      <c r="N75" s="10"/>
      <c r="O75" s="10"/>
      <c r="P75" s="179"/>
      <c r="Q75" s="42"/>
      <c r="R75" s="42"/>
      <c r="S75" s="42"/>
      <c r="T75" s="42"/>
      <c r="U75" s="10"/>
    </row>
    <row r="76" spans="1:21" ht="13.2" x14ac:dyDescent="0.25">
      <c r="A76" s="10"/>
      <c r="B76" s="10"/>
      <c r="C76" s="10"/>
      <c r="D76" s="10"/>
      <c r="E76" s="10"/>
      <c r="F76" s="10"/>
      <c r="G76" s="10"/>
      <c r="H76" s="10"/>
      <c r="I76" s="10"/>
      <c r="J76" s="10"/>
      <c r="K76" s="10"/>
      <c r="L76" s="171"/>
      <c r="M76" s="10"/>
      <c r="N76" s="10"/>
      <c r="O76" s="10"/>
      <c r="P76" s="179"/>
      <c r="Q76" s="42"/>
      <c r="R76" s="42"/>
      <c r="S76" s="42"/>
      <c r="T76" s="42"/>
      <c r="U76" s="10"/>
    </row>
    <row r="77" spans="1:21" ht="13.2" x14ac:dyDescent="0.25">
      <c r="A77" s="10"/>
      <c r="B77" s="10"/>
      <c r="C77" s="10"/>
      <c r="D77" s="10"/>
      <c r="E77" s="10"/>
      <c r="F77" s="10"/>
      <c r="G77" s="10"/>
      <c r="H77" s="10"/>
      <c r="I77" s="10"/>
      <c r="J77" s="10"/>
      <c r="K77" s="10"/>
      <c r="L77" s="171"/>
      <c r="M77" s="10"/>
      <c r="N77" s="10"/>
      <c r="O77" s="10"/>
      <c r="P77" s="179"/>
      <c r="Q77" s="42"/>
      <c r="R77" s="42"/>
      <c r="S77" s="42"/>
      <c r="T77" s="42"/>
      <c r="U77" s="10"/>
    </row>
    <row r="78" spans="1:21" ht="13.2" x14ac:dyDescent="0.25">
      <c r="A78" s="10"/>
      <c r="B78" s="10"/>
      <c r="C78" s="10"/>
      <c r="D78" s="10"/>
      <c r="E78" s="10"/>
      <c r="F78" s="10"/>
      <c r="G78" s="10"/>
      <c r="H78" s="10"/>
      <c r="I78" s="10"/>
      <c r="J78" s="10"/>
      <c r="K78" s="10"/>
      <c r="L78" s="171"/>
      <c r="M78" s="10"/>
      <c r="N78" s="10"/>
      <c r="O78" s="10"/>
      <c r="P78" s="179"/>
      <c r="Q78" s="42"/>
      <c r="R78" s="42"/>
      <c r="S78" s="42"/>
      <c r="T78" s="42"/>
      <c r="U78" s="10"/>
    </row>
    <row r="79" spans="1:21" ht="13.2" x14ac:dyDescent="0.25">
      <c r="A79" s="10"/>
      <c r="B79" s="10"/>
      <c r="C79" s="10"/>
      <c r="D79" s="10"/>
      <c r="E79" s="10"/>
      <c r="F79" s="10"/>
      <c r="G79" s="10"/>
      <c r="H79" s="10"/>
      <c r="I79" s="10"/>
      <c r="J79" s="10"/>
      <c r="K79" s="10"/>
      <c r="L79" s="171"/>
      <c r="M79" s="10"/>
      <c r="N79" s="10"/>
      <c r="O79" s="10"/>
      <c r="P79" s="179"/>
      <c r="Q79" s="42"/>
      <c r="R79" s="42"/>
      <c r="S79" s="42"/>
      <c r="T79" s="42"/>
      <c r="U79" s="10"/>
    </row>
    <row r="80" spans="1:21" ht="13.2" x14ac:dyDescent="0.25">
      <c r="A80" s="10"/>
      <c r="B80" s="10"/>
      <c r="C80" s="10"/>
      <c r="D80" s="10"/>
      <c r="E80" s="10"/>
      <c r="F80" s="10"/>
      <c r="G80" s="10"/>
      <c r="H80" s="10"/>
      <c r="I80" s="10"/>
      <c r="J80" s="10"/>
      <c r="K80" s="10"/>
      <c r="L80" s="171"/>
      <c r="M80" s="10"/>
      <c r="N80" s="10"/>
      <c r="O80" s="10"/>
      <c r="P80" s="179"/>
      <c r="Q80" s="42"/>
      <c r="R80" s="42"/>
      <c r="S80" s="42"/>
      <c r="T80" s="42"/>
      <c r="U80" s="10"/>
    </row>
    <row r="81" spans="1:21" ht="13.2" x14ac:dyDescent="0.25">
      <c r="A81" s="10"/>
      <c r="B81" s="10"/>
      <c r="C81" s="10"/>
      <c r="D81" s="10"/>
      <c r="E81" s="10"/>
      <c r="F81" s="10"/>
      <c r="G81" s="10"/>
      <c r="H81" s="10"/>
      <c r="I81" s="10"/>
      <c r="J81" s="10"/>
      <c r="K81" s="10"/>
      <c r="L81" s="171"/>
      <c r="M81" s="10"/>
      <c r="N81" s="10"/>
      <c r="O81" s="10"/>
      <c r="P81" s="179"/>
      <c r="Q81" s="42"/>
      <c r="R81" s="42"/>
      <c r="S81" s="42"/>
      <c r="T81" s="42"/>
      <c r="U81" s="10"/>
    </row>
    <row r="82" spans="1:21" ht="13.2" x14ac:dyDescent="0.25">
      <c r="A82" s="10"/>
      <c r="B82" s="10"/>
      <c r="C82" s="10"/>
      <c r="D82" s="10"/>
      <c r="E82" s="10"/>
      <c r="F82" s="10"/>
      <c r="G82" s="10"/>
      <c r="H82" s="10"/>
      <c r="I82" s="10"/>
      <c r="J82" s="10"/>
      <c r="K82" s="10"/>
      <c r="L82" s="171"/>
      <c r="M82" s="10"/>
      <c r="N82" s="10"/>
      <c r="O82" s="10"/>
      <c r="P82" s="179"/>
      <c r="Q82" s="42"/>
      <c r="R82" s="42"/>
      <c r="S82" s="42"/>
      <c r="T82" s="42"/>
      <c r="U82" s="10"/>
    </row>
    <row r="83" spans="1:21" ht="13.2" x14ac:dyDescent="0.25">
      <c r="A83" s="10"/>
      <c r="B83" s="10"/>
      <c r="C83" s="10"/>
      <c r="D83" s="10"/>
      <c r="E83" s="10"/>
      <c r="F83" s="10"/>
      <c r="G83" s="10"/>
      <c r="H83" s="10"/>
      <c r="I83" s="10"/>
      <c r="J83" s="10"/>
      <c r="K83" s="10"/>
      <c r="L83" s="171"/>
      <c r="M83" s="10"/>
      <c r="N83" s="10"/>
      <c r="O83" s="10"/>
      <c r="P83" s="179"/>
      <c r="Q83" s="42"/>
      <c r="R83" s="42"/>
      <c r="S83" s="42"/>
      <c r="T83" s="42"/>
      <c r="U83" s="10"/>
    </row>
    <row r="84" spans="1:21" ht="13.2" x14ac:dyDescent="0.25">
      <c r="A84" s="10"/>
      <c r="B84" s="10"/>
      <c r="C84" s="10"/>
      <c r="D84" s="10"/>
      <c r="E84" s="10"/>
      <c r="F84" s="10"/>
      <c r="G84" s="10"/>
      <c r="H84" s="10"/>
      <c r="I84" s="10"/>
      <c r="J84" s="10"/>
      <c r="K84" s="10"/>
      <c r="L84" s="171"/>
      <c r="M84" s="10"/>
      <c r="N84" s="10"/>
      <c r="O84" s="10"/>
      <c r="P84" s="179"/>
      <c r="Q84" s="42"/>
      <c r="R84" s="42"/>
      <c r="S84" s="42"/>
      <c r="T84" s="42"/>
      <c r="U84" s="10"/>
    </row>
    <row r="85" spans="1:21" ht="13.2" x14ac:dyDescent="0.25">
      <c r="A85" s="10"/>
      <c r="B85" s="10"/>
      <c r="C85" s="10"/>
      <c r="D85" s="10"/>
      <c r="E85" s="10"/>
      <c r="F85" s="10"/>
      <c r="G85" s="10"/>
      <c r="H85" s="10"/>
      <c r="I85" s="10"/>
      <c r="J85" s="10"/>
      <c r="K85" s="10"/>
      <c r="L85" s="171"/>
      <c r="M85" s="10"/>
      <c r="N85" s="10"/>
      <c r="O85" s="10"/>
      <c r="P85" s="179"/>
      <c r="Q85" s="42"/>
      <c r="R85" s="42"/>
      <c r="S85" s="42"/>
      <c r="T85" s="42"/>
      <c r="U85" s="10"/>
    </row>
    <row r="86" spans="1:21" ht="13.2" x14ac:dyDescent="0.25">
      <c r="A86" s="10"/>
      <c r="B86" s="10"/>
      <c r="C86" s="10"/>
      <c r="D86" s="10"/>
      <c r="E86" s="10"/>
      <c r="F86" s="10"/>
      <c r="G86" s="10"/>
      <c r="H86" s="10"/>
      <c r="I86" s="10"/>
      <c r="J86" s="10"/>
      <c r="K86" s="10"/>
      <c r="L86" s="171"/>
      <c r="M86" s="10"/>
      <c r="N86" s="10"/>
      <c r="O86" s="10"/>
      <c r="P86" s="179"/>
      <c r="Q86" s="42"/>
      <c r="R86" s="42"/>
      <c r="S86" s="42"/>
      <c r="T86" s="42"/>
      <c r="U86" s="10"/>
    </row>
    <row r="87" spans="1:21" ht="13.2" x14ac:dyDescent="0.25">
      <c r="A87" s="10"/>
      <c r="B87" s="10"/>
      <c r="C87" s="10"/>
      <c r="D87" s="10"/>
      <c r="E87" s="10"/>
      <c r="F87" s="10"/>
      <c r="G87" s="10"/>
      <c r="H87" s="10"/>
      <c r="I87" s="10"/>
      <c r="J87" s="10"/>
      <c r="K87" s="10"/>
      <c r="L87" s="171"/>
      <c r="M87" s="10"/>
      <c r="N87" s="10"/>
      <c r="O87" s="10"/>
      <c r="P87" s="179"/>
      <c r="Q87" s="42"/>
      <c r="R87" s="42"/>
      <c r="S87" s="42"/>
      <c r="T87" s="42"/>
      <c r="U87" s="10"/>
    </row>
    <row r="88" spans="1:21" ht="13.2" x14ac:dyDescent="0.25">
      <c r="A88" s="10"/>
      <c r="B88" s="10"/>
      <c r="C88" s="10"/>
      <c r="D88" s="10"/>
      <c r="E88" s="10"/>
      <c r="F88" s="10"/>
      <c r="G88" s="10"/>
      <c r="H88" s="10"/>
      <c r="I88" s="10"/>
      <c r="J88" s="10"/>
      <c r="K88" s="10"/>
      <c r="L88" s="171"/>
      <c r="M88" s="10"/>
      <c r="N88" s="10"/>
      <c r="O88" s="10"/>
      <c r="P88" s="179"/>
      <c r="Q88" s="42"/>
      <c r="R88" s="42"/>
      <c r="S88" s="42"/>
      <c r="T88" s="42"/>
      <c r="U88" s="10"/>
    </row>
    <row r="89" spans="1:21" ht="13.2" x14ac:dyDescent="0.25">
      <c r="A89" s="10"/>
      <c r="B89" s="10"/>
      <c r="C89" s="10"/>
      <c r="D89" s="10"/>
      <c r="E89" s="10"/>
      <c r="F89" s="10"/>
      <c r="G89" s="10"/>
      <c r="H89" s="10"/>
      <c r="I89" s="10"/>
      <c r="J89" s="10"/>
      <c r="K89" s="10"/>
      <c r="L89" s="171"/>
      <c r="M89" s="10"/>
      <c r="N89" s="10"/>
      <c r="O89" s="10"/>
      <c r="P89" s="179"/>
      <c r="Q89" s="42"/>
      <c r="R89" s="42"/>
      <c r="S89" s="42"/>
      <c r="T89" s="42"/>
      <c r="U89" s="10"/>
    </row>
    <row r="90" spans="1:21" ht="13.2" x14ac:dyDescent="0.25">
      <c r="A90" s="10"/>
      <c r="B90" s="10"/>
      <c r="C90" s="10"/>
      <c r="D90" s="10"/>
      <c r="E90" s="10"/>
      <c r="F90" s="10"/>
      <c r="G90" s="10"/>
      <c r="H90" s="10"/>
      <c r="I90" s="10"/>
      <c r="J90" s="10"/>
      <c r="K90" s="10"/>
      <c r="L90" s="171"/>
      <c r="M90" s="10"/>
      <c r="N90" s="10"/>
      <c r="O90" s="10"/>
      <c r="P90" s="179"/>
      <c r="Q90" s="42"/>
      <c r="R90" s="42"/>
      <c r="S90" s="42"/>
      <c r="T90" s="42"/>
      <c r="U90" s="10"/>
    </row>
    <row r="91" spans="1:21" ht="13.2" x14ac:dyDescent="0.25">
      <c r="A91" s="10"/>
      <c r="B91" s="10"/>
      <c r="C91" s="10"/>
      <c r="D91" s="10"/>
      <c r="E91" s="10"/>
      <c r="F91" s="10"/>
      <c r="G91" s="10"/>
      <c r="H91" s="10"/>
      <c r="I91" s="10"/>
      <c r="J91" s="10"/>
      <c r="K91" s="10"/>
      <c r="L91" s="171"/>
      <c r="M91" s="10"/>
      <c r="N91" s="10"/>
      <c r="O91" s="10"/>
      <c r="P91" s="179"/>
      <c r="Q91" s="42"/>
      <c r="R91" s="42"/>
      <c r="S91" s="42"/>
      <c r="T91" s="42"/>
      <c r="U91" s="10"/>
    </row>
    <row r="92" spans="1:21" ht="13.2" x14ac:dyDescent="0.25">
      <c r="A92" s="10"/>
      <c r="B92" s="10"/>
      <c r="C92" s="10"/>
      <c r="D92" s="10"/>
      <c r="E92" s="10"/>
      <c r="F92" s="10"/>
      <c r="G92" s="10"/>
      <c r="H92" s="10"/>
      <c r="I92" s="10"/>
      <c r="J92" s="10"/>
      <c r="K92" s="10"/>
      <c r="L92" s="171"/>
      <c r="M92" s="10"/>
      <c r="N92" s="10"/>
      <c r="O92" s="10"/>
      <c r="P92" s="179"/>
      <c r="Q92" s="42"/>
      <c r="R92" s="42"/>
      <c r="S92" s="42"/>
      <c r="T92" s="42"/>
      <c r="U92" s="10"/>
    </row>
    <row r="93" spans="1:21" ht="13.2" x14ac:dyDescent="0.25">
      <c r="A93" s="10"/>
      <c r="B93" s="10"/>
      <c r="C93" s="10"/>
      <c r="D93" s="10"/>
      <c r="E93" s="10"/>
      <c r="F93" s="10"/>
      <c r="G93" s="10"/>
      <c r="H93" s="10"/>
      <c r="I93" s="10"/>
      <c r="J93" s="10"/>
      <c r="K93" s="10"/>
      <c r="L93" s="171"/>
      <c r="M93" s="10"/>
      <c r="N93" s="10"/>
      <c r="O93" s="10"/>
      <c r="P93" s="179"/>
      <c r="Q93" s="42"/>
      <c r="R93" s="42"/>
      <c r="S93" s="42"/>
      <c r="T93" s="42"/>
      <c r="U93" s="10"/>
    </row>
    <row r="94" spans="1:21" ht="13.2" x14ac:dyDescent="0.25">
      <c r="A94" s="10"/>
      <c r="B94" s="10"/>
      <c r="C94" s="10"/>
      <c r="D94" s="10"/>
      <c r="E94" s="10"/>
      <c r="F94" s="10"/>
      <c r="G94" s="10"/>
      <c r="H94" s="10"/>
      <c r="I94" s="10"/>
      <c r="J94" s="10"/>
      <c r="K94" s="10"/>
      <c r="L94" s="171"/>
      <c r="M94" s="10"/>
      <c r="N94" s="10"/>
      <c r="O94" s="10"/>
      <c r="P94" s="179"/>
      <c r="Q94" s="42"/>
      <c r="R94" s="42"/>
      <c r="S94" s="42"/>
      <c r="T94" s="42"/>
      <c r="U94" s="10"/>
    </row>
    <row r="95" spans="1:21" ht="13.2" x14ac:dyDescent="0.25">
      <c r="A95" s="10"/>
      <c r="B95" s="10"/>
      <c r="C95" s="10"/>
      <c r="D95" s="10"/>
      <c r="E95" s="10"/>
      <c r="F95" s="10"/>
      <c r="G95" s="10"/>
      <c r="H95" s="10"/>
      <c r="I95" s="10"/>
      <c r="J95" s="10"/>
      <c r="K95" s="10"/>
      <c r="L95" s="171"/>
      <c r="M95" s="10"/>
      <c r="N95" s="10"/>
      <c r="O95" s="10"/>
      <c r="P95" s="179"/>
      <c r="Q95" s="42"/>
      <c r="R95" s="42"/>
      <c r="S95" s="42"/>
      <c r="T95" s="42"/>
      <c r="U95" s="10"/>
    </row>
    <row r="96" spans="1:21" ht="13.2" x14ac:dyDescent="0.25">
      <c r="A96" s="10"/>
      <c r="B96" s="10"/>
      <c r="C96" s="10"/>
      <c r="D96" s="10"/>
      <c r="E96" s="10"/>
      <c r="F96" s="10"/>
      <c r="G96" s="10"/>
      <c r="H96" s="10"/>
      <c r="I96" s="10"/>
      <c r="J96" s="10"/>
      <c r="K96" s="10"/>
      <c r="L96" s="171"/>
      <c r="M96" s="10"/>
      <c r="N96" s="10"/>
      <c r="O96" s="10"/>
      <c r="P96" s="179"/>
      <c r="Q96" s="42"/>
      <c r="R96" s="42"/>
      <c r="S96" s="42"/>
      <c r="T96" s="42"/>
      <c r="U96" s="10"/>
    </row>
    <row r="97" spans="1:21" ht="13.2" x14ac:dyDescent="0.25">
      <c r="A97" s="10"/>
      <c r="B97" s="10"/>
      <c r="C97" s="10"/>
      <c r="D97" s="10"/>
      <c r="E97" s="10"/>
      <c r="F97" s="10"/>
      <c r="G97" s="10"/>
      <c r="H97" s="10"/>
      <c r="I97" s="10"/>
      <c r="J97" s="10"/>
      <c r="K97" s="10"/>
      <c r="L97" s="171"/>
      <c r="M97" s="10"/>
      <c r="N97" s="10"/>
      <c r="O97" s="10"/>
      <c r="P97" s="179"/>
      <c r="Q97" s="42"/>
      <c r="R97" s="42"/>
      <c r="S97" s="42"/>
      <c r="T97" s="42"/>
      <c r="U97" s="10"/>
    </row>
    <row r="98" spans="1:21" ht="13.2" x14ac:dyDescent="0.25">
      <c r="A98" s="10"/>
      <c r="B98" s="10"/>
      <c r="C98" s="10"/>
      <c r="D98" s="10"/>
      <c r="E98" s="10"/>
      <c r="F98" s="10"/>
      <c r="G98" s="10"/>
      <c r="H98" s="10"/>
      <c r="I98" s="10"/>
      <c r="J98" s="10"/>
      <c r="K98" s="10"/>
      <c r="L98" s="171"/>
      <c r="M98" s="10"/>
      <c r="N98" s="10"/>
      <c r="O98" s="10"/>
      <c r="P98" s="179"/>
      <c r="Q98" s="42"/>
      <c r="R98" s="42"/>
      <c r="S98" s="42"/>
      <c r="T98" s="42"/>
      <c r="U98" s="10"/>
    </row>
    <row r="99" spans="1:21" ht="13.2" x14ac:dyDescent="0.25">
      <c r="A99" s="10"/>
      <c r="B99" s="10"/>
      <c r="C99" s="10"/>
      <c r="D99" s="10"/>
      <c r="E99" s="10"/>
      <c r="F99" s="10"/>
      <c r="G99" s="10"/>
      <c r="H99" s="10"/>
      <c r="I99" s="10"/>
      <c r="J99" s="10"/>
      <c r="K99" s="10"/>
      <c r="L99" s="171"/>
      <c r="M99" s="10"/>
      <c r="N99" s="10"/>
      <c r="O99" s="10"/>
      <c r="P99" s="179"/>
      <c r="Q99" s="42"/>
      <c r="R99" s="42"/>
      <c r="S99" s="42"/>
      <c r="T99" s="42"/>
      <c r="U99" s="10"/>
    </row>
    <row r="100" spans="1:21" ht="13.2" x14ac:dyDescent="0.25">
      <c r="A100" s="10"/>
      <c r="B100" s="10"/>
      <c r="C100" s="10"/>
      <c r="D100" s="10"/>
      <c r="E100" s="10"/>
      <c r="F100" s="10"/>
      <c r="G100" s="10"/>
      <c r="H100" s="10"/>
      <c r="I100" s="10"/>
      <c r="J100" s="10"/>
      <c r="K100" s="10"/>
      <c r="L100" s="171"/>
      <c r="M100" s="10"/>
      <c r="N100" s="10"/>
      <c r="O100" s="10"/>
      <c r="P100" s="179"/>
      <c r="Q100" s="42"/>
      <c r="R100" s="42"/>
      <c r="S100" s="42"/>
      <c r="T100" s="42"/>
      <c r="U100" s="10"/>
    </row>
    <row r="101" spans="1:21" ht="13.2" x14ac:dyDescent="0.25">
      <c r="A101" s="10"/>
      <c r="B101" s="10"/>
      <c r="C101" s="10"/>
      <c r="D101" s="10"/>
      <c r="E101" s="10"/>
      <c r="F101" s="10"/>
      <c r="G101" s="10"/>
      <c r="H101" s="10"/>
      <c r="I101" s="10"/>
      <c r="J101" s="10"/>
      <c r="K101" s="10"/>
      <c r="L101" s="171"/>
      <c r="M101" s="10"/>
      <c r="N101" s="10"/>
      <c r="O101" s="10"/>
      <c r="P101" s="179"/>
      <c r="Q101" s="42"/>
      <c r="R101" s="42"/>
      <c r="S101" s="42"/>
      <c r="T101" s="42"/>
      <c r="U101" s="10"/>
    </row>
    <row r="102" spans="1:21" ht="13.2" x14ac:dyDescent="0.25">
      <c r="A102" s="10"/>
      <c r="B102" s="10"/>
      <c r="C102" s="10"/>
      <c r="D102" s="10"/>
      <c r="E102" s="10"/>
      <c r="F102" s="10"/>
      <c r="G102" s="10"/>
      <c r="H102" s="10"/>
      <c r="I102" s="10"/>
      <c r="J102" s="10"/>
      <c r="K102" s="10"/>
      <c r="L102" s="171"/>
      <c r="M102" s="10"/>
      <c r="N102" s="10"/>
      <c r="O102" s="10"/>
      <c r="P102" s="179"/>
      <c r="Q102" s="42"/>
      <c r="R102" s="42"/>
      <c r="S102" s="42"/>
      <c r="T102" s="42"/>
      <c r="U102" s="10"/>
    </row>
    <row r="103" spans="1:21" ht="13.2" x14ac:dyDescent="0.25">
      <c r="A103" s="10"/>
      <c r="B103" s="10"/>
      <c r="C103" s="10"/>
      <c r="D103" s="10"/>
      <c r="E103" s="10"/>
      <c r="F103" s="10"/>
      <c r="G103" s="10"/>
      <c r="H103" s="10"/>
      <c r="I103" s="10"/>
      <c r="J103" s="10"/>
      <c r="K103" s="10"/>
      <c r="L103" s="171"/>
      <c r="M103" s="10"/>
      <c r="N103" s="10"/>
      <c r="O103" s="10"/>
      <c r="P103" s="179"/>
      <c r="Q103" s="42"/>
      <c r="R103" s="42"/>
      <c r="S103" s="42"/>
      <c r="T103" s="42"/>
      <c r="U103" s="10"/>
    </row>
    <row r="104" spans="1:21" ht="13.2" x14ac:dyDescent="0.25">
      <c r="A104" s="10"/>
      <c r="B104" s="10"/>
      <c r="C104" s="10"/>
      <c r="D104" s="10"/>
      <c r="E104" s="10"/>
      <c r="F104" s="10"/>
      <c r="G104" s="10"/>
      <c r="H104" s="10"/>
      <c r="I104" s="10"/>
      <c r="J104" s="10"/>
      <c r="K104" s="10"/>
      <c r="L104" s="171"/>
      <c r="M104" s="10"/>
      <c r="N104" s="10"/>
      <c r="O104" s="10"/>
      <c r="P104" s="179"/>
      <c r="Q104" s="42"/>
      <c r="R104" s="42"/>
      <c r="S104" s="42"/>
      <c r="T104" s="42"/>
      <c r="U104" s="10"/>
    </row>
    <row r="105" spans="1:21" ht="13.2" x14ac:dyDescent="0.25">
      <c r="A105" s="10"/>
      <c r="B105" s="10"/>
      <c r="C105" s="10"/>
      <c r="D105" s="10"/>
      <c r="E105" s="10"/>
      <c r="F105" s="10"/>
      <c r="G105" s="10"/>
      <c r="H105" s="10"/>
      <c r="I105" s="10"/>
      <c r="J105" s="10"/>
      <c r="K105" s="10"/>
      <c r="L105" s="171"/>
      <c r="M105" s="10"/>
      <c r="N105" s="10"/>
      <c r="O105" s="10"/>
      <c r="P105" s="179"/>
      <c r="Q105" s="42"/>
      <c r="R105" s="42"/>
      <c r="S105" s="42"/>
      <c r="T105" s="42"/>
      <c r="U105" s="10"/>
    </row>
    <row r="106" spans="1:21" ht="13.2" x14ac:dyDescent="0.25">
      <c r="A106" s="10"/>
      <c r="B106" s="10"/>
      <c r="C106" s="10"/>
      <c r="D106" s="10"/>
      <c r="E106" s="10"/>
      <c r="F106" s="10"/>
      <c r="G106" s="10"/>
      <c r="H106" s="10"/>
      <c r="I106" s="10"/>
      <c r="J106" s="10"/>
      <c r="K106" s="10"/>
      <c r="L106" s="171"/>
      <c r="M106" s="10"/>
      <c r="N106" s="10"/>
      <c r="O106" s="10"/>
      <c r="P106" s="179"/>
      <c r="Q106" s="42"/>
      <c r="R106" s="42"/>
      <c r="S106" s="42"/>
      <c r="T106" s="42"/>
      <c r="U106" s="10"/>
    </row>
    <row r="107" spans="1:21" ht="13.2" x14ac:dyDescent="0.25">
      <c r="A107" s="10"/>
      <c r="B107" s="10"/>
      <c r="C107" s="10"/>
      <c r="D107" s="10"/>
      <c r="E107" s="10"/>
      <c r="F107" s="10"/>
      <c r="G107" s="10"/>
      <c r="H107" s="10"/>
      <c r="I107" s="10"/>
      <c r="J107" s="10"/>
      <c r="K107" s="10"/>
      <c r="L107" s="171"/>
      <c r="M107" s="10"/>
      <c r="N107" s="10"/>
      <c r="O107" s="10"/>
      <c r="P107" s="179"/>
      <c r="Q107" s="42"/>
      <c r="R107" s="42"/>
      <c r="S107" s="42"/>
      <c r="T107" s="42"/>
      <c r="U107" s="10"/>
    </row>
    <row r="108" spans="1:21" ht="13.2" x14ac:dyDescent="0.25">
      <c r="A108" s="10"/>
      <c r="B108" s="10"/>
      <c r="C108" s="10"/>
      <c r="D108" s="10"/>
      <c r="E108" s="10"/>
      <c r="F108" s="10"/>
      <c r="G108" s="10"/>
      <c r="H108" s="10"/>
      <c r="I108" s="10"/>
      <c r="J108" s="10"/>
      <c r="K108" s="10"/>
      <c r="L108" s="171"/>
      <c r="M108" s="10"/>
      <c r="N108" s="10"/>
      <c r="O108" s="10"/>
      <c r="P108" s="179"/>
      <c r="Q108" s="42"/>
      <c r="R108" s="42"/>
      <c r="S108" s="42"/>
      <c r="T108" s="42"/>
      <c r="U108" s="10"/>
    </row>
    <row r="109" spans="1:21" ht="13.2" x14ac:dyDescent="0.25">
      <c r="A109" s="10"/>
      <c r="B109" s="10"/>
      <c r="C109" s="10"/>
      <c r="D109" s="10"/>
      <c r="E109" s="10"/>
      <c r="F109" s="10"/>
      <c r="G109" s="10"/>
      <c r="H109" s="10"/>
      <c r="I109" s="10"/>
      <c r="J109" s="10"/>
      <c r="K109" s="10"/>
      <c r="L109" s="171"/>
      <c r="M109" s="10"/>
      <c r="N109" s="10"/>
      <c r="O109" s="10"/>
      <c r="P109" s="179"/>
      <c r="Q109" s="42"/>
      <c r="R109" s="42"/>
      <c r="S109" s="42"/>
      <c r="T109" s="42"/>
      <c r="U109" s="10"/>
    </row>
    <row r="110" spans="1:21" ht="13.2" x14ac:dyDescent="0.25">
      <c r="A110" s="10"/>
      <c r="B110" s="10"/>
      <c r="C110" s="10"/>
      <c r="D110" s="10"/>
      <c r="E110" s="10"/>
      <c r="F110" s="10"/>
      <c r="G110" s="10"/>
      <c r="H110" s="10"/>
      <c r="I110" s="10"/>
      <c r="J110" s="10"/>
      <c r="K110" s="10"/>
      <c r="L110" s="171"/>
      <c r="M110" s="10"/>
      <c r="N110" s="10"/>
      <c r="O110" s="10"/>
      <c r="P110" s="179"/>
      <c r="Q110" s="42"/>
      <c r="R110" s="42"/>
      <c r="S110" s="42"/>
      <c r="T110" s="42"/>
      <c r="U110" s="10"/>
    </row>
    <row r="111" spans="1:21" ht="13.2" x14ac:dyDescent="0.25">
      <c r="A111" s="10"/>
      <c r="B111" s="10"/>
      <c r="C111" s="10"/>
      <c r="D111" s="10"/>
      <c r="E111" s="10"/>
      <c r="F111" s="10"/>
      <c r="G111" s="10"/>
      <c r="H111" s="10"/>
      <c r="I111" s="10"/>
      <c r="J111" s="10"/>
      <c r="K111" s="10"/>
      <c r="L111" s="171"/>
      <c r="M111" s="10"/>
      <c r="N111" s="10"/>
      <c r="O111" s="10"/>
      <c r="P111" s="179"/>
      <c r="Q111" s="42"/>
      <c r="R111" s="42"/>
      <c r="S111" s="42"/>
      <c r="T111" s="42"/>
      <c r="U111" s="10"/>
    </row>
    <row r="112" spans="1:21" ht="13.2" x14ac:dyDescent="0.25">
      <c r="A112" s="10"/>
      <c r="B112" s="10"/>
      <c r="C112" s="10"/>
      <c r="D112" s="10"/>
      <c r="E112" s="10"/>
      <c r="F112" s="10"/>
      <c r="G112" s="10"/>
      <c r="H112" s="10"/>
      <c r="I112" s="10"/>
      <c r="J112" s="10"/>
      <c r="K112" s="10"/>
      <c r="L112" s="171"/>
      <c r="M112" s="10"/>
      <c r="N112" s="10"/>
      <c r="O112" s="10"/>
      <c r="P112" s="179"/>
      <c r="Q112" s="42"/>
      <c r="R112" s="42"/>
      <c r="S112" s="42"/>
      <c r="T112" s="42"/>
      <c r="U112" s="10"/>
    </row>
    <row r="113" spans="1:21" ht="13.2" x14ac:dyDescent="0.25">
      <c r="A113" s="10"/>
      <c r="B113" s="10"/>
      <c r="C113" s="10"/>
      <c r="D113" s="10"/>
      <c r="E113" s="10"/>
      <c r="F113" s="10"/>
      <c r="G113" s="10"/>
      <c r="H113" s="10"/>
      <c r="I113" s="10"/>
      <c r="J113" s="10"/>
      <c r="K113" s="10"/>
      <c r="L113" s="171"/>
      <c r="M113" s="10"/>
      <c r="N113" s="10"/>
      <c r="O113" s="10"/>
      <c r="P113" s="179"/>
      <c r="Q113" s="42"/>
      <c r="R113" s="42"/>
      <c r="S113" s="42"/>
      <c r="T113" s="42"/>
      <c r="U113" s="10"/>
    </row>
    <row r="114" spans="1:21" ht="13.2" x14ac:dyDescent="0.25">
      <c r="A114" s="10"/>
      <c r="B114" s="10"/>
      <c r="C114" s="10"/>
      <c r="D114" s="10"/>
      <c r="E114" s="10"/>
      <c r="F114" s="10"/>
      <c r="G114" s="10"/>
      <c r="H114" s="10"/>
      <c r="I114" s="10"/>
      <c r="J114" s="10"/>
      <c r="K114" s="10"/>
      <c r="L114" s="171"/>
      <c r="M114" s="10"/>
      <c r="N114" s="10"/>
      <c r="O114" s="10"/>
      <c r="P114" s="179"/>
      <c r="Q114" s="42"/>
      <c r="R114" s="42"/>
      <c r="S114" s="42"/>
      <c r="T114" s="42"/>
      <c r="U114" s="10"/>
    </row>
    <row r="115" spans="1:21" ht="13.2" x14ac:dyDescent="0.25">
      <c r="A115" s="10"/>
      <c r="B115" s="10"/>
      <c r="C115" s="10"/>
      <c r="D115" s="10"/>
      <c r="E115" s="10"/>
      <c r="F115" s="10"/>
      <c r="G115" s="10"/>
      <c r="H115" s="10"/>
      <c r="I115" s="10"/>
      <c r="J115" s="10"/>
      <c r="K115" s="10"/>
      <c r="L115" s="171"/>
      <c r="M115" s="10"/>
      <c r="N115" s="10"/>
      <c r="O115" s="10"/>
      <c r="P115" s="179"/>
      <c r="Q115" s="42"/>
      <c r="R115" s="42"/>
      <c r="S115" s="42"/>
      <c r="T115" s="42"/>
      <c r="U115" s="10"/>
    </row>
    <row r="116" spans="1:21" ht="13.2" x14ac:dyDescent="0.25">
      <c r="A116" s="10"/>
      <c r="B116" s="10"/>
      <c r="C116" s="10"/>
      <c r="D116" s="10"/>
      <c r="E116" s="10"/>
      <c r="F116" s="10"/>
      <c r="G116" s="10"/>
      <c r="H116" s="10"/>
      <c r="I116" s="10"/>
      <c r="J116" s="10"/>
      <c r="K116" s="10"/>
      <c r="L116" s="171"/>
      <c r="M116" s="10"/>
      <c r="N116" s="10"/>
      <c r="O116" s="10"/>
      <c r="P116" s="179"/>
      <c r="Q116" s="42"/>
      <c r="R116" s="42"/>
      <c r="S116" s="42"/>
      <c r="T116" s="42"/>
      <c r="U116" s="10"/>
    </row>
    <row r="117" spans="1:21" ht="13.2" x14ac:dyDescent="0.25">
      <c r="A117" s="10"/>
      <c r="B117" s="10"/>
      <c r="C117" s="10"/>
      <c r="D117" s="10"/>
      <c r="E117" s="10"/>
      <c r="F117" s="10"/>
      <c r="G117" s="10"/>
      <c r="H117" s="10"/>
      <c r="I117" s="10"/>
      <c r="J117" s="10"/>
      <c r="K117" s="10"/>
      <c r="L117" s="171"/>
      <c r="M117" s="10"/>
      <c r="N117" s="10"/>
      <c r="O117" s="10"/>
      <c r="P117" s="179"/>
      <c r="Q117" s="42"/>
      <c r="R117" s="42"/>
      <c r="S117" s="42"/>
      <c r="T117" s="42"/>
      <c r="U117" s="10"/>
    </row>
    <row r="118" spans="1:21" ht="13.2" x14ac:dyDescent="0.25">
      <c r="A118" s="10"/>
      <c r="B118" s="10"/>
      <c r="C118" s="10"/>
      <c r="D118" s="10"/>
      <c r="E118" s="10"/>
      <c r="F118" s="10"/>
      <c r="G118" s="10"/>
      <c r="H118" s="10"/>
      <c r="I118" s="10"/>
      <c r="J118" s="10"/>
      <c r="K118" s="10"/>
      <c r="L118" s="171"/>
      <c r="M118" s="10"/>
      <c r="N118" s="10"/>
      <c r="O118" s="10"/>
      <c r="P118" s="179"/>
      <c r="Q118" s="42"/>
      <c r="R118" s="42"/>
      <c r="S118" s="42"/>
      <c r="T118" s="42"/>
      <c r="U118" s="10"/>
    </row>
    <row r="119" spans="1:21" ht="13.2" x14ac:dyDescent="0.25">
      <c r="A119" s="10"/>
      <c r="B119" s="10"/>
      <c r="C119" s="10"/>
      <c r="D119" s="10"/>
      <c r="E119" s="10"/>
      <c r="F119" s="10"/>
      <c r="G119" s="10"/>
      <c r="H119" s="10"/>
      <c r="I119" s="10"/>
      <c r="J119" s="10"/>
      <c r="K119" s="10"/>
      <c r="L119" s="171"/>
      <c r="M119" s="10"/>
      <c r="N119" s="10"/>
      <c r="O119" s="10"/>
      <c r="P119" s="179"/>
      <c r="Q119" s="42"/>
      <c r="R119" s="42"/>
      <c r="S119" s="42"/>
      <c r="T119" s="42"/>
      <c r="U119" s="10"/>
    </row>
    <row r="120" spans="1:21" ht="13.2" x14ac:dyDescent="0.25">
      <c r="A120" s="10"/>
      <c r="B120" s="10"/>
      <c r="C120" s="10"/>
      <c r="D120" s="10"/>
      <c r="E120" s="10"/>
      <c r="F120" s="10"/>
      <c r="G120" s="10"/>
      <c r="H120" s="10"/>
      <c r="I120" s="10"/>
      <c r="J120" s="10"/>
      <c r="K120" s="10"/>
      <c r="L120" s="171"/>
      <c r="M120" s="10"/>
      <c r="N120" s="10"/>
      <c r="O120" s="10"/>
      <c r="P120" s="179"/>
      <c r="Q120" s="42"/>
      <c r="R120" s="42"/>
      <c r="S120" s="42"/>
      <c r="T120" s="42"/>
      <c r="U120" s="10"/>
    </row>
    <row r="121" spans="1:21" ht="13.2" x14ac:dyDescent="0.25">
      <c r="A121" s="10"/>
      <c r="B121" s="10"/>
      <c r="C121" s="10"/>
      <c r="D121" s="10"/>
      <c r="E121" s="10"/>
      <c r="F121" s="10"/>
      <c r="G121" s="10"/>
      <c r="H121" s="10"/>
      <c r="I121" s="10"/>
      <c r="J121" s="10"/>
      <c r="K121" s="10"/>
      <c r="L121" s="171"/>
      <c r="M121" s="10"/>
      <c r="N121" s="10"/>
      <c r="O121" s="10"/>
      <c r="P121" s="179"/>
      <c r="Q121" s="42"/>
      <c r="R121" s="42"/>
      <c r="S121" s="42"/>
      <c r="T121" s="42"/>
      <c r="U121" s="10"/>
    </row>
    <row r="122" spans="1:21" ht="13.2" x14ac:dyDescent="0.25">
      <c r="A122" s="10"/>
      <c r="B122" s="10"/>
      <c r="C122" s="10"/>
      <c r="D122" s="10"/>
      <c r="E122" s="10"/>
      <c r="F122" s="10"/>
      <c r="G122" s="10"/>
      <c r="H122" s="10"/>
      <c r="I122" s="10"/>
      <c r="J122" s="10"/>
      <c r="K122" s="10"/>
      <c r="L122" s="171"/>
      <c r="M122" s="10"/>
      <c r="N122" s="10"/>
      <c r="O122" s="10"/>
      <c r="P122" s="179"/>
      <c r="Q122" s="42"/>
      <c r="R122" s="42"/>
      <c r="S122" s="42"/>
      <c r="T122" s="42"/>
      <c r="U122" s="10"/>
    </row>
    <row r="123" spans="1:21" ht="13.2" x14ac:dyDescent="0.25">
      <c r="A123" s="10"/>
      <c r="B123" s="10"/>
      <c r="C123" s="10"/>
      <c r="D123" s="10"/>
      <c r="E123" s="10"/>
      <c r="F123" s="10"/>
      <c r="G123" s="10"/>
      <c r="H123" s="10"/>
      <c r="I123" s="10"/>
      <c r="J123" s="10"/>
      <c r="K123" s="10"/>
      <c r="L123" s="171"/>
      <c r="M123" s="10"/>
      <c r="N123" s="10"/>
      <c r="O123" s="10"/>
      <c r="P123" s="179"/>
      <c r="Q123" s="42"/>
      <c r="R123" s="42"/>
      <c r="S123" s="42"/>
      <c r="T123" s="42"/>
      <c r="U123" s="10"/>
    </row>
    <row r="124" spans="1:21" ht="13.2" x14ac:dyDescent="0.25">
      <c r="A124" s="10"/>
      <c r="B124" s="10"/>
      <c r="C124" s="10"/>
      <c r="D124" s="10"/>
      <c r="E124" s="10"/>
      <c r="F124" s="10"/>
      <c r="G124" s="10"/>
      <c r="H124" s="10"/>
      <c r="I124" s="10"/>
      <c r="J124" s="10"/>
      <c r="K124" s="10"/>
      <c r="L124" s="171"/>
      <c r="M124" s="10"/>
      <c r="N124" s="10"/>
      <c r="O124" s="10"/>
      <c r="P124" s="179"/>
      <c r="Q124" s="42"/>
      <c r="R124" s="42"/>
      <c r="S124" s="42"/>
      <c r="T124" s="42"/>
      <c r="U124" s="10"/>
    </row>
    <row r="125" spans="1:21" ht="13.2" x14ac:dyDescent="0.25">
      <c r="A125" s="10"/>
      <c r="B125" s="10"/>
      <c r="C125" s="10"/>
      <c r="D125" s="10"/>
      <c r="E125" s="10"/>
      <c r="F125" s="10"/>
      <c r="G125" s="10"/>
      <c r="H125" s="10"/>
      <c r="I125" s="10"/>
      <c r="J125" s="10"/>
      <c r="K125" s="10"/>
      <c r="L125" s="171"/>
      <c r="M125" s="10"/>
      <c r="N125" s="10"/>
      <c r="O125" s="10"/>
      <c r="P125" s="179"/>
      <c r="Q125" s="42"/>
      <c r="R125" s="42"/>
      <c r="S125" s="42"/>
      <c r="T125" s="42"/>
      <c r="U125" s="10"/>
    </row>
    <row r="126" spans="1:21" ht="13.2" x14ac:dyDescent="0.25">
      <c r="A126" s="10"/>
      <c r="B126" s="10"/>
      <c r="C126" s="10"/>
      <c r="D126" s="10"/>
      <c r="E126" s="10"/>
      <c r="F126" s="10"/>
      <c r="G126" s="10"/>
      <c r="H126" s="10"/>
      <c r="I126" s="10"/>
      <c r="J126" s="10"/>
      <c r="K126" s="10"/>
      <c r="L126" s="171"/>
      <c r="M126" s="10"/>
      <c r="N126" s="10"/>
      <c r="O126" s="10"/>
      <c r="P126" s="179"/>
      <c r="Q126" s="42"/>
      <c r="R126" s="42"/>
      <c r="S126" s="42"/>
      <c r="T126" s="42"/>
      <c r="U126" s="10"/>
    </row>
    <row r="127" spans="1:21" ht="13.2" x14ac:dyDescent="0.25">
      <c r="A127" s="10"/>
      <c r="B127" s="10"/>
      <c r="C127" s="10"/>
      <c r="D127" s="10"/>
      <c r="E127" s="10"/>
      <c r="F127" s="10"/>
      <c r="G127" s="10"/>
      <c r="H127" s="10"/>
      <c r="I127" s="10"/>
      <c r="J127" s="10"/>
      <c r="K127" s="10"/>
      <c r="L127" s="171"/>
      <c r="M127" s="10"/>
      <c r="N127" s="10"/>
      <c r="O127" s="10"/>
      <c r="P127" s="179"/>
      <c r="Q127" s="42"/>
      <c r="R127" s="42"/>
      <c r="S127" s="42"/>
      <c r="T127" s="42"/>
      <c r="U127" s="10"/>
    </row>
    <row r="128" spans="1:21" ht="13.2" x14ac:dyDescent="0.25">
      <c r="A128" s="10"/>
      <c r="B128" s="10"/>
      <c r="C128" s="10"/>
      <c r="D128" s="10"/>
      <c r="E128" s="10"/>
      <c r="F128" s="10"/>
      <c r="G128" s="10"/>
      <c r="H128" s="10"/>
      <c r="I128" s="10"/>
      <c r="J128" s="10"/>
      <c r="K128" s="10"/>
      <c r="L128" s="171"/>
      <c r="M128" s="10"/>
      <c r="N128" s="10"/>
      <c r="O128" s="10"/>
      <c r="P128" s="179"/>
      <c r="Q128" s="42"/>
      <c r="R128" s="42"/>
      <c r="S128" s="42"/>
      <c r="T128" s="42"/>
      <c r="U128" s="10"/>
    </row>
    <row r="129" spans="1:21" ht="13.2" x14ac:dyDescent="0.25">
      <c r="A129" s="10"/>
      <c r="B129" s="10"/>
      <c r="C129" s="10"/>
      <c r="D129" s="10"/>
      <c r="E129" s="10"/>
      <c r="F129" s="10"/>
      <c r="G129" s="10"/>
      <c r="H129" s="10"/>
      <c r="I129" s="10"/>
      <c r="J129" s="10"/>
      <c r="K129" s="10"/>
      <c r="L129" s="171"/>
      <c r="M129" s="10"/>
      <c r="N129" s="10"/>
      <c r="O129" s="10"/>
      <c r="P129" s="179"/>
      <c r="Q129" s="42"/>
      <c r="R129" s="42"/>
      <c r="S129" s="42"/>
      <c r="T129" s="42"/>
      <c r="U129" s="10"/>
    </row>
    <row r="130" spans="1:21" ht="13.2" x14ac:dyDescent="0.25">
      <c r="A130" s="10"/>
      <c r="B130" s="10"/>
      <c r="C130" s="10"/>
      <c r="D130" s="10"/>
      <c r="E130" s="10"/>
      <c r="F130" s="10"/>
      <c r="G130" s="10"/>
      <c r="H130" s="10"/>
      <c r="I130" s="10"/>
      <c r="J130" s="10"/>
      <c r="K130" s="10"/>
      <c r="L130" s="171"/>
      <c r="M130" s="10"/>
      <c r="N130" s="10"/>
      <c r="O130" s="10"/>
      <c r="P130" s="179"/>
      <c r="Q130" s="42"/>
      <c r="R130" s="42"/>
      <c r="S130" s="42"/>
      <c r="T130" s="42"/>
      <c r="U130" s="10"/>
    </row>
    <row r="131" spans="1:21" ht="13.2" x14ac:dyDescent="0.25">
      <c r="A131" s="10"/>
      <c r="B131" s="10"/>
      <c r="C131" s="10"/>
      <c r="D131" s="10"/>
      <c r="E131" s="10"/>
      <c r="F131" s="10"/>
      <c r="G131" s="10"/>
      <c r="H131" s="10"/>
      <c r="I131" s="10"/>
      <c r="J131" s="10"/>
      <c r="K131" s="10"/>
      <c r="L131" s="171"/>
      <c r="M131" s="10"/>
      <c r="N131" s="10"/>
      <c r="O131" s="10"/>
      <c r="P131" s="179"/>
      <c r="Q131" s="42"/>
      <c r="R131" s="42"/>
      <c r="S131" s="42"/>
      <c r="T131" s="42"/>
      <c r="U131" s="10"/>
    </row>
    <row r="132" spans="1:21" ht="13.2" x14ac:dyDescent="0.25">
      <c r="A132" s="10"/>
      <c r="B132" s="10"/>
      <c r="C132" s="10"/>
      <c r="D132" s="10"/>
      <c r="E132" s="10"/>
      <c r="F132" s="10"/>
      <c r="G132" s="10"/>
      <c r="H132" s="10"/>
      <c r="I132" s="10"/>
      <c r="J132" s="10"/>
      <c r="K132" s="10"/>
      <c r="L132" s="171"/>
      <c r="M132" s="10"/>
      <c r="N132" s="10"/>
      <c r="O132" s="10"/>
      <c r="P132" s="179"/>
      <c r="Q132" s="42"/>
      <c r="R132" s="42"/>
      <c r="S132" s="42"/>
      <c r="T132" s="42"/>
      <c r="U132" s="10"/>
    </row>
    <row r="133" spans="1:21" ht="13.2" x14ac:dyDescent="0.25">
      <c r="A133" s="10"/>
      <c r="B133" s="10"/>
      <c r="C133" s="10"/>
      <c r="D133" s="10"/>
      <c r="E133" s="10"/>
      <c r="F133" s="10"/>
      <c r="G133" s="10"/>
      <c r="H133" s="10"/>
      <c r="I133" s="10"/>
      <c r="J133" s="10"/>
      <c r="K133" s="10"/>
      <c r="L133" s="171"/>
      <c r="M133" s="10"/>
      <c r="N133" s="10"/>
      <c r="O133" s="10"/>
      <c r="P133" s="179"/>
      <c r="Q133" s="42"/>
      <c r="R133" s="42"/>
      <c r="S133" s="42"/>
      <c r="T133" s="42"/>
      <c r="U133" s="10"/>
    </row>
    <row r="134" spans="1:21" ht="13.2" x14ac:dyDescent="0.25">
      <c r="A134" s="10"/>
      <c r="B134" s="10"/>
      <c r="C134" s="10"/>
      <c r="D134" s="10"/>
      <c r="E134" s="10"/>
      <c r="F134" s="10"/>
      <c r="G134" s="10"/>
      <c r="H134" s="10"/>
      <c r="I134" s="10"/>
      <c r="J134" s="10"/>
      <c r="K134" s="10"/>
      <c r="L134" s="171"/>
      <c r="M134" s="10"/>
      <c r="N134" s="10"/>
      <c r="O134" s="10"/>
      <c r="P134" s="179"/>
      <c r="Q134" s="42"/>
      <c r="R134" s="42"/>
      <c r="S134" s="42"/>
      <c r="T134" s="42"/>
      <c r="U134" s="10"/>
    </row>
    <row r="135" spans="1:21" ht="13.2" x14ac:dyDescent="0.25">
      <c r="A135" s="10"/>
      <c r="B135" s="10"/>
      <c r="C135" s="10"/>
      <c r="D135" s="10"/>
      <c r="E135" s="10"/>
      <c r="F135" s="10"/>
      <c r="G135" s="10"/>
      <c r="H135" s="10"/>
      <c r="I135" s="10"/>
      <c r="J135" s="10"/>
      <c r="K135" s="10"/>
      <c r="L135" s="171"/>
      <c r="M135" s="10"/>
      <c r="N135" s="10"/>
      <c r="O135" s="10"/>
      <c r="P135" s="179"/>
      <c r="Q135" s="42"/>
      <c r="R135" s="42"/>
      <c r="S135" s="42"/>
      <c r="T135" s="42"/>
      <c r="U135" s="10"/>
    </row>
    <row r="136" spans="1:21" ht="13.2" x14ac:dyDescent="0.25">
      <c r="A136" s="10"/>
      <c r="B136" s="10"/>
      <c r="C136" s="10"/>
      <c r="D136" s="10"/>
      <c r="E136" s="10"/>
      <c r="F136" s="10"/>
      <c r="G136" s="10"/>
      <c r="H136" s="10"/>
      <c r="I136" s="10"/>
      <c r="J136" s="10"/>
      <c r="K136" s="10"/>
      <c r="L136" s="171"/>
      <c r="M136" s="10"/>
      <c r="N136" s="10"/>
      <c r="O136" s="10"/>
      <c r="P136" s="179"/>
      <c r="Q136" s="42"/>
      <c r="R136" s="42"/>
      <c r="S136" s="42"/>
      <c r="T136" s="42"/>
      <c r="U136" s="10"/>
    </row>
    <row r="137" spans="1:21" ht="13.2" x14ac:dyDescent="0.25">
      <c r="A137" s="10"/>
      <c r="B137" s="10"/>
      <c r="C137" s="10"/>
      <c r="D137" s="10"/>
      <c r="E137" s="10"/>
      <c r="F137" s="10"/>
      <c r="G137" s="10"/>
      <c r="H137" s="10"/>
      <c r="I137" s="10"/>
      <c r="J137" s="10"/>
      <c r="K137" s="10"/>
      <c r="L137" s="171"/>
      <c r="M137" s="10"/>
      <c r="N137" s="10"/>
      <c r="O137" s="10"/>
      <c r="P137" s="179"/>
      <c r="Q137" s="42"/>
      <c r="R137" s="42"/>
      <c r="S137" s="42"/>
      <c r="T137" s="42"/>
      <c r="U137" s="10"/>
    </row>
    <row r="138" spans="1:21" ht="13.2" x14ac:dyDescent="0.25">
      <c r="A138" s="10"/>
      <c r="B138" s="10"/>
      <c r="C138" s="10"/>
      <c r="D138" s="10"/>
      <c r="E138" s="10"/>
      <c r="F138" s="10"/>
      <c r="G138" s="10"/>
      <c r="H138" s="10"/>
      <c r="I138" s="10"/>
      <c r="J138" s="10"/>
      <c r="K138" s="10"/>
      <c r="L138" s="171"/>
      <c r="M138" s="10"/>
      <c r="N138" s="10"/>
      <c r="O138" s="10"/>
      <c r="P138" s="179"/>
      <c r="Q138" s="42"/>
      <c r="R138" s="42"/>
      <c r="S138" s="42"/>
      <c r="T138" s="42"/>
      <c r="U138" s="10"/>
    </row>
    <row r="139" spans="1:21" ht="13.2" x14ac:dyDescent="0.25">
      <c r="A139" s="10"/>
      <c r="B139" s="10"/>
      <c r="C139" s="10"/>
      <c r="D139" s="10"/>
      <c r="E139" s="10"/>
      <c r="F139" s="10"/>
      <c r="G139" s="10"/>
      <c r="H139" s="10"/>
      <c r="I139" s="10"/>
      <c r="J139" s="10"/>
      <c r="K139" s="10"/>
      <c r="L139" s="171"/>
      <c r="M139" s="10"/>
      <c r="N139" s="10"/>
      <c r="O139" s="10"/>
      <c r="P139" s="179"/>
      <c r="Q139" s="42"/>
      <c r="R139" s="42"/>
      <c r="S139" s="42"/>
      <c r="T139" s="42"/>
      <c r="U139" s="10"/>
    </row>
    <row r="140" spans="1:21" ht="13.2" x14ac:dyDescent="0.25">
      <c r="A140" s="10"/>
      <c r="B140" s="10"/>
      <c r="C140" s="10"/>
      <c r="D140" s="10"/>
      <c r="E140" s="10"/>
      <c r="F140" s="10"/>
      <c r="G140" s="10"/>
      <c r="H140" s="10"/>
      <c r="I140" s="10"/>
      <c r="J140" s="10"/>
      <c r="K140" s="10"/>
      <c r="L140" s="171"/>
      <c r="M140" s="10"/>
      <c r="N140" s="10"/>
      <c r="O140" s="10"/>
      <c r="P140" s="179"/>
      <c r="Q140" s="42"/>
      <c r="R140" s="42"/>
      <c r="S140" s="42"/>
      <c r="T140" s="42"/>
      <c r="U140" s="10"/>
    </row>
    <row r="141" spans="1:21" ht="13.2" x14ac:dyDescent="0.25">
      <c r="A141" s="10"/>
      <c r="B141" s="10"/>
      <c r="C141" s="10"/>
      <c r="D141" s="10"/>
      <c r="E141" s="10"/>
      <c r="F141" s="10"/>
      <c r="G141" s="10"/>
      <c r="H141" s="10"/>
      <c r="I141" s="10"/>
      <c r="J141" s="10"/>
      <c r="K141" s="10"/>
      <c r="L141" s="171"/>
      <c r="M141" s="10"/>
      <c r="N141" s="10"/>
      <c r="O141" s="10"/>
      <c r="P141" s="179"/>
      <c r="Q141" s="42"/>
      <c r="R141" s="42"/>
      <c r="S141" s="42"/>
      <c r="T141" s="42"/>
      <c r="U141" s="10"/>
    </row>
    <row r="142" spans="1:21" ht="13.2" x14ac:dyDescent="0.25">
      <c r="A142" s="10"/>
      <c r="B142" s="10"/>
      <c r="C142" s="10"/>
      <c r="D142" s="10"/>
      <c r="E142" s="10"/>
      <c r="F142" s="10"/>
      <c r="G142" s="10"/>
      <c r="H142" s="10"/>
      <c r="I142" s="10"/>
      <c r="J142" s="10"/>
      <c r="K142" s="10"/>
      <c r="L142" s="171"/>
      <c r="M142" s="10"/>
      <c r="N142" s="10"/>
      <c r="O142" s="10"/>
      <c r="P142" s="179"/>
      <c r="Q142" s="42"/>
      <c r="R142" s="42"/>
      <c r="S142" s="42"/>
      <c r="T142" s="42"/>
      <c r="U142" s="10"/>
    </row>
    <row r="143" spans="1:21" ht="13.2" x14ac:dyDescent="0.25">
      <c r="A143" s="10"/>
      <c r="B143" s="10"/>
      <c r="C143" s="10"/>
      <c r="D143" s="10"/>
      <c r="E143" s="10"/>
      <c r="F143" s="10"/>
      <c r="G143" s="10"/>
      <c r="H143" s="10"/>
      <c r="I143" s="10"/>
      <c r="J143" s="10"/>
      <c r="K143" s="10"/>
      <c r="L143" s="171"/>
      <c r="M143" s="10"/>
      <c r="N143" s="10"/>
      <c r="O143" s="10"/>
      <c r="P143" s="179"/>
      <c r="Q143" s="42"/>
      <c r="R143" s="42"/>
      <c r="S143" s="42"/>
      <c r="T143" s="42"/>
      <c r="U143" s="10"/>
    </row>
    <row r="144" spans="1:21" ht="13.2" x14ac:dyDescent="0.25">
      <c r="A144" s="10"/>
      <c r="B144" s="10"/>
      <c r="C144" s="10"/>
      <c r="D144" s="10"/>
      <c r="E144" s="10"/>
      <c r="F144" s="10"/>
      <c r="G144" s="10"/>
      <c r="H144" s="10"/>
      <c r="I144" s="10"/>
      <c r="J144" s="10"/>
      <c r="K144" s="10"/>
      <c r="L144" s="171"/>
      <c r="M144" s="10"/>
      <c r="N144" s="10"/>
      <c r="O144" s="10"/>
      <c r="P144" s="179"/>
      <c r="Q144" s="42"/>
      <c r="R144" s="42"/>
      <c r="S144" s="42"/>
      <c r="T144" s="42"/>
      <c r="U144" s="10"/>
    </row>
    <row r="145" spans="1:21" ht="13.2" x14ac:dyDescent="0.25">
      <c r="A145" s="10"/>
      <c r="B145" s="10"/>
      <c r="C145" s="10"/>
      <c r="D145" s="10"/>
      <c r="E145" s="10"/>
      <c r="F145" s="10"/>
      <c r="G145" s="10"/>
      <c r="H145" s="10"/>
      <c r="I145" s="10"/>
      <c r="J145" s="10"/>
      <c r="K145" s="10"/>
      <c r="L145" s="171"/>
      <c r="M145" s="10"/>
      <c r="N145" s="10"/>
      <c r="O145" s="10"/>
      <c r="P145" s="179"/>
      <c r="Q145" s="42"/>
      <c r="R145" s="42"/>
      <c r="S145" s="42"/>
      <c r="T145" s="42"/>
      <c r="U145" s="10"/>
    </row>
    <row r="146" spans="1:21" ht="13.2" x14ac:dyDescent="0.25">
      <c r="A146" s="10"/>
      <c r="B146" s="10"/>
      <c r="C146" s="10"/>
      <c r="D146" s="10"/>
      <c r="E146" s="10"/>
      <c r="F146" s="10"/>
      <c r="G146" s="10"/>
      <c r="H146" s="10"/>
      <c r="I146" s="10"/>
      <c r="J146" s="10"/>
      <c r="K146" s="10"/>
      <c r="L146" s="171"/>
      <c r="M146" s="10"/>
      <c r="N146" s="10"/>
      <c r="O146" s="10"/>
      <c r="P146" s="179"/>
      <c r="Q146" s="42"/>
      <c r="R146" s="42"/>
      <c r="S146" s="42"/>
      <c r="T146" s="42"/>
      <c r="U146" s="10"/>
    </row>
    <row r="147" spans="1:21" ht="13.2" x14ac:dyDescent="0.25">
      <c r="A147" s="10"/>
      <c r="B147" s="10"/>
      <c r="C147" s="10"/>
      <c r="D147" s="10"/>
      <c r="E147" s="10"/>
      <c r="F147" s="10"/>
      <c r="G147" s="10"/>
      <c r="H147" s="10"/>
      <c r="I147" s="10"/>
      <c r="J147" s="10"/>
      <c r="K147" s="10"/>
      <c r="L147" s="171"/>
      <c r="M147" s="10"/>
      <c r="N147" s="10"/>
      <c r="O147" s="10"/>
      <c r="P147" s="179"/>
      <c r="Q147" s="42"/>
      <c r="R147" s="42"/>
      <c r="S147" s="42"/>
      <c r="T147" s="42"/>
      <c r="U147" s="10"/>
    </row>
    <row r="148" spans="1:21" ht="13.2" x14ac:dyDescent="0.25">
      <c r="A148" s="10"/>
      <c r="B148" s="10"/>
      <c r="C148" s="10"/>
      <c r="D148" s="10"/>
      <c r="E148" s="10"/>
      <c r="F148" s="10"/>
      <c r="G148" s="10"/>
      <c r="H148" s="10"/>
      <c r="I148" s="10"/>
      <c r="J148" s="10"/>
      <c r="K148" s="10"/>
      <c r="L148" s="171"/>
      <c r="M148" s="10"/>
      <c r="N148" s="10"/>
      <c r="O148" s="10"/>
      <c r="P148" s="179"/>
      <c r="Q148" s="42"/>
      <c r="R148" s="42"/>
      <c r="S148" s="42"/>
      <c r="T148" s="42"/>
      <c r="U148" s="10"/>
    </row>
    <row r="149" spans="1:21" ht="13.2" x14ac:dyDescent="0.25">
      <c r="A149" s="10"/>
      <c r="B149" s="10"/>
      <c r="C149" s="10"/>
      <c r="D149" s="10"/>
      <c r="E149" s="10"/>
      <c r="F149" s="10"/>
      <c r="G149" s="10"/>
      <c r="H149" s="10"/>
      <c r="I149" s="10"/>
      <c r="J149" s="10"/>
      <c r="K149" s="10"/>
      <c r="L149" s="171"/>
      <c r="M149" s="10"/>
      <c r="N149" s="10"/>
      <c r="O149" s="10"/>
      <c r="P149" s="179"/>
      <c r="Q149" s="42"/>
      <c r="R149" s="42"/>
      <c r="S149" s="42"/>
      <c r="T149" s="42"/>
      <c r="U149" s="10"/>
    </row>
    <row r="150" spans="1:21" ht="13.2" x14ac:dyDescent="0.25">
      <c r="A150" s="10"/>
      <c r="B150" s="10"/>
      <c r="C150" s="10"/>
      <c r="D150" s="10"/>
      <c r="E150" s="10"/>
      <c r="F150" s="10"/>
      <c r="G150" s="10"/>
      <c r="H150" s="10"/>
      <c r="I150" s="10"/>
      <c r="J150" s="10"/>
      <c r="K150" s="10"/>
      <c r="L150" s="171"/>
      <c r="M150" s="10"/>
      <c r="N150" s="10"/>
      <c r="O150" s="10"/>
      <c r="P150" s="179"/>
      <c r="Q150" s="42"/>
      <c r="R150" s="42"/>
      <c r="S150" s="42"/>
      <c r="T150" s="42"/>
      <c r="U150" s="10"/>
    </row>
    <row r="151" spans="1:21" ht="13.2" x14ac:dyDescent="0.25">
      <c r="A151" s="10"/>
      <c r="B151" s="10"/>
      <c r="C151" s="10"/>
      <c r="D151" s="10"/>
      <c r="E151" s="10"/>
      <c r="F151" s="10"/>
      <c r="G151" s="10"/>
      <c r="H151" s="10"/>
      <c r="I151" s="10"/>
      <c r="J151" s="10"/>
      <c r="K151" s="10"/>
      <c r="L151" s="171"/>
      <c r="M151" s="10"/>
      <c r="N151" s="10"/>
      <c r="O151" s="10"/>
      <c r="P151" s="179"/>
      <c r="Q151" s="42"/>
      <c r="R151" s="42"/>
      <c r="S151" s="42"/>
      <c r="T151" s="42"/>
      <c r="U151" s="10"/>
    </row>
    <row r="152" spans="1:21" ht="13.2" x14ac:dyDescent="0.25">
      <c r="A152" s="10"/>
      <c r="B152" s="10"/>
      <c r="C152" s="10"/>
      <c r="D152" s="10"/>
      <c r="E152" s="10"/>
      <c r="F152" s="10"/>
      <c r="G152" s="10"/>
      <c r="H152" s="10"/>
      <c r="I152" s="10"/>
      <c r="J152" s="10"/>
      <c r="K152" s="10"/>
      <c r="L152" s="171"/>
      <c r="M152" s="10"/>
      <c r="N152" s="10"/>
      <c r="O152" s="10"/>
      <c r="P152" s="179"/>
      <c r="Q152" s="42"/>
      <c r="R152" s="42"/>
      <c r="S152" s="42"/>
      <c r="T152" s="42"/>
      <c r="U152" s="10"/>
    </row>
    <row r="153" spans="1:21" ht="13.2" x14ac:dyDescent="0.25">
      <c r="A153" s="10"/>
      <c r="B153" s="10"/>
      <c r="C153" s="10"/>
      <c r="D153" s="10"/>
      <c r="E153" s="10"/>
      <c r="F153" s="10"/>
      <c r="G153" s="10"/>
      <c r="H153" s="10"/>
      <c r="I153" s="10"/>
      <c r="J153" s="10"/>
      <c r="K153" s="10"/>
      <c r="L153" s="171"/>
      <c r="M153" s="10"/>
      <c r="N153" s="10"/>
      <c r="O153" s="10"/>
      <c r="P153" s="179"/>
      <c r="Q153" s="42"/>
      <c r="R153" s="42"/>
      <c r="S153" s="42"/>
      <c r="T153" s="42"/>
      <c r="U153" s="10"/>
    </row>
    <row r="154" spans="1:21" ht="13.2" x14ac:dyDescent="0.25">
      <c r="A154" s="10"/>
      <c r="B154" s="10"/>
      <c r="C154" s="10"/>
      <c r="D154" s="10"/>
      <c r="E154" s="10"/>
      <c r="F154" s="10"/>
      <c r="G154" s="10"/>
      <c r="H154" s="10"/>
      <c r="I154" s="10"/>
      <c r="J154" s="10"/>
      <c r="K154" s="10"/>
      <c r="L154" s="171"/>
      <c r="M154" s="10"/>
      <c r="N154" s="10"/>
      <c r="O154" s="10"/>
      <c r="P154" s="179"/>
      <c r="Q154" s="42"/>
      <c r="R154" s="42"/>
      <c r="S154" s="42"/>
      <c r="T154" s="42"/>
      <c r="U154" s="10"/>
    </row>
    <row r="155" spans="1:21" ht="13.2" x14ac:dyDescent="0.25">
      <c r="A155" s="10"/>
      <c r="B155" s="10"/>
      <c r="C155" s="10"/>
      <c r="D155" s="10"/>
      <c r="E155" s="10"/>
      <c r="F155" s="10"/>
      <c r="G155" s="10"/>
      <c r="H155" s="10"/>
      <c r="I155" s="10"/>
      <c r="J155" s="10"/>
      <c r="K155" s="10"/>
      <c r="L155" s="171"/>
      <c r="M155" s="10"/>
      <c r="N155" s="10"/>
      <c r="O155" s="10"/>
      <c r="P155" s="179"/>
      <c r="Q155" s="42"/>
      <c r="R155" s="42"/>
      <c r="S155" s="42"/>
      <c r="T155" s="42"/>
      <c r="U155" s="10"/>
    </row>
    <row r="156" spans="1:21" ht="13.2" x14ac:dyDescent="0.25">
      <c r="A156" s="10"/>
      <c r="B156" s="10"/>
      <c r="C156" s="10"/>
      <c r="D156" s="10"/>
      <c r="E156" s="10"/>
      <c r="F156" s="10"/>
      <c r="G156" s="10"/>
      <c r="H156" s="10"/>
      <c r="I156" s="10"/>
      <c r="J156" s="10"/>
      <c r="K156" s="10"/>
      <c r="L156" s="171"/>
      <c r="M156" s="10"/>
      <c r="N156" s="10"/>
      <c r="O156" s="10"/>
      <c r="P156" s="179"/>
      <c r="Q156" s="42"/>
      <c r="R156" s="42"/>
      <c r="S156" s="42"/>
      <c r="T156" s="42"/>
      <c r="U156" s="10"/>
    </row>
    <row r="157" spans="1:21" ht="13.2" x14ac:dyDescent="0.25">
      <c r="A157" s="10"/>
      <c r="B157" s="10"/>
      <c r="C157" s="10"/>
      <c r="D157" s="10"/>
      <c r="E157" s="10"/>
      <c r="F157" s="10"/>
      <c r="G157" s="10"/>
      <c r="H157" s="10"/>
      <c r="I157" s="10"/>
      <c r="J157" s="10"/>
      <c r="K157" s="10"/>
      <c r="L157" s="171"/>
      <c r="M157" s="10"/>
      <c r="N157" s="10"/>
      <c r="O157" s="10"/>
      <c r="P157" s="179"/>
      <c r="Q157" s="42"/>
      <c r="R157" s="42"/>
      <c r="S157" s="42"/>
      <c r="T157" s="42"/>
      <c r="U157" s="10"/>
    </row>
    <row r="158" spans="1:21" ht="13.2" x14ac:dyDescent="0.25">
      <c r="A158" s="10"/>
      <c r="B158" s="10"/>
      <c r="C158" s="10"/>
      <c r="D158" s="10"/>
      <c r="E158" s="10"/>
      <c r="F158" s="10"/>
      <c r="G158" s="10"/>
      <c r="H158" s="10"/>
      <c r="I158" s="10"/>
      <c r="J158" s="10"/>
      <c r="K158" s="10"/>
      <c r="L158" s="171"/>
      <c r="M158" s="10"/>
      <c r="N158" s="10"/>
      <c r="O158" s="10"/>
      <c r="P158" s="179"/>
      <c r="Q158" s="42"/>
      <c r="R158" s="42"/>
      <c r="S158" s="42"/>
      <c r="T158" s="42"/>
      <c r="U158" s="10"/>
    </row>
    <row r="159" spans="1:21" ht="13.2" x14ac:dyDescent="0.25">
      <c r="A159" s="10"/>
      <c r="B159" s="10"/>
      <c r="C159" s="10"/>
      <c r="D159" s="10"/>
      <c r="E159" s="10"/>
      <c r="F159" s="10"/>
      <c r="G159" s="10"/>
      <c r="H159" s="10"/>
      <c r="I159" s="10"/>
      <c r="J159" s="10"/>
      <c r="K159" s="10"/>
      <c r="L159" s="171"/>
      <c r="M159" s="10"/>
      <c r="N159" s="10"/>
      <c r="O159" s="10"/>
      <c r="P159" s="179"/>
      <c r="Q159" s="42"/>
      <c r="R159" s="42"/>
      <c r="S159" s="42"/>
      <c r="T159" s="42"/>
      <c r="U159" s="10"/>
    </row>
    <row r="160" spans="1:21" ht="13.2" x14ac:dyDescent="0.25">
      <c r="A160" s="10"/>
      <c r="B160" s="10"/>
      <c r="C160" s="10"/>
      <c r="D160" s="10"/>
      <c r="E160" s="10"/>
      <c r="F160" s="10"/>
      <c r="G160" s="10"/>
      <c r="H160" s="10"/>
      <c r="I160" s="10"/>
      <c r="J160" s="10"/>
      <c r="K160" s="10"/>
      <c r="L160" s="171"/>
      <c r="M160" s="10"/>
      <c r="N160" s="10"/>
      <c r="O160" s="10"/>
      <c r="P160" s="179"/>
      <c r="Q160" s="42"/>
      <c r="R160" s="42"/>
      <c r="S160" s="42"/>
      <c r="T160" s="42"/>
      <c r="U160" s="10"/>
    </row>
    <row r="161" spans="1:21" ht="13.2" x14ac:dyDescent="0.25">
      <c r="A161" s="10"/>
      <c r="B161" s="10"/>
      <c r="C161" s="10"/>
      <c r="D161" s="10"/>
      <c r="E161" s="10"/>
      <c r="F161" s="10"/>
      <c r="G161" s="10"/>
      <c r="H161" s="10"/>
      <c r="I161" s="10"/>
      <c r="J161" s="10"/>
      <c r="K161" s="10"/>
      <c r="L161" s="171"/>
      <c r="M161" s="10"/>
      <c r="N161" s="10"/>
      <c r="O161" s="10"/>
      <c r="P161" s="179"/>
      <c r="Q161" s="42"/>
      <c r="R161" s="42"/>
      <c r="S161" s="42"/>
      <c r="T161" s="42"/>
      <c r="U161" s="10"/>
    </row>
    <row r="162" spans="1:21" ht="13.2" x14ac:dyDescent="0.25">
      <c r="A162" s="10"/>
      <c r="B162" s="10"/>
      <c r="C162" s="10"/>
      <c r="D162" s="10"/>
      <c r="E162" s="10"/>
      <c r="F162" s="10"/>
      <c r="G162" s="10"/>
      <c r="H162" s="10"/>
      <c r="I162" s="10"/>
      <c r="J162" s="10"/>
      <c r="K162" s="10"/>
      <c r="L162" s="171"/>
      <c r="M162" s="10"/>
      <c r="N162" s="10"/>
      <c r="O162" s="10"/>
      <c r="P162" s="179"/>
      <c r="Q162" s="42"/>
      <c r="R162" s="42"/>
      <c r="S162" s="42"/>
      <c r="T162" s="42"/>
      <c r="U162" s="10"/>
    </row>
    <row r="163" spans="1:21" ht="13.2" x14ac:dyDescent="0.25">
      <c r="A163" s="10"/>
      <c r="B163" s="10"/>
      <c r="C163" s="10"/>
      <c r="D163" s="10"/>
      <c r="E163" s="10"/>
      <c r="F163" s="10"/>
      <c r="G163" s="10"/>
      <c r="H163" s="10"/>
      <c r="I163" s="10"/>
      <c r="J163" s="10"/>
      <c r="K163" s="10"/>
      <c r="L163" s="171"/>
      <c r="M163" s="10"/>
      <c r="N163" s="10"/>
      <c r="O163" s="10"/>
      <c r="P163" s="179"/>
      <c r="Q163" s="42"/>
      <c r="R163" s="42"/>
      <c r="S163" s="42"/>
      <c r="T163" s="42"/>
      <c r="U163" s="10"/>
    </row>
    <row r="164" spans="1:21" ht="13.2" x14ac:dyDescent="0.25">
      <c r="A164" s="10"/>
      <c r="B164" s="10"/>
      <c r="C164" s="10"/>
      <c r="D164" s="10"/>
      <c r="E164" s="10"/>
      <c r="F164" s="10"/>
      <c r="G164" s="10"/>
      <c r="H164" s="10"/>
      <c r="I164" s="10"/>
      <c r="J164" s="10"/>
      <c r="K164" s="10"/>
      <c r="L164" s="171"/>
      <c r="M164" s="10"/>
      <c r="N164" s="10"/>
      <c r="O164" s="10"/>
      <c r="P164" s="179"/>
      <c r="Q164" s="42"/>
      <c r="R164" s="42"/>
      <c r="S164" s="42"/>
      <c r="T164" s="42"/>
      <c r="U164" s="10"/>
    </row>
    <row r="165" spans="1:21" ht="13.2" x14ac:dyDescent="0.25">
      <c r="A165" s="10"/>
      <c r="B165" s="10"/>
      <c r="C165" s="10"/>
      <c r="D165" s="10"/>
      <c r="E165" s="10"/>
      <c r="F165" s="10"/>
      <c r="G165" s="10"/>
      <c r="H165" s="10"/>
      <c r="I165" s="10"/>
      <c r="J165" s="10"/>
      <c r="K165" s="10"/>
      <c r="L165" s="171"/>
      <c r="M165" s="10"/>
      <c r="N165" s="10"/>
      <c r="O165" s="10"/>
      <c r="P165" s="179"/>
      <c r="Q165" s="42"/>
      <c r="R165" s="42"/>
      <c r="S165" s="42"/>
      <c r="T165" s="42"/>
      <c r="U165" s="10"/>
    </row>
    <row r="166" spans="1:21" ht="13.2" x14ac:dyDescent="0.25">
      <c r="A166" s="10"/>
      <c r="B166" s="10"/>
      <c r="C166" s="10"/>
      <c r="D166" s="10"/>
      <c r="E166" s="10"/>
      <c r="F166" s="10"/>
      <c r="G166" s="10"/>
      <c r="H166" s="10"/>
      <c r="I166" s="10"/>
      <c r="J166" s="10"/>
      <c r="K166" s="10"/>
      <c r="L166" s="171"/>
      <c r="M166" s="10"/>
      <c r="N166" s="10"/>
      <c r="O166" s="10"/>
      <c r="P166" s="179"/>
      <c r="Q166" s="42"/>
      <c r="R166" s="42"/>
      <c r="S166" s="42"/>
      <c r="T166" s="42"/>
      <c r="U166" s="10"/>
    </row>
    <row r="167" spans="1:21" ht="13.2" x14ac:dyDescent="0.25">
      <c r="A167" s="10"/>
      <c r="B167" s="10"/>
      <c r="C167" s="10"/>
      <c r="D167" s="10"/>
      <c r="E167" s="10"/>
      <c r="F167" s="10"/>
      <c r="G167" s="10"/>
      <c r="H167" s="10"/>
      <c r="I167" s="10"/>
      <c r="J167" s="10"/>
      <c r="K167" s="10"/>
      <c r="L167" s="171"/>
      <c r="M167" s="10"/>
      <c r="N167" s="10"/>
      <c r="O167" s="10"/>
      <c r="P167" s="179"/>
      <c r="Q167" s="42"/>
      <c r="R167" s="42"/>
      <c r="S167" s="42"/>
      <c r="T167" s="42"/>
      <c r="U167" s="10"/>
    </row>
    <row r="168" spans="1:21" ht="13.2" x14ac:dyDescent="0.25">
      <c r="A168" s="10"/>
      <c r="B168" s="10"/>
      <c r="C168" s="10"/>
      <c r="D168" s="10"/>
      <c r="E168" s="10"/>
      <c r="F168" s="10"/>
      <c r="G168" s="10"/>
      <c r="H168" s="10"/>
      <c r="I168" s="10"/>
      <c r="J168" s="10"/>
      <c r="K168" s="10"/>
      <c r="L168" s="171"/>
      <c r="M168" s="10"/>
      <c r="N168" s="10"/>
      <c r="O168" s="10"/>
      <c r="P168" s="179"/>
      <c r="Q168" s="42"/>
      <c r="R168" s="42"/>
      <c r="S168" s="42"/>
      <c r="T168" s="42"/>
      <c r="U168" s="10"/>
    </row>
    <row r="169" spans="1:21" ht="13.2" x14ac:dyDescent="0.25">
      <c r="A169" s="10"/>
      <c r="B169" s="10"/>
      <c r="C169" s="10"/>
      <c r="D169" s="10"/>
      <c r="E169" s="10"/>
      <c r="F169" s="10"/>
      <c r="G169" s="10"/>
      <c r="H169" s="10"/>
      <c r="I169" s="10"/>
      <c r="J169" s="10"/>
      <c r="K169" s="10"/>
      <c r="L169" s="171"/>
      <c r="M169" s="10"/>
      <c r="N169" s="10"/>
      <c r="O169" s="10"/>
      <c r="P169" s="179"/>
      <c r="Q169" s="42"/>
      <c r="R169" s="42"/>
      <c r="S169" s="42"/>
      <c r="T169" s="42"/>
      <c r="U169" s="10"/>
    </row>
    <row r="170" spans="1:21" ht="13.2" x14ac:dyDescent="0.25">
      <c r="A170" s="10"/>
      <c r="B170" s="10"/>
      <c r="C170" s="10"/>
      <c r="D170" s="10"/>
      <c r="E170" s="10"/>
      <c r="F170" s="10"/>
      <c r="G170" s="10"/>
      <c r="H170" s="10"/>
      <c r="I170" s="10"/>
      <c r="J170" s="10"/>
      <c r="K170" s="10"/>
      <c r="L170" s="171"/>
      <c r="M170" s="10"/>
      <c r="N170" s="10"/>
      <c r="O170" s="10"/>
      <c r="P170" s="179"/>
      <c r="Q170" s="42"/>
      <c r="R170" s="42"/>
      <c r="S170" s="42"/>
      <c r="T170" s="42"/>
      <c r="U170" s="10"/>
    </row>
    <row r="171" spans="1:21" ht="13.2" x14ac:dyDescent="0.25">
      <c r="A171" s="10"/>
      <c r="B171" s="10"/>
      <c r="C171" s="10"/>
      <c r="D171" s="10"/>
      <c r="E171" s="10"/>
      <c r="F171" s="10"/>
      <c r="G171" s="10"/>
      <c r="H171" s="10"/>
      <c r="I171" s="10"/>
      <c r="J171" s="10"/>
      <c r="K171" s="10"/>
      <c r="L171" s="171"/>
      <c r="M171" s="10"/>
      <c r="N171" s="10"/>
      <c r="O171" s="10"/>
      <c r="P171" s="179"/>
      <c r="Q171" s="42"/>
      <c r="R171" s="42"/>
      <c r="S171" s="42"/>
      <c r="T171" s="42"/>
      <c r="U171" s="10"/>
    </row>
    <row r="172" spans="1:21" ht="13.2" x14ac:dyDescent="0.25">
      <c r="A172" s="10"/>
      <c r="B172" s="10"/>
      <c r="C172" s="10"/>
      <c r="D172" s="10"/>
      <c r="E172" s="10"/>
      <c r="F172" s="10"/>
      <c r="G172" s="10"/>
      <c r="H172" s="10"/>
      <c r="I172" s="10"/>
      <c r="J172" s="10"/>
      <c r="K172" s="10"/>
      <c r="L172" s="171"/>
      <c r="M172" s="10"/>
      <c r="N172" s="10"/>
      <c r="O172" s="10"/>
      <c r="P172" s="179"/>
      <c r="Q172" s="42"/>
      <c r="R172" s="42"/>
      <c r="S172" s="42"/>
      <c r="T172" s="42"/>
      <c r="U172" s="10"/>
    </row>
    <row r="173" spans="1:21" ht="13.2" x14ac:dyDescent="0.25">
      <c r="A173" s="10"/>
      <c r="B173" s="10"/>
      <c r="C173" s="10"/>
      <c r="D173" s="10"/>
      <c r="E173" s="10"/>
      <c r="F173" s="10"/>
      <c r="G173" s="10"/>
      <c r="H173" s="10"/>
      <c r="I173" s="10"/>
      <c r="J173" s="10"/>
      <c r="K173" s="10"/>
      <c r="L173" s="171"/>
      <c r="M173" s="10"/>
      <c r="N173" s="10"/>
      <c r="O173" s="10"/>
      <c r="P173" s="179"/>
      <c r="Q173" s="42"/>
      <c r="R173" s="42"/>
      <c r="S173" s="42"/>
      <c r="T173" s="42"/>
      <c r="U173" s="10"/>
    </row>
    <row r="174" spans="1:21" ht="13.2" x14ac:dyDescent="0.25">
      <c r="A174" s="10"/>
      <c r="B174" s="10"/>
      <c r="C174" s="10"/>
      <c r="D174" s="10"/>
      <c r="E174" s="10"/>
      <c r="F174" s="10"/>
      <c r="G174" s="10"/>
      <c r="H174" s="10"/>
      <c r="I174" s="10"/>
      <c r="J174" s="10"/>
      <c r="K174" s="10"/>
      <c r="L174" s="171"/>
      <c r="M174" s="10"/>
      <c r="N174" s="10"/>
      <c r="O174" s="10"/>
      <c r="P174" s="179"/>
      <c r="Q174" s="42"/>
      <c r="R174" s="42"/>
      <c r="S174" s="42"/>
      <c r="T174" s="42"/>
      <c r="U174" s="10"/>
    </row>
    <row r="175" spans="1:21" ht="13.2" x14ac:dyDescent="0.25">
      <c r="A175" s="10"/>
      <c r="B175" s="10"/>
      <c r="C175" s="10"/>
      <c r="D175" s="10"/>
      <c r="E175" s="10"/>
      <c r="F175" s="10"/>
      <c r="G175" s="10"/>
      <c r="H175" s="10"/>
      <c r="I175" s="10"/>
      <c r="J175" s="10"/>
      <c r="K175" s="10"/>
      <c r="L175" s="171"/>
      <c r="M175" s="10"/>
      <c r="N175" s="10"/>
      <c r="O175" s="10"/>
      <c r="P175" s="179"/>
      <c r="Q175" s="42"/>
      <c r="R175" s="42"/>
      <c r="S175" s="42"/>
      <c r="T175" s="42"/>
      <c r="U175" s="10"/>
    </row>
    <row r="176" spans="1:21" ht="13.2" x14ac:dyDescent="0.25">
      <c r="A176" s="10"/>
      <c r="B176" s="10"/>
      <c r="C176" s="10"/>
      <c r="D176" s="10"/>
      <c r="E176" s="10"/>
      <c r="F176" s="10"/>
      <c r="G176" s="10"/>
      <c r="H176" s="10"/>
      <c r="I176" s="10"/>
      <c r="J176" s="10"/>
      <c r="K176" s="10"/>
      <c r="L176" s="171"/>
      <c r="M176" s="10"/>
      <c r="N176" s="10"/>
      <c r="O176" s="10"/>
      <c r="P176" s="179"/>
      <c r="Q176" s="42"/>
      <c r="R176" s="42"/>
      <c r="S176" s="42"/>
      <c r="T176" s="42"/>
      <c r="U176" s="10"/>
    </row>
    <row r="177" spans="1:21" ht="13.2" x14ac:dyDescent="0.25">
      <c r="A177" s="10"/>
      <c r="B177" s="10"/>
      <c r="C177" s="10"/>
      <c r="D177" s="10"/>
      <c r="E177" s="10"/>
      <c r="F177" s="10"/>
      <c r="G177" s="10"/>
      <c r="H177" s="10"/>
      <c r="I177" s="10"/>
      <c r="J177" s="10"/>
      <c r="K177" s="10"/>
      <c r="L177" s="171"/>
      <c r="M177" s="10"/>
      <c r="N177" s="10"/>
      <c r="O177" s="10"/>
      <c r="P177" s="179"/>
      <c r="Q177" s="42"/>
      <c r="R177" s="42"/>
      <c r="S177" s="42"/>
      <c r="T177" s="42"/>
      <c r="U177" s="10"/>
    </row>
    <row r="178" spans="1:21" ht="13.2" x14ac:dyDescent="0.25">
      <c r="A178" s="10"/>
      <c r="B178" s="10"/>
      <c r="C178" s="10"/>
      <c r="D178" s="10"/>
      <c r="E178" s="10"/>
      <c r="F178" s="10"/>
      <c r="G178" s="10"/>
      <c r="H178" s="10"/>
      <c r="I178" s="10"/>
      <c r="J178" s="10"/>
      <c r="K178" s="10"/>
      <c r="L178" s="171"/>
      <c r="M178" s="10"/>
      <c r="N178" s="10"/>
      <c r="O178" s="10"/>
      <c r="P178" s="179"/>
      <c r="Q178" s="42"/>
      <c r="R178" s="42"/>
      <c r="S178" s="42"/>
      <c r="T178" s="42"/>
      <c r="U178" s="10"/>
    </row>
    <row r="179" spans="1:21" ht="13.2" x14ac:dyDescent="0.25">
      <c r="A179" s="10"/>
      <c r="B179" s="10"/>
      <c r="C179" s="10"/>
      <c r="D179" s="10"/>
      <c r="E179" s="10"/>
      <c r="F179" s="10"/>
      <c r="G179" s="10"/>
      <c r="H179" s="10"/>
      <c r="I179" s="10"/>
      <c r="J179" s="10"/>
      <c r="K179" s="10"/>
      <c r="L179" s="171"/>
      <c r="M179" s="10"/>
      <c r="N179" s="10"/>
      <c r="O179" s="10"/>
      <c r="P179" s="179"/>
      <c r="Q179" s="42"/>
      <c r="R179" s="42"/>
      <c r="S179" s="42"/>
      <c r="T179" s="42"/>
      <c r="U179" s="10"/>
    </row>
    <row r="180" spans="1:21" ht="13.2" x14ac:dyDescent="0.25">
      <c r="A180" s="10"/>
      <c r="B180" s="10"/>
      <c r="C180" s="10"/>
      <c r="D180" s="10"/>
      <c r="E180" s="10"/>
      <c r="F180" s="10"/>
      <c r="G180" s="10"/>
      <c r="H180" s="10"/>
      <c r="I180" s="10"/>
      <c r="J180" s="10"/>
      <c r="K180" s="10"/>
      <c r="L180" s="171"/>
      <c r="M180" s="10"/>
      <c r="N180" s="10"/>
      <c r="O180" s="10"/>
      <c r="P180" s="179"/>
      <c r="Q180" s="42"/>
      <c r="R180" s="42"/>
      <c r="S180" s="42"/>
      <c r="T180" s="42"/>
      <c r="U180" s="10"/>
    </row>
    <row r="181" spans="1:21" ht="13.2" x14ac:dyDescent="0.25">
      <c r="A181" s="10"/>
      <c r="B181" s="10"/>
      <c r="C181" s="10"/>
      <c r="D181" s="10"/>
      <c r="E181" s="10"/>
      <c r="F181" s="10"/>
      <c r="G181" s="10"/>
      <c r="H181" s="10"/>
      <c r="I181" s="10"/>
      <c r="J181" s="10"/>
      <c r="K181" s="10"/>
      <c r="L181" s="171"/>
      <c r="M181" s="10"/>
      <c r="N181" s="10"/>
      <c r="O181" s="10"/>
      <c r="P181" s="179"/>
      <c r="Q181" s="42"/>
      <c r="R181" s="42"/>
      <c r="S181" s="42"/>
      <c r="T181" s="42"/>
      <c r="U181" s="10"/>
    </row>
    <row r="182" spans="1:21" ht="13.2" x14ac:dyDescent="0.25">
      <c r="A182" s="10"/>
      <c r="B182" s="10"/>
      <c r="C182" s="10"/>
      <c r="D182" s="10"/>
      <c r="E182" s="10"/>
      <c r="F182" s="10"/>
      <c r="G182" s="10"/>
      <c r="H182" s="10"/>
      <c r="I182" s="10"/>
      <c r="J182" s="10"/>
      <c r="K182" s="10"/>
      <c r="L182" s="171"/>
      <c r="M182" s="10"/>
      <c r="N182" s="10"/>
      <c r="O182" s="10"/>
      <c r="P182" s="179"/>
      <c r="Q182" s="42"/>
      <c r="R182" s="42"/>
      <c r="S182" s="42"/>
      <c r="T182" s="42"/>
      <c r="U182" s="10"/>
    </row>
    <row r="183" spans="1:21" ht="13.2" x14ac:dyDescent="0.25">
      <c r="A183" s="10"/>
      <c r="B183" s="10"/>
      <c r="C183" s="10"/>
      <c r="D183" s="10"/>
      <c r="E183" s="10"/>
      <c r="F183" s="10"/>
      <c r="G183" s="10"/>
      <c r="H183" s="10"/>
      <c r="I183" s="10"/>
      <c r="J183" s="10"/>
      <c r="K183" s="10"/>
      <c r="L183" s="171"/>
      <c r="M183" s="10"/>
      <c r="N183" s="10"/>
      <c r="O183" s="10"/>
      <c r="P183" s="179"/>
      <c r="Q183" s="42"/>
      <c r="R183" s="42"/>
      <c r="S183" s="42"/>
      <c r="T183" s="42"/>
      <c r="U183" s="10"/>
    </row>
    <row r="184" spans="1:21" ht="13.2" x14ac:dyDescent="0.25">
      <c r="A184" s="10"/>
      <c r="B184" s="10"/>
      <c r="C184" s="10"/>
      <c r="D184" s="10"/>
      <c r="E184" s="10"/>
      <c r="F184" s="10"/>
      <c r="G184" s="10"/>
      <c r="H184" s="10"/>
      <c r="I184" s="10"/>
      <c r="J184" s="10"/>
      <c r="K184" s="10"/>
      <c r="L184" s="171"/>
      <c r="M184" s="10"/>
      <c r="N184" s="10"/>
      <c r="O184" s="10"/>
      <c r="P184" s="179"/>
      <c r="Q184" s="42"/>
      <c r="R184" s="42"/>
      <c r="S184" s="42"/>
      <c r="T184" s="42"/>
      <c r="U184" s="10"/>
    </row>
    <row r="185" spans="1:21" ht="13.2" x14ac:dyDescent="0.25">
      <c r="A185" s="10"/>
      <c r="B185" s="10"/>
      <c r="C185" s="10"/>
      <c r="D185" s="10"/>
      <c r="E185" s="10"/>
      <c r="F185" s="10"/>
      <c r="G185" s="10"/>
      <c r="H185" s="10"/>
      <c r="I185" s="10"/>
      <c r="J185" s="10"/>
      <c r="K185" s="10"/>
      <c r="L185" s="171"/>
      <c r="M185" s="10"/>
      <c r="N185" s="10"/>
      <c r="O185" s="10"/>
      <c r="P185" s="179"/>
      <c r="Q185" s="42"/>
      <c r="R185" s="42"/>
      <c r="S185" s="42"/>
      <c r="T185" s="42"/>
      <c r="U185" s="10"/>
    </row>
    <row r="186" spans="1:21" ht="13.2" x14ac:dyDescent="0.25">
      <c r="A186" s="10"/>
      <c r="B186" s="10"/>
      <c r="C186" s="10"/>
      <c r="D186" s="10"/>
      <c r="E186" s="10"/>
      <c r="F186" s="10"/>
      <c r="G186" s="10"/>
      <c r="H186" s="10"/>
      <c r="I186" s="10"/>
      <c r="J186" s="10"/>
      <c r="K186" s="10"/>
      <c r="L186" s="171"/>
      <c r="M186" s="10"/>
      <c r="N186" s="10"/>
      <c r="O186" s="10"/>
      <c r="P186" s="179"/>
      <c r="Q186" s="42"/>
      <c r="R186" s="42"/>
      <c r="S186" s="42"/>
      <c r="T186" s="42"/>
      <c r="U186" s="10"/>
    </row>
    <row r="187" spans="1:21" ht="13.2" x14ac:dyDescent="0.25">
      <c r="A187" s="10"/>
      <c r="B187" s="10"/>
      <c r="C187" s="10"/>
      <c r="D187" s="10"/>
      <c r="E187" s="10"/>
      <c r="F187" s="10"/>
      <c r="G187" s="10"/>
      <c r="H187" s="10"/>
      <c r="I187" s="10"/>
      <c r="J187" s="10"/>
      <c r="K187" s="10"/>
      <c r="L187" s="171"/>
      <c r="M187" s="10"/>
      <c r="N187" s="10"/>
      <c r="O187" s="10"/>
      <c r="P187" s="179"/>
      <c r="Q187" s="42"/>
      <c r="R187" s="42"/>
      <c r="S187" s="42"/>
      <c r="T187" s="42"/>
      <c r="U187" s="10"/>
    </row>
    <row r="188" spans="1:21" ht="13.2" x14ac:dyDescent="0.25">
      <c r="A188" s="10"/>
      <c r="B188" s="10"/>
      <c r="C188" s="10"/>
      <c r="D188" s="10"/>
      <c r="E188" s="10"/>
      <c r="F188" s="10"/>
      <c r="G188" s="10"/>
      <c r="H188" s="10"/>
      <c r="I188" s="10"/>
      <c r="J188" s="10"/>
      <c r="K188" s="10"/>
      <c r="L188" s="171"/>
      <c r="M188" s="10"/>
      <c r="N188" s="10"/>
      <c r="O188" s="10"/>
      <c r="P188" s="179"/>
      <c r="Q188" s="42"/>
      <c r="R188" s="42"/>
      <c r="S188" s="42"/>
      <c r="T188" s="42"/>
      <c r="U188" s="10"/>
    </row>
    <row r="189" spans="1:21" ht="13.2" x14ac:dyDescent="0.25">
      <c r="A189" s="10"/>
      <c r="B189" s="10"/>
      <c r="C189" s="10"/>
      <c r="D189" s="10"/>
      <c r="E189" s="10"/>
      <c r="F189" s="10"/>
      <c r="G189" s="10"/>
      <c r="H189" s="10"/>
      <c r="I189" s="10"/>
      <c r="J189" s="10"/>
      <c r="K189" s="10"/>
      <c r="L189" s="171"/>
      <c r="M189" s="10"/>
      <c r="N189" s="10"/>
      <c r="O189" s="10"/>
      <c r="P189" s="179"/>
      <c r="Q189" s="42"/>
      <c r="R189" s="42"/>
      <c r="S189" s="42"/>
      <c r="T189" s="42"/>
      <c r="U189" s="10"/>
    </row>
    <row r="190" spans="1:21" ht="13.2" x14ac:dyDescent="0.25">
      <c r="A190" s="10"/>
      <c r="B190" s="10"/>
      <c r="C190" s="10"/>
      <c r="D190" s="10"/>
      <c r="E190" s="10"/>
      <c r="F190" s="10"/>
      <c r="G190" s="10"/>
      <c r="H190" s="10"/>
      <c r="I190" s="10"/>
      <c r="J190" s="10"/>
      <c r="K190" s="10"/>
      <c r="L190" s="171"/>
      <c r="M190" s="10"/>
      <c r="N190" s="10"/>
      <c r="O190" s="10"/>
      <c r="P190" s="179"/>
      <c r="Q190" s="42"/>
      <c r="R190" s="42"/>
      <c r="S190" s="42"/>
      <c r="T190" s="42"/>
      <c r="U190" s="10"/>
    </row>
    <row r="191" spans="1:21" ht="13.2" x14ac:dyDescent="0.25">
      <c r="A191" s="10"/>
      <c r="B191" s="10"/>
      <c r="C191" s="10"/>
      <c r="D191" s="10"/>
      <c r="E191" s="10"/>
      <c r="F191" s="10"/>
      <c r="G191" s="10"/>
      <c r="H191" s="10"/>
      <c r="I191" s="10"/>
      <c r="J191" s="10"/>
      <c r="K191" s="10"/>
      <c r="L191" s="171"/>
      <c r="M191" s="10"/>
      <c r="N191" s="10"/>
      <c r="O191" s="10"/>
      <c r="P191" s="179"/>
      <c r="Q191" s="42"/>
      <c r="R191" s="42"/>
      <c r="S191" s="42"/>
      <c r="T191" s="42"/>
      <c r="U191" s="10"/>
    </row>
    <row r="192" spans="1:21" ht="13.2" x14ac:dyDescent="0.25">
      <c r="A192" s="10"/>
      <c r="B192" s="10"/>
      <c r="C192" s="10"/>
      <c r="D192" s="10"/>
      <c r="E192" s="10"/>
      <c r="F192" s="10"/>
      <c r="G192" s="10"/>
      <c r="H192" s="10"/>
      <c r="I192" s="10"/>
      <c r="J192" s="10"/>
      <c r="K192" s="10"/>
      <c r="L192" s="171"/>
      <c r="M192" s="10"/>
      <c r="N192" s="10"/>
      <c r="O192" s="10"/>
      <c r="P192" s="179"/>
      <c r="Q192" s="42"/>
      <c r="R192" s="42"/>
      <c r="S192" s="42"/>
      <c r="T192" s="42"/>
      <c r="U192" s="10"/>
    </row>
    <row r="193" spans="1:21" ht="13.2" x14ac:dyDescent="0.25">
      <c r="A193" s="10"/>
      <c r="B193" s="10"/>
      <c r="C193" s="10"/>
      <c r="D193" s="10"/>
      <c r="E193" s="10"/>
      <c r="F193" s="10"/>
      <c r="G193" s="10"/>
      <c r="H193" s="10"/>
      <c r="I193" s="10"/>
      <c r="J193" s="10"/>
      <c r="K193" s="10"/>
      <c r="L193" s="171"/>
      <c r="M193" s="10"/>
      <c r="N193" s="10"/>
      <c r="O193" s="10"/>
      <c r="P193" s="179"/>
      <c r="Q193" s="42"/>
      <c r="R193" s="42"/>
      <c r="S193" s="42"/>
      <c r="T193" s="42"/>
      <c r="U193" s="10"/>
    </row>
    <row r="194" spans="1:21" ht="13.2" x14ac:dyDescent="0.25">
      <c r="A194" s="10"/>
      <c r="B194" s="10"/>
      <c r="C194" s="10"/>
      <c r="D194" s="10"/>
      <c r="E194" s="10"/>
      <c r="F194" s="10"/>
      <c r="G194" s="10"/>
      <c r="H194" s="10"/>
      <c r="I194" s="10"/>
      <c r="J194" s="10"/>
      <c r="K194" s="10"/>
      <c r="L194" s="171"/>
      <c r="M194" s="10"/>
      <c r="N194" s="10"/>
      <c r="O194" s="10"/>
      <c r="P194" s="179"/>
      <c r="Q194" s="42"/>
      <c r="R194" s="42"/>
      <c r="S194" s="42"/>
      <c r="T194" s="42"/>
      <c r="U194" s="10"/>
    </row>
    <row r="195" spans="1:21" ht="13.2" x14ac:dyDescent="0.25">
      <c r="A195" s="10"/>
      <c r="B195" s="10"/>
      <c r="C195" s="10"/>
      <c r="D195" s="10"/>
      <c r="E195" s="10"/>
      <c r="F195" s="10"/>
      <c r="G195" s="10"/>
      <c r="H195" s="10"/>
      <c r="I195" s="10"/>
      <c r="J195" s="10"/>
      <c r="K195" s="10"/>
      <c r="L195" s="171"/>
      <c r="M195" s="10"/>
      <c r="N195" s="10"/>
      <c r="O195" s="10"/>
      <c r="P195" s="179"/>
      <c r="Q195" s="42"/>
      <c r="R195" s="42"/>
      <c r="S195" s="42"/>
      <c r="T195" s="42"/>
      <c r="U195" s="10"/>
    </row>
    <row r="196" spans="1:21" ht="13.2" x14ac:dyDescent="0.25">
      <c r="A196" s="10"/>
      <c r="B196" s="10"/>
      <c r="C196" s="10"/>
      <c r="D196" s="10"/>
      <c r="E196" s="10"/>
      <c r="F196" s="10"/>
      <c r="G196" s="10"/>
      <c r="H196" s="10"/>
      <c r="I196" s="10"/>
      <c r="J196" s="10"/>
      <c r="K196" s="10"/>
      <c r="L196" s="171"/>
      <c r="M196" s="10"/>
      <c r="N196" s="10"/>
      <c r="O196" s="10"/>
      <c r="P196" s="179"/>
      <c r="Q196" s="42"/>
      <c r="R196" s="42"/>
      <c r="S196" s="42"/>
      <c r="T196" s="42"/>
      <c r="U196" s="10"/>
    </row>
    <row r="197" spans="1:21" ht="13.2" x14ac:dyDescent="0.25">
      <c r="A197" s="10"/>
      <c r="B197" s="10"/>
      <c r="C197" s="10"/>
      <c r="D197" s="10"/>
      <c r="E197" s="10"/>
      <c r="F197" s="10"/>
      <c r="G197" s="10"/>
      <c r="H197" s="10"/>
      <c r="I197" s="10"/>
      <c r="J197" s="10"/>
      <c r="K197" s="10"/>
      <c r="L197" s="171"/>
      <c r="M197" s="10"/>
      <c r="N197" s="10"/>
      <c r="O197" s="10"/>
      <c r="P197" s="179"/>
      <c r="Q197" s="42"/>
      <c r="R197" s="42"/>
      <c r="S197" s="42"/>
      <c r="T197" s="42"/>
      <c r="U197" s="10"/>
    </row>
    <row r="198" spans="1:21" ht="13.2" x14ac:dyDescent="0.25">
      <c r="A198" s="10"/>
      <c r="B198" s="10"/>
      <c r="C198" s="10"/>
      <c r="D198" s="10"/>
      <c r="E198" s="10"/>
      <c r="F198" s="10"/>
      <c r="G198" s="10"/>
      <c r="H198" s="10"/>
      <c r="I198" s="10"/>
      <c r="J198" s="10"/>
      <c r="K198" s="10"/>
      <c r="L198" s="171"/>
      <c r="M198" s="10"/>
      <c r="N198" s="10"/>
      <c r="O198" s="10"/>
      <c r="P198" s="179"/>
      <c r="Q198" s="42"/>
      <c r="R198" s="42"/>
      <c r="S198" s="42"/>
      <c r="T198" s="42"/>
      <c r="U198" s="10"/>
    </row>
    <row r="199" spans="1:21" ht="13.2" x14ac:dyDescent="0.25">
      <c r="A199" s="10"/>
      <c r="B199" s="10"/>
      <c r="C199" s="10"/>
      <c r="D199" s="10"/>
      <c r="E199" s="10"/>
      <c r="F199" s="10"/>
      <c r="G199" s="10"/>
      <c r="H199" s="10"/>
      <c r="I199" s="10"/>
      <c r="J199" s="10"/>
      <c r="K199" s="10"/>
      <c r="L199" s="171"/>
      <c r="M199" s="10"/>
      <c r="N199" s="10"/>
      <c r="O199" s="10"/>
      <c r="P199" s="179"/>
      <c r="Q199" s="42"/>
      <c r="R199" s="42"/>
      <c r="S199" s="42"/>
      <c r="T199" s="42"/>
      <c r="U199" s="10"/>
    </row>
    <row r="200" spans="1:21" ht="13.2" x14ac:dyDescent="0.25">
      <c r="A200" s="10"/>
      <c r="B200" s="10"/>
      <c r="C200" s="10"/>
      <c r="D200" s="10"/>
      <c r="E200" s="10"/>
      <c r="F200" s="10"/>
      <c r="G200" s="10"/>
      <c r="H200" s="10"/>
      <c r="I200" s="10"/>
      <c r="J200" s="10"/>
      <c r="K200" s="10"/>
      <c r="L200" s="171"/>
      <c r="M200" s="10"/>
      <c r="N200" s="10"/>
      <c r="O200" s="10"/>
      <c r="P200" s="179"/>
      <c r="Q200" s="42"/>
      <c r="R200" s="42"/>
      <c r="S200" s="42"/>
      <c r="T200" s="42"/>
      <c r="U200" s="10"/>
    </row>
    <row r="201" spans="1:21" ht="13.2" x14ac:dyDescent="0.25">
      <c r="A201" s="10"/>
      <c r="B201" s="10"/>
      <c r="C201" s="10"/>
      <c r="D201" s="10"/>
      <c r="E201" s="10"/>
      <c r="F201" s="10"/>
      <c r="G201" s="10"/>
      <c r="H201" s="10"/>
      <c r="I201" s="10"/>
      <c r="J201" s="10"/>
      <c r="K201" s="10"/>
      <c r="L201" s="171"/>
      <c r="M201" s="10"/>
      <c r="N201" s="10"/>
      <c r="O201" s="10"/>
      <c r="P201" s="179"/>
      <c r="Q201" s="42"/>
      <c r="R201" s="42"/>
      <c r="S201" s="42"/>
      <c r="T201" s="42"/>
      <c r="U201" s="10"/>
    </row>
    <row r="202" spans="1:21" ht="13.2" x14ac:dyDescent="0.25">
      <c r="A202" s="10"/>
      <c r="B202" s="10"/>
      <c r="C202" s="10"/>
      <c r="D202" s="10"/>
      <c r="E202" s="10"/>
      <c r="F202" s="10"/>
      <c r="G202" s="10"/>
      <c r="H202" s="10"/>
      <c r="I202" s="10"/>
      <c r="J202" s="10"/>
      <c r="K202" s="10"/>
      <c r="L202" s="171"/>
      <c r="M202" s="10"/>
      <c r="N202" s="10"/>
      <c r="O202" s="10"/>
      <c r="P202" s="179"/>
      <c r="Q202" s="42"/>
      <c r="R202" s="42"/>
      <c r="S202" s="42"/>
      <c r="T202" s="42"/>
      <c r="U202" s="10"/>
    </row>
    <row r="203" spans="1:21" ht="13.2" x14ac:dyDescent="0.25">
      <c r="A203" s="10"/>
      <c r="B203" s="10"/>
      <c r="C203" s="10"/>
      <c r="D203" s="10"/>
      <c r="E203" s="10"/>
      <c r="F203" s="10"/>
      <c r="G203" s="10"/>
      <c r="H203" s="10"/>
      <c r="I203" s="10"/>
      <c r="J203" s="10"/>
      <c r="K203" s="10"/>
      <c r="L203" s="171"/>
      <c r="M203" s="10"/>
      <c r="N203" s="10"/>
      <c r="O203" s="10"/>
      <c r="P203" s="179"/>
      <c r="Q203" s="42"/>
      <c r="R203" s="42"/>
      <c r="S203" s="42"/>
      <c r="T203" s="42"/>
      <c r="U203" s="10"/>
    </row>
    <row r="204" spans="1:21" ht="13.2" x14ac:dyDescent="0.25">
      <c r="A204" s="10"/>
      <c r="B204" s="10"/>
      <c r="C204" s="10"/>
      <c r="D204" s="10"/>
      <c r="E204" s="10"/>
      <c r="F204" s="10"/>
      <c r="G204" s="10"/>
      <c r="H204" s="10"/>
      <c r="I204" s="10"/>
      <c r="J204" s="10"/>
      <c r="K204" s="10"/>
      <c r="L204" s="171"/>
      <c r="M204" s="10"/>
      <c r="N204" s="10"/>
      <c r="O204" s="10"/>
      <c r="P204" s="179"/>
      <c r="Q204" s="42"/>
      <c r="R204" s="42"/>
      <c r="S204" s="42"/>
      <c r="T204" s="42"/>
      <c r="U204" s="10"/>
    </row>
    <row r="205" spans="1:21" ht="13.2" x14ac:dyDescent="0.25">
      <c r="A205" s="10"/>
      <c r="B205" s="10"/>
      <c r="C205" s="10"/>
      <c r="D205" s="10"/>
      <c r="E205" s="10"/>
      <c r="F205" s="10"/>
      <c r="G205" s="10"/>
      <c r="H205" s="10"/>
      <c r="I205" s="10"/>
      <c r="J205" s="10"/>
      <c r="K205" s="10"/>
      <c r="L205" s="171"/>
      <c r="M205" s="10"/>
      <c r="N205" s="10"/>
      <c r="O205" s="10"/>
      <c r="P205" s="179"/>
      <c r="Q205" s="42"/>
      <c r="R205" s="42"/>
      <c r="S205" s="42"/>
      <c r="T205" s="42"/>
      <c r="U205" s="10"/>
    </row>
    <row r="206" spans="1:21" ht="13.2" x14ac:dyDescent="0.25">
      <c r="A206" s="10"/>
      <c r="B206" s="10"/>
      <c r="C206" s="10"/>
      <c r="D206" s="10"/>
      <c r="E206" s="10"/>
      <c r="F206" s="10"/>
      <c r="G206" s="10"/>
      <c r="H206" s="10"/>
      <c r="I206" s="10"/>
      <c r="J206" s="10"/>
      <c r="K206" s="10"/>
      <c r="L206" s="171"/>
      <c r="M206" s="10"/>
      <c r="N206" s="10"/>
      <c r="O206" s="10"/>
      <c r="P206" s="179"/>
      <c r="Q206" s="42"/>
      <c r="R206" s="42"/>
      <c r="S206" s="42"/>
      <c r="T206" s="42"/>
      <c r="U206" s="10"/>
    </row>
    <row r="207" spans="1:21" ht="13.2" x14ac:dyDescent="0.25">
      <c r="A207" s="10"/>
      <c r="B207" s="10"/>
      <c r="C207" s="10"/>
      <c r="D207" s="10"/>
      <c r="E207" s="10"/>
      <c r="F207" s="10"/>
      <c r="G207" s="10"/>
      <c r="H207" s="10"/>
      <c r="I207" s="10"/>
      <c r="J207" s="10"/>
      <c r="K207" s="10"/>
      <c r="L207" s="171"/>
      <c r="M207" s="10"/>
      <c r="N207" s="10"/>
      <c r="O207" s="10"/>
      <c r="P207" s="179"/>
      <c r="Q207" s="42"/>
      <c r="R207" s="42"/>
      <c r="S207" s="42"/>
      <c r="T207" s="42"/>
      <c r="U207" s="10"/>
    </row>
    <row r="208" spans="1:21" ht="13.2" x14ac:dyDescent="0.25">
      <c r="A208" s="10"/>
      <c r="B208" s="10"/>
      <c r="C208" s="10"/>
      <c r="D208" s="10"/>
      <c r="E208" s="10"/>
      <c r="F208" s="10"/>
      <c r="G208" s="10"/>
      <c r="H208" s="10"/>
      <c r="I208" s="10"/>
      <c r="J208" s="10"/>
      <c r="K208" s="10"/>
      <c r="L208" s="171"/>
      <c r="M208" s="10"/>
      <c r="N208" s="10"/>
      <c r="O208" s="10"/>
      <c r="P208" s="179"/>
      <c r="Q208" s="42"/>
      <c r="R208" s="42"/>
      <c r="S208" s="42"/>
      <c r="T208" s="42"/>
      <c r="U208" s="10"/>
    </row>
    <row r="209" spans="1:21" ht="13.2" x14ac:dyDescent="0.25">
      <c r="A209" s="10"/>
      <c r="B209" s="10"/>
      <c r="C209" s="10"/>
      <c r="D209" s="10"/>
      <c r="E209" s="10"/>
      <c r="F209" s="10"/>
      <c r="G209" s="10"/>
      <c r="H209" s="10"/>
      <c r="I209" s="10"/>
      <c r="J209" s="10"/>
      <c r="K209" s="10"/>
      <c r="L209" s="171"/>
      <c r="M209" s="10"/>
      <c r="N209" s="10"/>
      <c r="O209" s="10"/>
      <c r="P209" s="179"/>
      <c r="Q209" s="42"/>
      <c r="R209" s="42"/>
      <c r="S209" s="42"/>
      <c r="T209" s="42"/>
      <c r="U209" s="10"/>
    </row>
    <row r="210" spans="1:21" ht="13.2" x14ac:dyDescent="0.25">
      <c r="A210" s="10"/>
      <c r="B210" s="10"/>
      <c r="C210" s="10"/>
      <c r="D210" s="10"/>
      <c r="E210" s="10"/>
      <c r="F210" s="10"/>
      <c r="G210" s="10"/>
      <c r="H210" s="10"/>
      <c r="I210" s="10"/>
      <c r="J210" s="10"/>
      <c r="K210" s="10"/>
      <c r="L210" s="171"/>
      <c r="M210" s="10"/>
      <c r="N210" s="10"/>
      <c r="O210" s="10"/>
      <c r="P210" s="179"/>
      <c r="Q210" s="42"/>
      <c r="R210" s="42"/>
      <c r="S210" s="42"/>
      <c r="T210" s="42"/>
      <c r="U210" s="10"/>
    </row>
    <row r="211" spans="1:21" ht="13.2" x14ac:dyDescent="0.25">
      <c r="A211" s="10"/>
      <c r="B211" s="10"/>
      <c r="C211" s="10"/>
      <c r="D211" s="10"/>
      <c r="E211" s="10"/>
      <c r="F211" s="10"/>
      <c r="G211" s="10"/>
      <c r="H211" s="10"/>
      <c r="I211" s="10"/>
      <c r="J211" s="10"/>
      <c r="K211" s="10"/>
      <c r="L211" s="171"/>
      <c r="M211" s="10"/>
      <c r="N211" s="10"/>
      <c r="O211" s="10"/>
      <c r="P211" s="179"/>
      <c r="Q211" s="42"/>
      <c r="R211" s="42"/>
      <c r="S211" s="42"/>
      <c r="T211" s="42"/>
      <c r="U211" s="10"/>
    </row>
    <row r="212" spans="1:21" ht="13.2" x14ac:dyDescent="0.25">
      <c r="A212" s="10"/>
      <c r="B212" s="10"/>
      <c r="C212" s="10"/>
      <c r="D212" s="10"/>
      <c r="E212" s="10"/>
      <c r="F212" s="10"/>
      <c r="G212" s="10"/>
      <c r="H212" s="10"/>
      <c r="I212" s="10"/>
      <c r="J212" s="10"/>
      <c r="K212" s="10"/>
      <c r="L212" s="171"/>
      <c r="M212" s="10"/>
      <c r="N212" s="10"/>
      <c r="O212" s="10"/>
      <c r="P212" s="179"/>
      <c r="Q212" s="42"/>
      <c r="R212" s="42"/>
      <c r="S212" s="42"/>
      <c r="T212" s="42"/>
      <c r="U212" s="10"/>
    </row>
    <row r="213" spans="1:21" ht="13.2" x14ac:dyDescent="0.25">
      <c r="A213" s="10"/>
      <c r="B213" s="10"/>
      <c r="C213" s="10"/>
      <c r="D213" s="10"/>
      <c r="E213" s="10"/>
      <c r="F213" s="10"/>
      <c r="G213" s="10"/>
      <c r="H213" s="10"/>
      <c r="I213" s="10"/>
      <c r="J213" s="10"/>
      <c r="K213" s="10"/>
      <c r="L213" s="171"/>
      <c r="M213" s="10"/>
      <c r="N213" s="10"/>
      <c r="O213" s="10"/>
      <c r="P213" s="179"/>
      <c r="Q213" s="42"/>
      <c r="R213" s="42"/>
      <c r="S213" s="42"/>
      <c r="T213" s="42"/>
      <c r="U213" s="10"/>
    </row>
    <row r="214" spans="1:21" ht="13.2" x14ac:dyDescent="0.25">
      <c r="A214" s="10"/>
      <c r="B214" s="10"/>
      <c r="C214" s="10"/>
      <c r="D214" s="10"/>
      <c r="E214" s="10"/>
      <c r="F214" s="10"/>
      <c r="G214" s="10"/>
      <c r="H214" s="10"/>
      <c r="I214" s="10"/>
      <c r="J214" s="10"/>
      <c r="K214" s="10"/>
      <c r="L214" s="171"/>
      <c r="M214" s="10"/>
      <c r="N214" s="10"/>
      <c r="O214" s="10"/>
      <c r="P214" s="179"/>
      <c r="Q214" s="42"/>
      <c r="R214" s="42"/>
      <c r="S214" s="42"/>
      <c r="T214" s="42"/>
      <c r="U214" s="10"/>
    </row>
    <row r="215" spans="1:21" ht="13.2" x14ac:dyDescent="0.25">
      <c r="A215" s="10"/>
      <c r="B215" s="10"/>
      <c r="C215" s="10"/>
      <c r="D215" s="10"/>
      <c r="E215" s="10"/>
      <c r="F215" s="10"/>
      <c r="G215" s="10"/>
      <c r="H215" s="10"/>
      <c r="I215" s="10"/>
      <c r="J215" s="10"/>
      <c r="K215" s="10"/>
      <c r="L215" s="171"/>
      <c r="M215" s="10"/>
      <c r="N215" s="10"/>
      <c r="O215" s="10"/>
      <c r="P215" s="179"/>
      <c r="Q215" s="42"/>
      <c r="R215" s="42"/>
      <c r="S215" s="42"/>
      <c r="T215" s="42"/>
      <c r="U215" s="10"/>
    </row>
    <row r="216" spans="1:21" ht="13.2" x14ac:dyDescent="0.25">
      <c r="A216" s="10"/>
      <c r="B216" s="10"/>
      <c r="C216" s="10"/>
      <c r="D216" s="10"/>
      <c r="E216" s="10"/>
      <c r="F216" s="10"/>
      <c r="G216" s="10"/>
      <c r="H216" s="10"/>
      <c r="I216" s="10"/>
      <c r="J216" s="10"/>
      <c r="K216" s="10"/>
      <c r="L216" s="171"/>
      <c r="M216" s="10"/>
      <c r="N216" s="10"/>
      <c r="O216" s="10"/>
      <c r="P216" s="179"/>
      <c r="Q216" s="42"/>
      <c r="R216" s="42"/>
      <c r="S216" s="42"/>
      <c r="T216" s="42"/>
      <c r="U216" s="10"/>
    </row>
    <row r="217" spans="1:21" ht="13.2" x14ac:dyDescent="0.25">
      <c r="A217" s="10"/>
      <c r="B217" s="10"/>
      <c r="C217" s="10"/>
      <c r="D217" s="10"/>
      <c r="E217" s="10"/>
      <c r="F217" s="10"/>
      <c r="G217" s="10"/>
      <c r="H217" s="10"/>
      <c r="I217" s="10"/>
      <c r="J217" s="10"/>
      <c r="K217" s="10"/>
      <c r="L217" s="171"/>
      <c r="M217" s="10"/>
      <c r="N217" s="10"/>
      <c r="O217" s="10"/>
      <c r="P217" s="179"/>
      <c r="Q217" s="42"/>
      <c r="R217" s="42"/>
      <c r="S217" s="42"/>
      <c r="T217" s="42"/>
      <c r="U217" s="10"/>
    </row>
    <row r="218" spans="1:21" ht="13.2" x14ac:dyDescent="0.25">
      <c r="A218" s="10"/>
      <c r="B218" s="10"/>
      <c r="C218" s="10"/>
      <c r="D218" s="10"/>
      <c r="E218" s="10"/>
      <c r="F218" s="10"/>
      <c r="G218" s="10"/>
      <c r="H218" s="10"/>
      <c r="I218" s="10"/>
      <c r="J218" s="10"/>
      <c r="K218" s="10"/>
      <c r="L218" s="171"/>
      <c r="M218" s="10"/>
      <c r="N218" s="10"/>
      <c r="O218" s="10"/>
      <c r="P218" s="179"/>
      <c r="Q218" s="42"/>
      <c r="R218" s="42"/>
      <c r="S218" s="42"/>
      <c r="T218" s="42"/>
      <c r="U218" s="10"/>
    </row>
    <row r="219" spans="1:21" ht="13.2" x14ac:dyDescent="0.25">
      <c r="A219" s="10"/>
      <c r="B219" s="10"/>
      <c r="C219" s="10"/>
      <c r="D219" s="10"/>
      <c r="E219" s="10"/>
      <c r="F219" s="10"/>
      <c r="G219" s="10"/>
      <c r="H219" s="10"/>
      <c r="I219" s="10"/>
      <c r="J219" s="10"/>
      <c r="K219" s="10"/>
      <c r="L219" s="171"/>
      <c r="M219" s="10"/>
      <c r="N219" s="10"/>
      <c r="O219" s="10"/>
      <c r="P219" s="179"/>
      <c r="Q219" s="42"/>
      <c r="R219" s="42"/>
      <c r="S219" s="42"/>
      <c r="T219" s="42"/>
      <c r="U219" s="10"/>
    </row>
    <row r="220" spans="1:21" ht="13.2" x14ac:dyDescent="0.25">
      <c r="A220" s="10"/>
      <c r="B220" s="10"/>
      <c r="C220" s="10"/>
      <c r="D220" s="10"/>
      <c r="E220" s="10"/>
      <c r="F220" s="10"/>
      <c r="G220" s="10"/>
      <c r="H220" s="10"/>
      <c r="I220" s="10"/>
      <c r="J220" s="10"/>
      <c r="K220" s="10"/>
      <c r="L220" s="171"/>
      <c r="M220" s="10"/>
      <c r="N220" s="10"/>
      <c r="O220" s="10"/>
      <c r="P220" s="179"/>
      <c r="Q220" s="42"/>
      <c r="R220" s="42"/>
      <c r="S220" s="42"/>
      <c r="T220" s="42"/>
      <c r="U220" s="10"/>
    </row>
    <row r="221" spans="1:21" ht="13.2" x14ac:dyDescent="0.25">
      <c r="A221" s="10"/>
      <c r="B221" s="10"/>
      <c r="C221" s="10"/>
      <c r="D221" s="10"/>
      <c r="E221" s="10"/>
      <c r="F221" s="10"/>
      <c r="G221" s="10"/>
      <c r="H221" s="10"/>
      <c r="I221" s="10"/>
      <c r="J221" s="10"/>
      <c r="K221" s="10"/>
      <c r="L221" s="171"/>
      <c r="M221" s="10"/>
      <c r="N221" s="10"/>
      <c r="O221" s="10"/>
      <c r="P221" s="179"/>
      <c r="Q221" s="42"/>
      <c r="R221" s="42"/>
      <c r="S221" s="42"/>
      <c r="T221" s="42"/>
      <c r="U221" s="10"/>
    </row>
    <row r="222" spans="1:21" ht="13.2" x14ac:dyDescent="0.25">
      <c r="A222" s="10"/>
      <c r="B222" s="10"/>
      <c r="C222" s="10"/>
      <c r="D222" s="10"/>
      <c r="E222" s="10"/>
      <c r="F222" s="10"/>
      <c r="G222" s="10"/>
      <c r="H222" s="10"/>
      <c r="I222" s="10"/>
      <c r="J222" s="10"/>
      <c r="K222" s="10"/>
      <c r="L222" s="171"/>
      <c r="M222" s="10"/>
      <c r="N222" s="10"/>
      <c r="O222" s="10"/>
      <c r="P222" s="179"/>
      <c r="Q222" s="42"/>
      <c r="R222" s="42"/>
      <c r="S222" s="42"/>
      <c r="T222" s="42"/>
      <c r="U222" s="10"/>
    </row>
    <row r="223" spans="1:21" ht="13.2" x14ac:dyDescent="0.25">
      <c r="A223" s="10"/>
      <c r="B223" s="10"/>
      <c r="C223" s="10"/>
      <c r="D223" s="10"/>
      <c r="E223" s="10"/>
      <c r="F223" s="10"/>
      <c r="G223" s="10"/>
      <c r="H223" s="10"/>
      <c r="I223" s="10"/>
      <c r="J223" s="10"/>
      <c r="K223" s="10"/>
      <c r="L223" s="171"/>
      <c r="M223" s="10"/>
      <c r="N223" s="10"/>
      <c r="O223" s="10"/>
      <c r="P223" s="179"/>
      <c r="Q223" s="42"/>
      <c r="R223" s="42"/>
      <c r="S223" s="42"/>
      <c r="T223" s="42"/>
      <c r="U223" s="10"/>
    </row>
    <row r="224" spans="1:21" ht="13.2" x14ac:dyDescent="0.25">
      <c r="A224" s="10"/>
      <c r="B224" s="10"/>
      <c r="C224" s="10"/>
      <c r="D224" s="10"/>
      <c r="E224" s="10"/>
      <c r="F224" s="10"/>
      <c r="G224" s="10"/>
      <c r="H224" s="10"/>
      <c r="I224" s="10"/>
      <c r="J224" s="10"/>
      <c r="K224" s="10"/>
      <c r="L224" s="171"/>
      <c r="M224" s="10"/>
      <c r="N224" s="10"/>
      <c r="O224" s="10"/>
      <c r="P224" s="179"/>
      <c r="Q224" s="42"/>
      <c r="R224" s="42"/>
      <c r="S224" s="42"/>
      <c r="T224" s="42"/>
      <c r="U224" s="10"/>
    </row>
    <row r="225" spans="1:21" ht="13.2" x14ac:dyDescent="0.25">
      <c r="A225" s="10"/>
      <c r="B225" s="10"/>
      <c r="C225" s="10"/>
      <c r="D225" s="10"/>
      <c r="E225" s="10"/>
      <c r="F225" s="10"/>
      <c r="G225" s="10"/>
      <c r="H225" s="10"/>
      <c r="I225" s="10"/>
      <c r="J225" s="10"/>
      <c r="K225" s="10"/>
      <c r="L225" s="171"/>
      <c r="M225" s="10"/>
      <c r="N225" s="10"/>
      <c r="O225" s="10"/>
      <c r="P225" s="179"/>
      <c r="Q225" s="42"/>
      <c r="R225" s="42"/>
      <c r="S225" s="42"/>
      <c r="T225" s="42"/>
      <c r="U225" s="10"/>
    </row>
    <row r="226" spans="1:21" ht="13.2" x14ac:dyDescent="0.25">
      <c r="A226" s="10"/>
      <c r="B226" s="10"/>
      <c r="C226" s="10"/>
      <c r="D226" s="10"/>
      <c r="E226" s="10"/>
      <c r="F226" s="10"/>
      <c r="G226" s="10"/>
      <c r="H226" s="10"/>
      <c r="I226" s="10"/>
      <c r="J226" s="10"/>
      <c r="K226" s="10"/>
      <c r="L226" s="171"/>
      <c r="M226" s="10"/>
      <c r="N226" s="10"/>
      <c r="O226" s="10"/>
      <c r="P226" s="179"/>
      <c r="Q226" s="42"/>
      <c r="R226" s="42"/>
      <c r="S226" s="42"/>
      <c r="T226" s="42"/>
      <c r="U226" s="10"/>
    </row>
    <row r="227" spans="1:21" ht="13.2" x14ac:dyDescent="0.25">
      <c r="A227" s="10"/>
      <c r="B227" s="10"/>
      <c r="C227" s="10"/>
      <c r="D227" s="10"/>
      <c r="E227" s="10"/>
      <c r="F227" s="10"/>
      <c r="G227" s="10"/>
      <c r="H227" s="10"/>
      <c r="I227" s="10"/>
      <c r="J227" s="10"/>
      <c r="K227" s="10"/>
      <c r="L227" s="171"/>
      <c r="M227" s="10"/>
      <c r="N227" s="10"/>
      <c r="O227" s="10"/>
      <c r="P227" s="179"/>
      <c r="Q227" s="42"/>
      <c r="R227" s="42"/>
      <c r="S227" s="42"/>
      <c r="T227" s="42"/>
      <c r="U227" s="10"/>
    </row>
    <row r="228" spans="1:21" ht="13.2" x14ac:dyDescent="0.25">
      <c r="A228" s="10"/>
      <c r="B228" s="10"/>
      <c r="C228" s="10"/>
      <c r="D228" s="10"/>
      <c r="E228" s="10"/>
      <c r="F228" s="10"/>
      <c r="G228" s="10"/>
      <c r="H228" s="10"/>
      <c r="I228" s="10"/>
      <c r="J228" s="10"/>
      <c r="K228" s="10"/>
      <c r="L228" s="171"/>
      <c r="M228" s="10"/>
      <c r="N228" s="10"/>
      <c r="O228" s="10"/>
      <c r="P228" s="179"/>
      <c r="Q228" s="42"/>
      <c r="R228" s="42"/>
      <c r="S228" s="42"/>
      <c r="T228" s="42"/>
      <c r="U228" s="10"/>
    </row>
    <row r="229" spans="1:21" ht="13.2" x14ac:dyDescent="0.25">
      <c r="A229" s="10"/>
      <c r="B229" s="10"/>
      <c r="C229" s="10"/>
      <c r="D229" s="10"/>
      <c r="E229" s="10"/>
      <c r="F229" s="10"/>
      <c r="G229" s="10"/>
      <c r="H229" s="10"/>
      <c r="I229" s="10"/>
      <c r="J229" s="10"/>
      <c r="K229" s="10"/>
      <c r="L229" s="171"/>
      <c r="M229" s="10"/>
      <c r="N229" s="10"/>
      <c r="O229" s="10"/>
      <c r="P229" s="179"/>
      <c r="Q229" s="42"/>
      <c r="R229" s="42"/>
      <c r="S229" s="42"/>
      <c r="T229" s="42"/>
      <c r="U229" s="10"/>
    </row>
    <row r="230" spans="1:21" ht="13.2" x14ac:dyDescent="0.25">
      <c r="A230" s="10"/>
      <c r="B230" s="10"/>
      <c r="C230" s="10"/>
      <c r="D230" s="10"/>
      <c r="E230" s="10"/>
      <c r="F230" s="10"/>
      <c r="G230" s="10"/>
      <c r="H230" s="10"/>
      <c r="I230" s="10"/>
      <c r="J230" s="10"/>
      <c r="K230" s="10"/>
      <c r="L230" s="171"/>
      <c r="M230" s="10"/>
      <c r="N230" s="10"/>
      <c r="O230" s="10"/>
      <c r="P230" s="179"/>
      <c r="Q230" s="42"/>
      <c r="R230" s="42"/>
      <c r="S230" s="42"/>
      <c r="T230" s="42"/>
      <c r="U230" s="10"/>
    </row>
    <row r="231" spans="1:21" ht="13.2" x14ac:dyDescent="0.25">
      <c r="A231" s="10"/>
      <c r="B231" s="10"/>
      <c r="C231" s="10"/>
      <c r="D231" s="10"/>
      <c r="E231" s="10"/>
      <c r="F231" s="10"/>
      <c r="G231" s="10"/>
      <c r="H231" s="10"/>
      <c r="I231" s="10"/>
      <c r="J231" s="10"/>
      <c r="K231" s="10"/>
      <c r="L231" s="171"/>
      <c r="M231" s="10"/>
      <c r="N231" s="10"/>
      <c r="O231" s="10"/>
      <c r="P231" s="179"/>
      <c r="Q231" s="42"/>
      <c r="R231" s="42"/>
      <c r="S231" s="42"/>
      <c r="T231" s="42"/>
      <c r="U231" s="10"/>
    </row>
    <row r="232" spans="1:21" ht="13.2" x14ac:dyDescent="0.25">
      <c r="A232" s="10"/>
      <c r="B232" s="10"/>
      <c r="C232" s="10"/>
      <c r="D232" s="10"/>
      <c r="E232" s="10"/>
      <c r="F232" s="10"/>
      <c r="G232" s="10"/>
      <c r="H232" s="10"/>
      <c r="I232" s="10"/>
      <c r="J232" s="10"/>
      <c r="K232" s="10"/>
      <c r="L232" s="171"/>
      <c r="M232" s="10"/>
      <c r="N232" s="10"/>
      <c r="O232" s="10"/>
      <c r="P232" s="179"/>
      <c r="Q232" s="42"/>
      <c r="R232" s="42"/>
      <c r="S232" s="42"/>
      <c r="T232" s="42"/>
      <c r="U232" s="10"/>
    </row>
    <row r="233" spans="1:21" ht="13.2" x14ac:dyDescent="0.25">
      <c r="A233" s="10"/>
      <c r="B233" s="10"/>
      <c r="C233" s="10"/>
      <c r="D233" s="10"/>
      <c r="E233" s="10"/>
      <c r="F233" s="10"/>
      <c r="G233" s="10"/>
      <c r="H233" s="10"/>
      <c r="I233" s="10"/>
      <c r="J233" s="10"/>
      <c r="K233" s="10"/>
      <c r="L233" s="171"/>
      <c r="M233" s="10"/>
      <c r="N233" s="10"/>
      <c r="O233" s="10"/>
      <c r="P233" s="179"/>
      <c r="Q233" s="42"/>
      <c r="R233" s="42"/>
      <c r="S233" s="42"/>
      <c r="T233" s="42"/>
      <c r="U233" s="10"/>
    </row>
    <row r="234" spans="1:21" ht="13.2" x14ac:dyDescent="0.25">
      <c r="A234" s="10"/>
      <c r="B234" s="10"/>
      <c r="C234" s="10"/>
      <c r="D234" s="10"/>
      <c r="E234" s="10"/>
      <c r="F234" s="10"/>
      <c r="G234" s="10"/>
      <c r="H234" s="10"/>
      <c r="I234" s="10"/>
      <c r="J234" s="10"/>
      <c r="K234" s="10"/>
      <c r="L234" s="171"/>
      <c r="M234" s="10"/>
      <c r="N234" s="10"/>
      <c r="O234" s="10"/>
      <c r="P234" s="179"/>
      <c r="Q234" s="42"/>
      <c r="R234" s="42"/>
      <c r="S234" s="42"/>
      <c r="T234" s="42"/>
      <c r="U234" s="10"/>
    </row>
    <row r="235" spans="1:21" ht="13.2" x14ac:dyDescent="0.25">
      <c r="A235" s="10"/>
      <c r="B235" s="10"/>
      <c r="C235" s="10"/>
      <c r="D235" s="10"/>
      <c r="E235" s="10"/>
      <c r="F235" s="10"/>
      <c r="G235" s="10"/>
      <c r="H235" s="10"/>
      <c r="I235" s="10"/>
      <c r="J235" s="10"/>
      <c r="K235" s="10"/>
      <c r="L235" s="171"/>
      <c r="M235" s="10"/>
      <c r="N235" s="10"/>
      <c r="O235" s="10"/>
      <c r="P235" s="179"/>
      <c r="Q235" s="42"/>
      <c r="R235" s="42"/>
      <c r="S235" s="42"/>
      <c r="T235" s="42"/>
      <c r="U235" s="10"/>
    </row>
    <row r="236" spans="1:21" ht="13.2" x14ac:dyDescent="0.25">
      <c r="A236" s="10"/>
      <c r="B236" s="10"/>
      <c r="C236" s="10"/>
      <c r="D236" s="10"/>
      <c r="E236" s="10"/>
      <c r="F236" s="10"/>
      <c r="G236" s="10"/>
      <c r="H236" s="10"/>
      <c r="I236" s="10"/>
      <c r="J236" s="10"/>
      <c r="K236" s="10"/>
      <c r="L236" s="171"/>
      <c r="M236" s="10"/>
      <c r="N236" s="10"/>
      <c r="O236" s="10"/>
      <c r="P236" s="179"/>
      <c r="Q236" s="42"/>
      <c r="R236" s="42"/>
      <c r="S236" s="42"/>
      <c r="T236" s="42"/>
      <c r="U236" s="10"/>
    </row>
    <row r="237" spans="1:21" ht="13.2" x14ac:dyDescent="0.25">
      <c r="A237" s="10"/>
      <c r="B237" s="10"/>
      <c r="C237" s="10"/>
      <c r="D237" s="10"/>
      <c r="E237" s="10"/>
      <c r="F237" s="10"/>
      <c r="G237" s="10"/>
      <c r="H237" s="10"/>
      <c r="I237" s="10"/>
      <c r="J237" s="10"/>
      <c r="K237" s="10"/>
      <c r="L237" s="171"/>
      <c r="M237" s="10"/>
      <c r="N237" s="10"/>
      <c r="O237" s="10"/>
      <c r="P237" s="179"/>
      <c r="Q237" s="42"/>
      <c r="R237" s="42"/>
      <c r="S237" s="42"/>
      <c r="T237" s="42"/>
      <c r="U237" s="10"/>
    </row>
    <row r="238" spans="1:21" ht="13.2" x14ac:dyDescent="0.25">
      <c r="A238" s="10"/>
      <c r="B238" s="10"/>
      <c r="C238" s="10"/>
      <c r="D238" s="10"/>
      <c r="E238" s="10"/>
      <c r="F238" s="10"/>
      <c r="G238" s="10"/>
      <c r="H238" s="10"/>
      <c r="I238" s="10"/>
      <c r="J238" s="10"/>
      <c r="K238" s="10"/>
      <c r="L238" s="171"/>
      <c r="M238" s="10"/>
      <c r="N238" s="10"/>
      <c r="O238" s="10"/>
      <c r="P238" s="179"/>
      <c r="Q238" s="42"/>
      <c r="R238" s="42"/>
      <c r="S238" s="42"/>
      <c r="T238" s="42"/>
      <c r="U238" s="10"/>
    </row>
    <row r="239" spans="1:21" ht="13.2" x14ac:dyDescent="0.25">
      <c r="A239" s="10"/>
      <c r="B239" s="10"/>
      <c r="C239" s="10"/>
      <c r="D239" s="10"/>
      <c r="E239" s="10"/>
      <c r="F239" s="10"/>
      <c r="G239" s="10"/>
      <c r="H239" s="10"/>
      <c r="I239" s="10"/>
      <c r="J239" s="10"/>
      <c r="K239" s="10"/>
      <c r="L239" s="171"/>
      <c r="M239" s="10"/>
      <c r="N239" s="10"/>
      <c r="O239" s="10"/>
      <c r="P239" s="179"/>
      <c r="Q239" s="42"/>
      <c r="R239" s="42"/>
      <c r="S239" s="42"/>
      <c r="T239" s="42"/>
      <c r="U239" s="10"/>
    </row>
    <row r="240" spans="1:21" ht="13.2" x14ac:dyDescent="0.25">
      <c r="A240" s="10"/>
      <c r="B240" s="10"/>
      <c r="C240" s="10"/>
      <c r="D240" s="10"/>
      <c r="E240" s="10"/>
      <c r="F240" s="10"/>
      <c r="G240" s="10"/>
      <c r="H240" s="10"/>
      <c r="I240" s="10"/>
      <c r="J240" s="10"/>
      <c r="K240" s="10"/>
      <c r="L240" s="171"/>
      <c r="M240" s="10"/>
      <c r="N240" s="10"/>
      <c r="O240" s="10"/>
      <c r="P240" s="179"/>
      <c r="Q240" s="42"/>
      <c r="R240" s="42"/>
      <c r="S240" s="42"/>
      <c r="T240" s="42"/>
      <c r="U240" s="10"/>
    </row>
    <row r="241" spans="1:21" ht="13.2" x14ac:dyDescent="0.25">
      <c r="A241" s="10"/>
      <c r="B241" s="10"/>
      <c r="C241" s="10"/>
      <c r="D241" s="10"/>
      <c r="E241" s="10"/>
      <c r="F241" s="10"/>
      <c r="G241" s="10"/>
      <c r="H241" s="10"/>
      <c r="I241" s="10"/>
      <c r="J241" s="10"/>
      <c r="K241" s="10"/>
      <c r="L241" s="171"/>
      <c r="M241" s="10"/>
      <c r="N241" s="10"/>
      <c r="O241" s="10"/>
      <c r="P241" s="179"/>
      <c r="Q241" s="42"/>
      <c r="R241" s="42"/>
      <c r="S241" s="42"/>
      <c r="T241" s="42"/>
      <c r="U241" s="10"/>
    </row>
    <row r="242" spans="1:21" ht="13.2" x14ac:dyDescent="0.25">
      <c r="A242" s="10"/>
      <c r="B242" s="10"/>
      <c r="C242" s="10"/>
      <c r="D242" s="10"/>
      <c r="E242" s="10"/>
      <c r="F242" s="10"/>
      <c r="G242" s="10"/>
      <c r="H242" s="10"/>
      <c r="I242" s="10"/>
      <c r="J242" s="10"/>
      <c r="K242" s="10"/>
      <c r="L242" s="171"/>
      <c r="M242" s="10"/>
      <c r="N242" s="10"/>
      <c r="O242" s="10"/>
      <c r="P242" s="179"/>
      <c r="Q242" s="42"/>
      <c r="R242" s="42"/>
      <c r="S242" s="42"/>
      <c r="T242" s="42"/>
      <c r="U242" s="10"/>
    </row>
    <row r="243" spans="1:21" ht="13.2" x14ac:dyDescent="0.25">
      <c r="A243" s="10"/>
      <c r="B243" s="10"/>
      <c r="C243" s="10"/>
      <c r="D243" s="10"/>
      <c r="E243" s="10"/>
      <c r="F243" s="10"/>
      <c r="G243" s="10"/>
      <c r="H243" s="10"/>
      <c r="I243" s="10"/>
      <c r="J243" s="10"/>
      <c r="K243" s="10"/>
      <c r="L243" s="171"/>
      <c r="M243" s="10"/>
      <c r="N243" s="10"/>
      <c r="O243" s="10"/>
      <c r="P243" s="179"/>
      <c r="Q243" s="42"/>
      <c r="R243" s="42"/>
      <c r="S243" s="42"/>
      <c r="T243" s="42"/>
      <c r="U243" s="10"/>
    </row>
    <row r="244" spans="1:21" ht="13.2" x14ac:dyDescent="0.25">
      <c r="A244" s="10"/>
      <c r="B244" s="10"/>
      <c r="C244" s="10"/>
      <c r="D244" s="10"/>
      <c r="E244" s="10"/>
      <c r="F244" s="10"/>
      <c r="G244" s="10"/>
      <c r="H244" s="10"/>
      <c r="I244" s="10"/>
      <c r="J244" s="10"/>
      <c r="K244" s="10"/>
      <c r="L244" s="171"/>
      <c r="M244" s="10"/>
      <c r="N244" s="10"/>
      <c r="O244" s="10"/>
      <c r="P244" s="179"/>
      <c r="Q244" s="42"/>
      <c r="R244" s="42"/>
      <c r="S244" s="42"/>
      <c r="T244" s="42"/>
      <c r="U244" s="10"/>
    </row>
    <row r="245" spans="1:21" ht="13.2" x14ac:dyDescent="0.25">
      <c r="A245" s="10"/>
      <c r="B245" s="10"/>
      <c r="C245" s="10"/>
      <c r="D245" s="10"/>
      <c r="E245" s="10"/>
      <c r="F245" s="10"/>
      <c r="G245" s="10"/>
      <c r="H245" s="10"/>
      <c r="I245" s="10"/>
      <c r="J245" s="10"/>
      <c r="K245" s="10"/>
      <c r="L245" s="171"/>
      <c r="M245" s="10"/>
      <c r="N245" s="10"/>
      <c r="O245" s="10"/>
      <c r="P245" s="179"/>
      <c r="Q245" s="42"/>
      <c r="R245" s="42"/>
      <c r="S245" s="42"/>
      <c r="T245" s="42"/>
      <c r="U245" s="10"/>
    </row>
    <row r="246" spans="1:21" ht="13.2" x14ac:dyDescent="0.25">
      <c r="A246" s="10"/>
      <c r="B246" s="10"/>
      <c r="C246" s="10"/>
      <c r="D246" s="10"/>
      <c r="E246" s="10"/>
      <c r="F246" s="10"/>
      <c r="G246" s="10"/>
      <c r="H246" s="10"/>
      <c r="I246" s="10"/>
      <c r="J246" s="10"/>
      <c r="K246" s="10"/>
      <c r="L246" s="171"/>
      <c r="M246" s="10"/>
      <c r="N246" s="10"/>
      <c r="O246" s="10"/>
      <c r="P246" s="179"/>
      <c r="Q246" s="42"/>
      <c r="R246" s="42"/>
      <c r="S246" s="42"/>
      <c r="T246" s="42"/>
      <c r="U246" s="10"/>
    </row>
    <row r="247" spans="1:21" ht="13.2" x14ac:dyDescent="0.25">
      <c r="A247" s="10"/>
      <c r="B247" s="10"/>
      <c r="C247" s="10"/>
      <c r="D247" s="10"/>
      <c r="E247" s="10"/>
      <c r="F247" s="10"/>
      <c r="G247" s="10"/>
      <c r="H247" s="10"/>
      <c r="I247" s="10"/>
      <c r="J247" s="10"/>
      <c r="K247" s="10"/>
      <c r="L247" s="171"/>
      <c r="M247" s="10"/>
      <c r="N247" s="10"/>
      <c r="O247" s="10"/>
      <c r="P247" s="179"/>
      <c r="Q247" s="42"/>
      <c r="R247" s="42"/>
      <c r="S247" s="42"/>
      <c r="T247" s="42"/>
      <c r="U247" s="10"/>
    </row>
    <row r="248" spans="1:21" ht="13.2" x14ac:dyDescent="0.25">
      <c r="A248" s="10"/>
      <c r="B248" s="10"/>
      <c r="C248" s="10"/>
      <c r="D248" s="10"/>
      <c r="E248" s="10"/>
      <c r="F248" s="10"/>
      <c r="G248" s="10"/>
      <c r="H248" s="10"/>
      <c r="I248" s="10"/>
      <c r="J248" s="10"/>
      <c r="K248" s="10"/>
      <c r="L248" s="171"/>
      <c r="M248" s="10"/>
      <c r="N248" s="10"/>
      <c r="O248" s="10"/>
      <c r="P248" s="179"/>
      <c r="Q248" s="42"/>
      <c r="R248" s="42"/>
      <c r="S248" s="42"/>
      <c r="T248" s="42"/>
      <c r="U248" s="10"/>
    </row>
    <row r="249" spans="1:21" ht="13.2" x14ac:dyDescent="0.25">
      <c r="A249" s="10"/>
      <c r="B249" s="10"/>
      <c r="C249" s="10"/>
      <c r="D249" s="10"/>
      <c r="E249" s="10"/>
      <c r="F249" s="10"/>
      <c r="G249" s="10"/>
      <c r="H249" s="10"/>
      <c r="I249" s="10"/>
      <c r="J249" s="10"/>
      <c r="K249" s="10"/>
      <c r="L249" s="171"/>
      <c r="M249" s="10"/>
      <c r="N249" s="10"/>
      <c r="O249" s="10"/>
      <c r="P249" s="179"/>
      <c r="Q249" s="42"/>
      <c r="R249" s="42"/>
      <c r="S249" s="42"/>
      <c r="T249" s="42"/>
      <c r="U249" s="10"/>
    </row>
    <row r="250" spans="1:21" ht="13.2" x14ac:dyDescent="0.25">
      <c r="A250" s="10"/>
      <c r="B250" s="10"/>
      <c r="C250" s="10"/>
      <c r="D250" s="10"/>
      <c r="E250" s="10"/>
      <c r="F250" s="10"/>
      <c r="G250" s="10"/>
      <c r="H250" s="10"/>
      <c r="I250" s="10"/>
      <c r="J250" s="10"/>
      <c r="K250" s="10"/>
      <c r="L250" s="171"/>
      <c r="M250" s="10"/>
      <c r="N250" s="10"/>
      <c r="O250" s="10"/>
      <c r="P250" s="179"/>
      <c r="Q250" s="42"/>
      <c r="R250" s="42"/>
      <c r="S250" s="42"/>
      <c r="T250" s="42"/>
      <c r="U250" s="10"/>
    </row>
    <row r="251" spans="1:21" ht="13.2" x14ac:dyDescent="0.25">
      <c r="A251" s="10"/>
      <c r="B251" s="10"/>
      <c r="C251" s="10"/>
      <c r="D251" s="10"/>
      <c r="E251" s="10"/>
      <c r="F251" s="10"/>
      <c r="G251" s="10"/>
      <c r="H251" s="10"/>
      <c r="I251" s="10"/>
      <c r="J251" s="10"/>
      <c r="K251" s="10"/>
      <c r="L251" s="171"/>
      <c r="M251" s="10"/>
      <c r="N251" s="10"/>
      <c r="O251" s="10"/>
      <c r="P251" s="179"/>
      <c r="Q251" s="42"/>
      <c r="R251" s="42"/>
      <c r="S251" s="42"/>
      <c r="T251" s="42"/>
      <c r="U251" s="10"/>
    </row>
    <row r="252" spans="1:21" ht="13.2" x14ac:dyDescent="0.25">
      <c r="A252" s="10"/>
      <c r="B252" s="10"/>
      <c r="C252" s="10"/>
      <c r="D252" s="10"/>
      <c r="E252" s="10"/>
      <c r="F252" s="10"/>
      <c r="G252" s="10"/>
      <c r="H252" s="10"/>
      <c r="I252" s="10"/>
      <c r="J252" s="10"/>
      <c r="K252" s="10"/>
      <c r="L252" s="171"/>
      <c r="M252" s="10"/>
      <c r="N252" s="10"/>
      <c r="O252" s="10"/>
      <c r="P252" s="179"/>
      <c r="Q252" s="42"/>
      <c r="R252" s="42"/>
      <c r="S252" s="42"/>
      <c r="T252" s="42"/>
      <c r="U252" s="10"/>
    </row>
    <row r="253" spans="1:21" ht="13.2" x14ac:dyDescent="0.25">
      <c r="A253" s="10"/>
      <c r="B253" s="10"/>
      <c r="C253" s="10"/>
      <c r="D253" s="10"/>
      <c r="E253" s="10"/>
      <c r="F253" s="10"/>
      <c r="G253" s="10"/>
      <c r="H253" s="10"/>
      <c r="I253" s="10"/>
      <c r="J253" s="10"/>
      <c r="K253" s="10"/>
      <c r="L253" s="171"/>
      <c r="M253" s="10"/>
      <c r="N253" s="10"/>
      <c r="O253" s="10"/>
      <c r="P253" s="179"/>
      <c r="Q253" s="42"/>
      <c r="R253" s="42"/>
      <c r="S253" s="42"/>
      <c r="T253" s="42"/>
      <c r="U253" s="10"/>
    </row>
    <row r="254" spans="1:21" ht="13.2" x14ac:dyDescent="0.25">
      <c r="A254" s="10"/>
      <c r="B254" s="10"/>
      <c r="C254" s="10"/>
      <c r="D254" s="10"/>
      <c r="E254" s="10"/>
      <c r="F254" s="10"/>
      <c r="G254" s="10"/>
      <c r="H254" s="10"/>
      <c r="I254" s="10"/>
      <c r="J254" s="10"/>
      <c r="K254" s="10"/>
      <c r="L254" s="171"/>
      <c r="M254" s="10"/>
      <c r="N254" s="10"/>
      <c r="O254" s="10"/>
      <c r="P254" s="179"/>
      <c r="Q254" s="42"/>
      <c r="R254" s="42"/>
      <c r="S254" s="42"/>
      <c r="T254" s="42"/>
      <c r="U254" s="10"/>
    </row>
    <row r="255" spans="1:21" ht="13.2" x14ac:dyDescent="0.25">
      <c r="A255" s="10"/>
      <c r="B255" s="10"/>
      <c r="C255" s="10"/>
      <c r="D255" s="10"/>
      <c r="E255" s="10"/>
      <c r="F255" s="10"/>
      <c r="G255" s="10"/>
      <c r="H255" s="10"/>
      <c r="I255" s="10"/>
      <c r="J255" s="10"/>
      <c r="K255" s="10"/>
      <c r="L255" s="171"/>
      <c r="M255" s="10"/>
      <c r="N255" s="10"/>
      <c r="O255" s="10"/>
      <c r="P255" s="179"/>
      <c r="Q255" s="42"/>
      <c r="R255" s="42"/>
      <c r="S255" s="42"/>
      <c r="T255" s="42"/>
      <c r="U255" s="10"/>
    </row>
    <row r="256" spans="1:21" ht="13.2" x14ac:dyDescent="0.25">
      <c r="A256" s="10"/>
      <c r="B256" s="10"/>
      <c r="C256" s="10"/>
      <c r="D256" s="10"/>
      <c r="E256" s="10"/>
      <c r="F256" s="10"/>
      <c r="G256" s="10"/>
      <c r="H256" s="10"/>
      <c r="I256" s="10"/>
      <c r="J256" s="10"/>
      <c r="K256" s="10"/>
      <c r="L256" s="171"/>
      <c r="M256" s="10"/>
      <c r="N256" s="10"/>
      <c r="O256" s="10"/>
      <c r="P256" s="179"/>
      <c r="Q256" s="42"/>
      <c r="R256" s="42"/>
      <c r="S256" s="42"/>
      <c r="T256" s="42"/>
      <c r="U256" s="10"/>
    </row>
    <row r="257" spans="1:21" ht="13.2" x14ac:dyDescent="0.25">
      <c r="A257" s="10"/>
      <c r="B257" s="10"/>
      <c r="C257" s="10"/>
      <c r="D257" s="10"/>
      <c r="E257" s="10"/>
      <c r="F257" s="10"/>
      <c r="G257" s="10"/>
      <c r="H257" s="10"/>
      <c r="I257" s="10"/>
      <c r="J257" s="10"/>
      <c r="K257" s="10"/>
      <c r="L257" s="171"/>
      <c r="M257" s="10"/>
      <c r="N257" s="10"/>
      <c r="O257" s="10"/>
      <c r="P257" s="179"/>
      <c r="Q257" s="42"/>
      <c r="R257" s="42"/>
      <c r="S257" s="42"/>
      <c r="T257" s="42"/>
      <c r="U257" s="10"/>
    </row>
    <row r="258" spans="1:21" ht="13.2" x14ac:dyDescent="0.25">
      <c r="A258" s="10"/>
      <c r="B258" s="10"/>
      <c r="C258" s="10"/>
      <c r="D258" s="10"/>
      <c r="E258" s="10"/>
      <c r="F258" s="10"/>
      <c r="G258" s="10"/>
      <c r="H258" s="10"/>
      <c r="I258" s="10"/>
      <c r="J258" s="10"/>
      <c r="K258" s="10"/>
      <c r="L258" s="171"/>
      <c r="M258" s="10"/>
      <c r="N258" s="10"/>
      <c r="O258" s="10"/>
      <c r="P258" s="179"/>
      <c r="Q258" s="42"/>
      <c r="R258" s="42"/>
      <c r="S258" s="42"/>
      <c r="T258" s="42"/>
      <c r="U258" s="10"/>
    </row>
    <row r="259" spans="1:21" ht="13.2" x14ac:dyDescent="0.25">
      <c r="A259" s="10"/>
      <c r="B259" s="10"/>
      <c r="C259" s="10"/>
      <c r="D259" s="10"/>
      <c r="E259" s="10"/>
      <c r="F259" s="10"/>
      <c r="G259" s="10"/>
      <c r="H259" s="10"/>
      <c r="I259" s="10"/>
      <c r="J259" s="10"/>
      <c r="K259" s="10"/>
      <c r="L259" s="171"/>
      <c r="M259" s="10"/>
      <c r="N259" s="10"/>
      <c r="O259" s="10"/>
      <c r="P259" s="179"/>
      <c r="Q259" s="42"/>
      <c r="R259" s="42"/>
      <c r="S259" s="42"/>
      <c r="T259" s="42"/>
      <c r="U259" s="10"/>
    </row>
    <row r="260" spans="1:21" ht="13.2" x14ac:dyDescent="0.25">
      <c r="A260" s="10"/>
      <c r="B260" s="10"/>
      <c r="C260" s="10"/>
      <c r="D260" s="10"/>
      <c r="E260" s="10"/>
      <c r="F260" s="10"/>
      <c r="G260" s="10"/>
      <c r="H260" s="10"/>
      <c r="I260" s="10"/>
      <c r="J260" s="10"/>
      <c r="K260" s="10"/>
      <c r="L260" s="171"/>
      <c r="M260" s="10"/>
      <c r="N260" s="10"/>
      <c r="O260" s="10"/>
      <c r="P260" s="179"/>
      <c r="Q260" s="42"/>
      <c r="R260" s="42"/>
      <c r="S260" s="42"/>
      <c r="T260" s="42"/>
      <c r="U260" s="10"/>
    </row>
    <row r="261" spans="1:21" ht="13.2" x14ac:dyDescent="0.25">
      <c r="A261" s="10"/>
      <c r="B261" s="10"/>
      <c r="C261" s="10"/>
      <c r="D261" s="10"/>
      <c r="E261" s="10"/>
      <c r="F261" s="10"/>
      <c r="G261" s="10"/>
      <c r="H261" s="10"/>
      <c r="I261" s="10"/>
      <c r="J261" s="10"/>
      <c r="K261" s="10"/>
      <c r="L261" s="171"/>
      <c r="M261" s="10"/>
      <c r="N261" s="10"/>
      <c r="O261" s="10"/>
      <c r="P261" s="179"/>
      <c r="Q261" s="42"/>
      <c r="R261" s="42"/>
      <c r="S261" s="42"/>
      <c r="T261" s="42"/>
      <c r="U261" s="10"/>
    </row>
    <row r="262" spans="1:21" ht="13.2" x14ac:dyDescent="0.25">
      <c r="A262" s="10"/>
      <c r="B262" s="10"/>
      <c r="C262" s="10"/>
      <c r="D262" s="10"/>
      <c r="E262" s="10"/>
      <c r="F262" s="10"/>
      <c r="G262" s="10"/>
      <c r="H262" s="10"/>
      <c r="I262" s="10"/>
      <c r="J262" s="10"/>
      <c r="K262" s="10"/>
      <c r="L262" s="171"/>
      <c r="M262" s="10"/>
      <c r="N262" s="10"/>
      <c r="O262" s="10"/>
      <c r="P262" s="179"/>
      <c r="Q262" s="42"/>
      <c r="R262" s="42"/>
      <c r="S262" s="42"/>
      <c r="T262" s="42"/>
      <c r="U262" s="10"/>
    </row>
    <row r="263" spans="1:21" ht="13.2" x14ac:dyDescent="0.25">
      <c r="A263" s="10"/>
      <c r="B263" s="10"/>
      <c r="C263" s="10"/>
      <c r="D263" s="10"/>
      <c r="E263" s="10"/>
      <c r="F263" s="10"/>
      <c r="G263" s="10"/>
      <c r="H263" s="10"/>
      <c r="I263" s="10"/>
      <c r="J263" s="10"/>
      <c r="K263" s="10"/>
      <c r="L263" s="171"/>
      <c r="M263" s="10"/>
      <c r="N263" s="10"/>
      <c r="O263" s="10"/>
      <c r="P263" s="179"/>
      <c r="Q263" s="42"/>
      <c r="R263" s="42"/>
      <c r="S263" s="42"/>
      <c r="T263" s="42"/>
      <c r="U263" s="10"/>
    </row>
    <row r="264" spans="1:21" ht="13.2" x14ac:dyDescent="0.25">
      <c r="A264" s="10"/>
      <c r="B264" s="10"/>
      <c r="C264" s="10"/>
      <c r="D264" s="10"/>
      <c r="E264" s="10"/>
      <c r="F264" s="10"/>
      <c r="G264" s="10"/>
      <c r="H264" s="10"/>
      <c r="I264" s="10"/>
      <c r="J264" s="10"/>
      <c r="K264" s="10"/>
      <c r="L264" s="171"/>
      <c r="M264" s="10"/>
      <c r="N264" s="10"/>
      <c r="O264" s="10"/>
      <c r="P264" s="179"/>
      <c r="Q264" s="42"/>
      <c r="R264" s="42"/>
      <c r="S264" s="42"/>
      <c r="T264" s="42"/>
      <c r="U264" s="10"/>
    </row>
    <row r="265" spans="1:21" ht="13.2" x14ac:dyDescent="0.25">
      <c r="A265" s="10"/>
      <c r="B265" s="10"/>
      <c r="C265" s="10"/>
      <c r="D265" s="10"/>
      <c r="E265" s="10"/>
      <c r="F265" s="10"/>
      <c r="G265" s="10"/>
      <c r="H265" s="10"/>
      <c r="I265" s="10"/>
      <c r="J265" s="10"/>
      <c r="K265" s="10"/>
      <c r="L265" s="171"/>
      <c r="M265" s="10"/>
      <c r="N265" s="10"/>
      <c r="O265" s="10"/>
      <c r="P265" s="179"/>
      <c r="Q265" s="42"/>
      <c r="R265" s="42"/>
      <c r="S265" s="42"/>
      <c r="T265" s="42"/>
      <c r="U265" s="10"/>
    </row>
    <row r="266" spans="1:21" ht="13.2" x14ac:dyDescent="0.25">
      <c r="A266" s="10"/>
      <c r="B266" s="10"/>
      <c r="C266" s="10"/>
      <c r="D266" s="10"/>
      <c r="E266" s="10"/>
      <c r="F266" s="10"/>
      <c r="G266" s="10"/>
      <c r="H266" s="10"/>
      <c r="I266" s="10"/>
      <c r="J266" s="10"/>
      <c r="K266" s="10"/>
      <c r="L266" s="171"/>
      <c r="M266" s="10"/>
      <c r="N266" s="10"/>
      <c r="O266" s="10"/>
      <c r="P266" s="179"/>
      <c r="Q266" s="42"/>
      <c r="R266" s="42"/>
      <c r="S266" s="42"/>
      <c r="T266" s="42"/>
      <c r="U266" s="10"/>
    </row>
    <row r="267" spans="1:21" ht="13.2" x14ac:dyDescent="0.25">
      <c r="A267" s="10"/>
      <c r="B267" s="10"/>
      <c r="C267" s="10"/>
      <c r="D267" s="10"/>
      <c r="E267" s="10"/>
      <c r="F267" s="10"/>
      <c r="G267" s="10"/>
      <c r="H267" s="10"/>
      <c r="I267" s="10"/>
      <c r="J267" s="10"/>
      <c r="K267" s="10"/>
      <c r="L267" s="171"/>
      <c r="M267" s="10"/>
      <c r="N267" s="10"/>
      <c r="O267" s="10"/>
      <c r="P267" s="179"/>
      <c r="Q267" s="42"/>
      <c r="R267" s="42"/>
      <c r="S267" s="42"/>
      <c r="T267" s="42"/>
      <c r="U267" s="10"/>
    </row>
    <row r="268" spans="1:21" ht="13.2" x14ac:dyDescent="0.25">
      <c r="A268" s="10"/>
      <c r="B268" s="10"/>
      <c r="C268" s="10"/>
      <c r="D268" s="10"/>
      <c r="E268" s="10"/>
      <c r="F268" s="10"/>
      <c r="G268" s="10"/>
      <c r="H268" s="10"/>
      <c r="I268" s="10"/>
      <c r="J268" s="10"/>
      <c r="K268" s="10"/>
      <c r="L268" s="171"/>
      <c r="M268" s="10"/>
      <c r="N268" s="10"/>
      <c r="O268" s="10"/>
      <c r="P268" s="179"/>
      <c r="Q268" s="42"/>
      <c r="R268" s="42"/>
      <c r="S268" s="42"/>
      <c r="T268" s="42"/>
      <c r="U268" s="10"/>
    </row>
    <row r="269" spans="1:21" ht="13.2" x14ac:dyDescent="0.25">
      <c r="A269" s="10"/>
      <c r="B269" s="10"/>
      <c r="C269" s="10"/>
      <c r="D269" s="10"/>
      <c r="E269" s="10"/>
      <c r="F269" s="10"/>
      <c r="G269" s="10"/>
      <c r="H269" s="10"/>
      <c r="I269" s="10"/>
      <c r="J269" s="10"/>
      <c r="K269" s="10"/>
      <c r="L269" s="171"/>
      <c r="M269" s="10"/>
      <c r="N269" s="10"/>
      <c r="O269" s="10"/>
      <c r="P269" s="179"/>
      <c r="Q269" s="42"/>
      <c r="R269" s="42"/>
      <c r="S269" s="42"/>
      <c r="T269" s="42"/>
      <c r="U269" s="10"/>
    </row>
    <row r="270" spans="1:21" ht="13.2" x14ac:dyDescent="0.25">
      <c r="A270" s="10"/>
      <c r="B270" s="10"/>
      <c r="C270" s="10"/>
      <c r="D270" s="10"/>
      <c r="E270" s="10"/>
      <c r="F270" s="10"/>
      <c r="G270" s="10"/>
      <c r="H270" s="10"/>
      <c r="I270" s="10"/>
      <c r="J270" s="10"/>
      <c r="K270" s="10"/>
      <c r="L270" s="171"/>
      <c r="M270" s="10"/>
      <c r="N270" s="10"/>
      <c r="O270" s="10"/>
      <c r="P270" s="179"/>
      <c r="Q270" s="42"/>
      <c r="R270" s="42"/>
      <c r="S270" s="42"/>
      <c r="T270" s="42"/>
      <c r="U270" s="10"/>
    </row>
    <row r="271" spans="1:21" ht="13.2" x14ac:dyDescent="0.25">
      <c r="A271" s="10"/>
      <c r="B271" s="10"/>
      <c r="C271" s="10"/>
      <c r="D271" s="10"/>
      <c r="E271" s="10"/>
      <c r="F271" s="10"/>
      <c r="G271" s="10"/>
      <c r="H271" s="10"/>
      <c r="I271" s="10"/>
      <c r="J271" s="10"/>
      <c r="K271" s="10"/>
      <c r="L271" s="171"/>
      <c r="M271" s="10"/>
      <c r="N271" s="10"/>
      <c r="O271" s="10"/>
      <c r="P271" s="179"/>
      <c r="Q271" s="42"/>
      <c r="R271" s="42"/>
      <c r="S271" s="42"/>
      <c r="T271" s="42"/>
      <c r="U271" s="10"/>
    </row>
    <row r="272" spans="1:21" ht="13.2" x14ac:dyDescent="0.25">
      <c r="A272" s="10"/>
      <c r="B272" s="10"/>
      <c r="C272" s="10"/>
      <c r="D272" s="10"/>
      <c r="E272" s="10"/>
      <c r="F272" s="10"/>
      <c r="G272" s="10"/>
      <c r="H272" s="10"/>
      <c r="I272" s="10"/>
      <c r="J272" s="10"/>
      <c r="K272" s="10"/>
      <c r="L272" s="171"/>
      <c r="M272" s="10"/>
      <c r="N272" s="10"/>
      <c r="O272" s="10"/>
      <c r="P272" s="179"/>
      <c r="Q272" s="42"/>
      <c r="R272" s="42"/>
      <c r="S272" s="42"/>
      <c r="T272" s="42"/>
      <c r="U272" s="10"/>
    </row>
    <row r="273" spans="1:21" ht="13.2" x14ac:dyDescent="0.25">
      <c r="A273" s="10"/>
      <c r="B273" s="10"/>
      <c r="C273" s="10"/>
      <c r="D273" s="10"/>
      <c r="E273" s="10"/>
      <c r="F273" s="10"/>
      <c r="G273" s="10"/>
      <c r="H273" s="10"/>
      <c r="I273" s="10"/>
      <c r="J273" s="10"/>
      <c r="K273" s="10"/>
      <c r="L273" s="171"/>
      <c r="M273" s="10"/>
      <c r="N273" s="10"/>
      <c r="O273" s="10"/>
      <c r="P273" s="179"/>
      <c r="Q273" s="42"/>
      <c r="R273" s="42"/>
      <c r="S273" s="42"/>
      <c r="T273" s="42"/>
      <c r="U273" s="10"/>
    </row>
    <row r="274" spans="1:21" ht="13.2" x14ac:dyDescent="0.25">
      <c r="A274" s="10"/>
      <c r="B274" s="10"/>
      <c r="C274" s="10"/>
      <c r="D274" s="10"/>
      <c r="E274" s="10"/>
      <c r="F274" s="10"/>
      <c r="G274" s="10"/>
      <c r="H274" s="10"/>
      <c r="I274" s="10"/>
      <c r="J274" s="10"/>
      <c r="K274" s="10"/>
      <c r="L274" s="171"/>
      <c r="M274" s="10"/>
      <c r="N274" s="10"/>
      <c r="O274" s="10"/>
      <c r="P274" s="179"/>
      <c r="Q274" s="42"/>
      <c r="R274" s="42"/>
      <c r="S274" s="42"/>
      <c r="T274" s="42"/>
      <c r="U274" s="10"/>
    </row>
    <row r="275" spans="1:21" ht="13.2" x14ac:dyDescent="0.25">
      <c r="A275" s="10"/>
      <c r="B275" s="10"/>
      <c r="C275" s="10"/>
      <c r="D275" s="10"/>
      <c r="E275" s="10"/>
      <c r="F275" s="10"/>
      <c r="G275" s="10"/>
      <c r="H275" s="10"/>
      <c r="I275" s="10"/>
      <c r="J275" s="10"/>
      <c r="K275" s="10"/>
      <c r="L275" s="171"/>
      <c r="M275" s="10"/>
      <c r="N275" s="10"/>
      <c r="O275" s="10"/>
      <c r="P275" s="179"/>
      <c r="Q275" s="42"/>
      <c r="R275" s="42"/>
      <c r="S275" s="42"/>
      <c r="T275" s="42"/>
      <c r="U275" s="10"/>
    </row>
    <row r="276" spans="1:21" ht="13.2" x14ac:dyDescent="0.25">
      <c r="A276" s="10"/>
      <c r="B276" s="10"/>
      <c r="C276" s="10"/>
      <c r="D276" s="10"/>
      <c r="E276" s="10"/>
      <c r="F276" s="10"/>
      <c r="G276" s="10"/>
      <c r="H276" s="10"/>
      <c r="I276" s="10"/>
      <c r="J276" s="10"/>
      <c r="K276" s="10"/>
      <c r="L276" s="171"/>
      <c r="M276" s="10"/>
      <c r="N276" s="10"/>
      <c r="O276" s="10"/>
      <c r="P276" s="179"/>
      <c r="Q276" s="42"/>
      <c r="R276" s="42"/>
      <c r="S276" s="42"/>
      <c r="T276" s="42"/>
      <c r="U276" s="10"/>
    </row>
    <row r="277" spans="1:21" ht="13.2" x14ac:dyDescent="0.25">
      <c r="A277" s="10"/>
      <c r="B277" s="10"/>
      <c r="C277" s="10"/>
      <c r="D277" s="10"/>
      <c r="E277" s="10"/>
      <c r="F277" s="10"/>
      <c r="G277" s="10"/>
      <c r="H277" s="10"/>
      <c r="I277" s="10"/>
      <c r="J277" s="10"/>
      <c r="K277" s="10"/>
      <c r="L277" s="171"/>
      <c r="M277" s="10"/>
      <c r="N277" s="10"/>
      <c r="O277" s="10"/>
      <c r="P277" s="179"/>
      <c r="Q277" s="42"/>
      <c r="R277" s="42"/>
      <c r="S277" s="42"/>
      <c r="T277" s="42"/>
      <c r="U277" s="10"/>
    </row>
    <row r="278" spans="1:21" ht="13.2" x14ac:dyDescent="0.25">
      <c r="A278" s="10"/>
      <c r="B278" s="10"/>
      <c r="C278" s="10"/>
      <c r="D278" s="10"/>
      <c r="E278" s="10"/>
      <c r="F278" s="10"/>
      <c r="G278" s="10"/>
      <c r="H278" s="10"/>
      <c r="I278" s="10"/>
      <c r="J278" s="10"/>
      <c r="K278" s="10"/>
      <c r="L278" s="171"/>
      <c r="M278" s="10"/>
      <c r="N278" s="10"/>
      <c r="O278" s="10"/>
      <c r="P278" s="179"/>
      <c r="Q278" s="42"/>
      <c r="R278" s="42"/>
      <c r="S278" s="42"/>
      <c r="T278" s="42"/>
      <c r="U278" s="10"/>
    </row>
    <row r="279" spans="1:21" ht="13.2" x14ac:dyDescent="0.25">
      <c r="A279" s="10"/>
      <c r="B279" s="10"/>
      <c r="C279" s="10"/>
      <c r="D279" s="10"/>
      <c r="E279" s="10"/>
      <c r="F279" s="10"/>
      <c r="G279" s="10"/>
      <c r="H279" s="10"/>
      <c r="I279" s="10"/>
      <c r="J279" s="10"/>
      <c r="K279" s="10"/>
      <c r="L279" s="171"/>
      <c r="M279" s="10"/>
      <c r="N279" s="10"/>
      <c r="O279" s="10"/>
      <c r="P279" s="179"/>
      <c r="Q279" s="42"/>
      <c r="R279" s="42"/>
      <c r="S279" s="42"/>
      <c r="T279" s="42"/>
      <c r="U279" s="10"/>
    </row>
    <row r="280" spans="1:21" ht="13.2" x14ac:dyDescent="0.25">
      <c r="A280" s="10"/>
      <c r="B280" s="10"/>
      <c r="C280" s="10"/>
      <c r="D280" s="10"/>
      <c r="E280" s="10"/>
      <c r="F280" s="10"/>
      <c r="G280" s="10"/>
      <c r="H280" s="10"/>
      <c r="I280" s="10"/>
      <c r="J280" s="10"/>
      <c r="K280" s="10"/>
      <c r="L280" s="171"/>
      <c r="M280" s="10"/>
      <c r="N280" s="10"/>
      <c r="O280" s="10"/>
      <c r="P280" s="179"/>
      <c r="Q280" s="42"/>
      <c r="R280" s="42"/>
      <c r="S280" s="42"/>
      <c r="T280" s="42"/>
      <c r="U280" s="10"/>
    </row>
    <row r="281" spans="1:21" ht="13.2" x14ac:dyDescent="0.25">
      <c r="A281" s="10"/>
      <c r="B281" s="10"/>
      <c r="C281" s="10"/>
      <c r="D281" s="10"/>
      <c r="E281" s="10"/>
      <c r="F281" s="10"/>
      <c r="G281" s="10"/>
      <c r="H281" s="10"/>
      <c r="I281" s="10"/>
      <c r="J281" s="10"/>
      <c r="K281" s="10"/>
      <c r="L281" s="171"/>
      <c r="M281" s="10"/>
      <c r="N281" s="10"/>
      <c r="O281" s="10"/>
      <c r="P281" s="179"/>
      <c r="Q281" s="42"/>
      <c r="R281" s="42"/>
      <c r="S281" s="42"/>
      <c r="T281" s="42"/>
      <c r="U281" s="10"/>
    </row>
    <row r="282" spans="1:21" ht="13.2" x14ac:dyDescent="0.25">
      <c r="A282" s="10"/>
      <c r="B282" s="10"/>
      <c r="C282" s="10"/>
      <c r="D282" s="10"/>
      <c r="E282" s="10"/>
      <c r="F282" s="10"/>
      <c r="G282" s="10"/>
      <c r="H282" s="10"/>
      <c r="I282" s="10"/>
      <c r="J282" s="10"/>
      <c r="K282" s="10"/>
      <c r="L282" s="171"/>
      <c r="M282" s="10"/>
      <c r="N282" s="10"/>
      <c r="O282" s="10"/>
      <c r="P282" s="179"/>
      <c r="Q282" s="42"/>
      <c r="R282" s="42"/>
      <c r="S282" s="42"/>
      <c r="T282" s="42"/>
      <c r="U282" s="10"/>
    </row>
    <row r="283" spans="1:21" ht="13.2" x14ac:dyDescent="0.25">
      <c r="A283" s="10"/>
      <c r="B283" s="10"/>
      <c r="C283" s="10"/>
      <c r="D283" s="10"/>
      <c r="E283" s="10"/>
      <c r="F283" s="10"/>
      <c r="G283" s="10"/>
      <c r="H283" s="10"/>
      <c r="I283" s="10"/>
      <c r="J283" s="10"/>
      <c r="K283" s="10"/>
      <c r="L283" s="171"/>
      <c r="M283" s="10"/>
      <c r="N283" s="10"/>
      <c r="O283" s="10"/>
      <c r="P283" s="179"/>
      <c r="Q283" s="42"/>
      <c r="R283" s="42"/>
      <c r="S283" s="42"/>
      <c r="T283" s="42"/>
      <c r="U283" s="10"/>
    </row>
    <row r="284" spans="1:21" ht="13.2" x14ac:dyDescent="0.25">
      <c r="A284" s="10"/>
      <c r="B284" s="10"/>
      <c r="C284" s="10"/>
      <c r="D284" s="10"/>
      <c r="E284" s="10"/>
      <c r="F284" s="10"/>
      <c r="G284" s="10"/>
      <c r="H284" s="10"/>
      <c r="I284" s="10"/>
      <c r="J284" s="10"/>
      <c r="K284" s="10"/>
      <c r="L284" s="171"/>
      <c r="M284" s="10"/>
      <c r="N284" s="10"/>
      <c r="O284" s="10"/>
      <c r="P284" s="179"/>
      <c r="Q284" s="42"/>
      <c r="R284" s="42"/>
      <c r="S284" s="42"/>
      <c r="T284" s="42"/>
      <c r="U284" s="10"/>
    </row>
    <row r="285" spans="1:21" ht="13.2" x14ac:dyDescent="0.25">
      <c r="A285" s="10"/>
      <c r="B285" s="10"/>
      <c r="C285" s="10"/>
      <c r="D285" s="10"/>
      <c r="E285" s="10"/>
      <c r="F285" s="10"/>
      <c r="G285" s="10"/>
      <c r="H285" s="10"/>
      <c r="I285" s="10"/>
      <c r="J285" s="10"/>
      <c r="K285" s="10"/>
      <c r="L285" s="171"/>
      <c r="M285" s="10"/>
      <c r="N285" s="10"/>
      <c r="O285" s="10"/>
      <c r="P285" s="179"/>
      <c r="Q285" s="42"/>
      <c r="R285" s="42"/>
      <c r="S285" s="42"/>
      <c r="T285" s="42"/>
      <c r="U285" s="10"/>
    </row>
    <row r="286" spans="1:21" ht="13.2" x14ac:dyDescent="0.25">
      <c r="A286" s="10"/>
      <c r="B286" s="10"/>
      <c r="C286" s="10"/>
      <c r="D286" s="10"/>
      <c r="E286" s="10"/>
      <c r="F286" s="10"/>
      <c r="G286" s="10"/>
      <c r="H286" s="10"/>
      <c r="I286" s="10"/>
      <c r="J286" s="10"/>
      <c r="K286" s="10"/>
      <c r="L286" s="171"/>
      <c r="M286" s="10"/>
      <c r="N286" s="10"/>
      <c r="O286" s="10"/>
      <c r="P286" s="179"/>
      <c r="Q286" s="42"/>
      <c r="R286" s="42"/>
      <c r="S286" s="42"/>
      <c r="T286" s="42"/>
      <c r="U286" s="10"/>
    </row>
    <row r="287" spans="1:21" ht="13.2" x14ac:dyDescent="0.25">
      <c r="A287" s="10"/>
      <c r="B287" s="10"/>
      <c r="C287" s="10"/>
      <c r="D287" s="10"/>
      <c r="E287" s="10"/>
      <c r="F287" s="10"/>
      <c r="G287" s="10"/>
      <c r="H287" s="10"/>
      <c r="I287" s="10"/>
      <c r="J287" s="10"/>
      <c r="K287" s="10"/>
      <c r="L287" s="171"/>
      <c r="M287" s="10"/>
      <c r="N287" s="10"/>
      <c r="O287" s="10"/>
      <c r="P287" s="179"/>
      <c r="Q287" s="42"/>
      <c r="R287" s="42"/>
      <c r="S287" s="42"/>
      <c r="T287" s="42"/>
      <c r="U287" s="10"/>
    </row>
    <row r="288" spans="1:21" ht="13.2" x14ac:dyDescent="0.25">
      <c r="A288" s="10"/>
      <c r="B288" s="10"/>
      <c r="C288" s="10"/>
      <c r="D288" s="10"/>
      <c r="E288" s="10"/>
      <c r="F288" s="10"/>
      <c r="G288" s="10"/>
      <c r="H288" s="10"/>
      <c r="I288" s="10"/>
      <c r="J288" s="10"/>
      <c r="K288" s="10"/>
      <c r="L288" s="171"/>
      <c r="M288" s="10"/>
      <c r="N288" s="10"/>
      <c r="O288" s="10"/>
      <c r="P288" s="179"/>
      <c r="Q288" s="42"/>
      <c r="R288" s="42"/>
      <c r="S288" s="42"/>
      <c r="T288" s="42"/>
      <c r="U288" s="10"/>
    </row>
    <row r="289" spans="1:21" ht="13.2" x14ac:dyDescent="0.25">
      <c r="A289" s="10"/>
      <c r="B289" s="10"/>
      <c r="C289" s="10"/>
      <c r="D289" s="10"/>
      <c r="E289" s="10"/>
      <c r="F289" s="10"/>
      <c r="G289" s="10"/>
      <c r="H289" s="10"/>
      <c r="I289" s="10"/>
      <c r="J289" s="10"/>
      <c r="K289" s="10"/>
      <c r="L289" s="171"/>
      <c r="M289" s="10"/>
      <c r="N289" s="10"/>
      <c r="O289" s="10"/>
      <c r="P289" s="179"/>
      <c r="Q289" s="42"/>
      <c r="R289" s="42"/>
      <c r="S289" s="42"/>
      <c r="T289" s="42"/>
      <c r="U289" s="10"/>
    </row>
    <row r="290" spans="1:21" ht="13.2" x14ac:dyDescent="0.25">
      <c r="A290" s="10"/>
      <c r="B290" s="10"/>
      <c r="C290" s="10"/>
      <c r="D290" s="10"/>
      <c r="E290" s="10"/>
      <c r="F290" s="10"/>
      <c r="G290" s="10"/>
      <c r="H290" s="10"/>
      <c r="I290" s="10"/>
      <c r="J290" s="10"/>
      <c r="K290" s="10"/>
      <c r="L290" s="171"/>
      <c r="M290" s="10"/>
      <c r="N290" s="10"/>
      <c r="O290" s="10"/>
      <c r="P290" s="179"/>
      <c r="Q290" s="42"/>
      <c r="R290" s="42"/>
      <c r="S290" s="42"/>
      <c r="T290" s="42"/>
      <c r="U290" s="10"/>
    </row>
    <row r="291" spans="1:21" ht="13.2" x14ac:dyDescent="0.25">
      <c r="A291" s="10"/>
      <c r="B291" s="10"/>
      <c r="C291" s="10"/>
      <c r="D291" s="10"/>
      <c r="E291" s="10"/>
      <c r="F291" s="10"/>
      <c r="G291" s="10"/>
      <c r="H291" s="10"/>
      <c r="I291" s="10"/>
      <c r="J291" s="10"/>
      <c r="K291" s="10"/>
      <c r="L291" s="171"/>
      <c r="M291" s="10"/>
      <c r="N291" s="10"/>
      <c r="O291" s="10"/>
      <c r="P291" s="179"/>
      <c r="Q291" s="42"/>
      <c r="R291" s="42"/>
      <c r="S291" s="42"/>
      <c r="T291" s="42"/>
      <c r="U291" s="10"/>
    </row>
    <row r="292" spans="1:21" ht="13.2" x14ac:dyDescent="0.25">
      <c r="A292" s="10"/>
      <c r="B292" s="10"/>
      <c r="C292" s="10"/>
      <c r="D292" s="10"/>
      <c r="E292" s="10"/>
      <c r="F292" s="10"/>
      <c r="G292" s="10"/>
      <c r="H292" s="10"/>
      <c r="I292" s="10"/>
      <c r="J292" s="10"/>
      <c r="K292" s="10"/>
      <c r="L292" s="171"/>
      <c r="M292" s="10"/>
      <c r="N292" s="10"/>
      <c r="O292" s="10"/>
      <c r="P292" s="179"/>
      <c r="Q292" s="42"/>
      <c r="R292" s="42"/>
      <c r="S292" s="42"/>
      <c r="T292" s="42"/>
      <c r="U292" s="10"/>
    </row>
    <row r="293" spans="1:21" ht="13.2" x14ac:dyDescent="0.25">
      <c r="A293" s="10"/>
      <c r="B293" s="10"/>
      <c r="C293" s="10"/>
      <c r="D293" s="10"/>
      <c r="E293" s="10"/>
      <c r="F293" s="10"/>
      <c r="G293" s="10"/>
      <c r="H293" s="10"/>
      <c r="I293" s="10"/>
      <c r="J293" s="10"/>
      <c r="K293" s="10"/>
      <c r="L293" s="171"/>
      <c r="M293" s="10"/>
      <c r="N293" s="10"/>
      <c r="O293" s="10"/>
      <c r="P293" s="179"/>
      <c r="Q293" s="42"/>
      <c r="R293" s="42"/>
      <c r="S293" s="42"/>
      <c r="T293" s="42"/>
      <c r="U293" s="10"/>
    </row>
    <row r="294" spans="1:21" ht="13.2" x14ac:dyDescent="0.25">
      <c r="A294" s="10"/>
      <c r="B294" s="10"/>
      <c r="C294" s="10"/>
      <c r="D294" s="10"/>
      <c r="E294" s="10"/>
      <c r="F294" s="10"/>
      <c r="G294" s="10"/>
      <c r="H294" s="10"/>
      <c r="I294" s="10"/>
      <c r="J294" s="10"/>
      <c r="K294" s="10"/>
      <c r="L294" s="171"/>
      <c r="M294" s="10"/>
      <c r="N294" s="10"/>
      <c r="O294" s="10"/>
      <c r="P294" s="179"/>
      <c r="Q294" s="42"/>
      <c r="R294" s="42"/>
      <c r="S294" s="42"/>
      <c r="T294" s="42"/>
      <c r="U294" s="10"/>
    </row>
    <row r="295" spans="1:21" ht="13.2" x14ac:dyDescent="0.25">
      <c r="A295" s="10"/>
      <c r="B295" s="10"/>
      <c r="C295" s="10"/>
      <c r="D295" s="10"/>
      <c r="E295" s="10"/>
      <c r="F295" s="10"/>
      <c r="G295" s="10"/>
      <c r="H295" s="10"/>
      <c r="I295" s="10"/>
      <c r="J295" s="10"/>
      <c r="K295" s="10"/>
      <c r="L295" s="171"/>
      <c r="M295" s="10"/>
      <c r="N295" s="10"/>
      <c r="O295" s="10"/>
      <c r="P295" s="179"/>
      <c r="Q295" s="42"/>
      <c r="R295" s="42"/>
      <c r="S295" s="42"/>
      <c r="T295" s="42"/>
      <c r="U295" s="10"/>
    </row>
    <row r="296" spans="1:21" ht="13.2" x14ac:dyDescent="0.25">
      <c r="A296" s="10"/>
      <c r="B296" s="10"/>
      <c r="C296" s="10"/>
      <c r="D296" s="10"/>
      <c r="E296" s="10"/>
      <c r="F296" s="10"/>
      <c r="G296" s="10"/>
      <c r="H296" s="10"/>
      <c r="I296" s="10"/>
      <c r="J296" s="10"/>
      <c r="K296" s="10"/>
      <c r="L296" s="171"/>
      <c r="M296" s="10"/>
      <c r="N296" s="10"/>
      <c r="O296" s="10"/>
      <c r="P296" s="179"/>
      <c r="Q296" s="42"/>
      <c r="R296" s="42"/>
      <c r="S296" s="42"/>
      <c r="T296" s="42"/>
      <c r="U296" s="10"/>
    </row>
    <row r="297" spans="1:21" ht="13.2" x14ac:dyDescent="0.25">
      <c r="A297" s="10"/>
      <c r="B297" s="10"/>
      <c r="C297" s="10"/>
      <c r="D297" s="10"/>
      <c r="E297" s="10"/>
      <c r="F297" s="10"/>
      <c r="G297" s="10"/>
      <c r="H297" s="10"/>
      <c r="I297" s="10"/>
      <c r="J297" s="10"/>
      <c r="K297" s="10"/>
      <c r="L297" s="171"/>
      <c r="M297" s="10"/>
      <c r="N297" s="10"/>
      <c r="O297" s="10"/>
      <c r="P297" s="179"/>
      <c r="Q297" s="42"/>
      <c r="R297" s="42"/>
      <c r="S297" s="42"/>
      <c r="T297" s="42"/>
      <c r="U297" s="10"/>
    </row>
    <row r="298" spans="1:21" ht="13.2" x14ac:dyDescent="0.25">
      <c r="A298" s="10"/>
      <c r="B298" s="10"/>
      <c r="C298" s="10"/>
      <c r="D298" s="10"/>
      <c r="E298" s="10"/>
      <c r="F298" s="10"/>
      <c r="G298" s="10"/>
      <c r="H298" s="10"/>
      <c r="I298" s="10"/>
      <c r="J298" s="10"/>
      <c r="K298" s="10"/>
      <c r="L298" s="171"/>
      <c r="M298" s="10"/>
      <c r="N298" s="10"/>
      <c r="O298" s="10"/>
      <c r="P298" s="179"/>
      <c r="Q298" s="42"/>
      <c r="R298" s="42"/>
      <c r="S298" s="42"/>
      <c r="T298" s="42"/>
      <c r="U298" s="10"/>
    </row>
    <row r="299" spans="1:21" ht="13.2" x14ac:dyDescent="0.25">
      <c r="A299" s="10"/>
      <c r="B299" s="10"/>
      <c r="C299" s="10"/>
      <c r="D299" s="10"/>
      <c r="E299" s="10"/>
      <c r="F299" s="10"/>
      <c r="G299" s="10"/>
      <c r="H299" s="10"/>
      <c r="I299" s="10"/>
      <c r="J299" s="10"/>
      <c r="K299" s="10"/>
      <c r="L299" s="171"/>
      <c r="M299" s="10"/>
      <c r="N299" s="10"/>
      <c r="O299" s="10"/>
      <c r="P299" s="179"/>
      <c r="Q299" s="42"/>
      <c r="R299" s="42"/>
      <c r="S299" s="42"/>
      <c r="T299" s="42"/>
      <c r="U299" s="10"/>
    </row>
    <row r="300" spans="1:21" ht="13.2" x14ac:dyDescent="0.25">
      <c r="A300" s="10"/>
      <c r="B300" s="10"/>
      <c r="C300" s="10"/>
      <c r="D300" s="10"/>
      <c r="E300" s="10"/>
      <c r="F300" s="10"/>
      <c r="G300" s="10"/>
      <c r="H300" s="10"/>
      <c r="I300" s="10"/>
      <c r="J300" s="10"/>
      <c r="K300" s="10"/>
      <c r="L300" s="171"/>
      <c r="M300" s="10"/>
      <c r="N300" s="10"/>
      <c r="O300" s="10"/>
      <c r="P300" s="179"/>
      <c r="Q300" s="42"/>
      <c r="R300" s="42"/>
      <c r="S300" s="42"/>
      <c r="T300" s="42"/>
      <c r="U300" s="10"/>
    </row>
    <row r="301" spans="1:21" ht="13.2" x14ac:dyDescent="0.25">
      <c r="A301" s="10"/>
      <c r="B301" s="10"/>
      <c r="C301" s="10"/>
      <c r="D301" s="10"/>
      <c r="E301" s="10"/>
      <c r="F301" s="10"/>
      <c r="G301" s="10"/>
      <c r="H301" s="10"/>
      <c r="I301" s="10"/>
      <c r="J301" s="10"/>
      <c r="K301" s="10"/>
      <c r="L301" s="171"/>
      <c r="M301" s="10"/>
      <c r="N301" s="10"/>
      <c r="O301" s="10"/>
      <c r="P301" s="179"/>
      <c r="Q301" s="42"/>
      <c r="R301" s="42"/>
      <c r="S301" s="42"/>
      <c r="T301" s="42"/>
      <c r="U301" s="10"/>
    </row>
    <row r="302" spans="1:21" ht="13.2" x14ac:dyDescent="0.25">
      <c r="A302" s="10"/>
      <c r="B302" s="10"/>
      <c r="C302" s="10"/>
      <c r="D302" s="10"/>
      <c r="E302" s="10"/>
      <c r="F302" s="10"/>
      <c r="G302" s="10"/>
      <c r="H302" s="10"/>
      <c r="I302" s="10"/>
      <c r="J302" s="10"/>
      <c r="K302" s="10"/>
      <c r="L302" s="171"/>
      <c r="M302" s="10"/>
      <c r="N302" s="10"/>
      <c r="O302" s="10"/>
      <c r="P302" s="179"/>
      <c r="Q302" s="42"/>
      <c r="R302" s="42"/>
      <c r="S302" s="42"/>
      <c r="T302" s="42"/>
      <c r="U302" s="10"/>
    </row>
    <row r="303" spans="1:21" ht="13.2" x14ac:dyDescent="0.25">
      <c r="A303" s="10"/>
      <c r="B303" s="10"/>
      <c r="C303" s="10"/>
      <c r="D303" s="10"/>
      <c r="E303" s="10"/>
      <c r="F303" s="10"/>
      <c r="G303" s="10"/>
      <c r="H303" s="10"/>
      <c r="I303" s="10"/>
      <c r="J303" s="10"/>
      <c r="K303" s="10"/>
      <c r="L303" s="171"/>
      <c r="M303" s="10"/>
      <c r="N303" s="10"/>
      <c r="O303" s="10"/>
      <c r="P303" s="179"/>
      <c r="Q303" s="42"/>
      <c r="R303" s="42"/>
      <c r="S303" s="42"/>
      <c r="T303" s="42"/>
      <c r="U303" s="10"/>
    </row>
    <row r="304" spans="1:21" ht="13.2" x14ac:dyDescent="0.25">
      <c r="A304" s="10"/>
      <c r="B304" s="10"/>
      <c r="C304" s="10"/>
      <c r="D304" s="10"/>
      <c r="E304" s="10"/>
      <c r="F304" s="10"/>
      <c r="G304" s="10"/>
      <c r="H304" s="10"/>
      <c r="I304" s="10"/>
      <c r="J304" s="10"/>
      <c r="K304" s="10"/>
      <c r="L304" s="171"/>
      <c r="M304" s="10"/>
      <c r="N304" s="10"/>
      <c r="O304" s="10"/>
      <c r="P304" s="179"/>
      <c r="Q304" s="42"/>
      <c r="R304" s="42"/>
      <c r="S304" s="42"/>
      <c r="T304" s="42"/>
      <c r="U304" s="10"/>
    </row>
    <row r="305" spans="1:21" ht="13.2" x14ac:dyDescent="0.25">
      <c r="A305" s="10"/>
      <c r="B305" s="10"/>
      <c r="C305" s="10"/>
      <c r="D305" s="10"/>
      <c r="E305" s="10"/>
      <c r="F305" s="10"/>
      <c r="G305" s="10"/>
      <c r="H305" s="10"/>
      <c r="I305" s="10"/>
      <c r="J305" s="10"/>
      <c r="K305" s="10"/>
      <c r="L305" s="171"/>
      <c r="M305" s="10"/>
      <c r="N305" s="10"/>
      <c r="O305" s="10"/>
      <c r="P305" s="179"/>
      <c r="Q305" s="42"/>
      <c r="R305" s="42"/>
      <c r="S305" s="42"/>
      <c r="T305" s="42"/>
      <c r="U305" s="10"/>
    </row>
    <row r="306" spans="1:21" ht="13.2" x14ac:dyDescent="0.25">
      <c r="A306" s="10"/>
      <c r="B306" s="10"/>
      <c r="C306" s="10"/>
      <c r="D306" s="10"/>
      <c r="E306" s="10"/>
      <c r="F306" s="10"/>
      <c r="G306" s="10"/>
      <c r="H306" s="10"/>
      <c r="I306" s="10"/>
      <c r="J306" s="10"/>
      <c r="K306" s="10"/>
      <c r="L306" s="171"/>
      <c r="M306" s="10"/>
      <c r="N306" s="10"/>
      <c r="O306" s="10"/>
      <c r="P306" s="179"/>
      <c r="Q306" s="42"/>
      <c r="R306" s="42"/>
      <c r="S306" s="42"/>
      <c r="T306" s="42"/>
      <c r="U306" s="10"/>
    </row>
    <row r="307" spans="1:21" ht="13.2" x14ac:dyDescent="0.25">
      <c r="A307" s="10"/>
      <c r="B307" s="10"/>
      <c r="C307" s="10"/>
      <c r="D307" s="10"/>
      <c r="E307" s="10"/>
      <c r="F307" s="10"/>
      <c r="G307" s="10"/>
      <c r="H307" s="10"/>
      <c r="I307" s="10"/>
      <c r="J307" s="10"/>
      <c r="K307" s="10"/>
      <c r="L307" s="171"/>
      <c r="M307" s="10"/>
      <c r="N307" s="10"/>
      <c r="O307" s="10"/>
      <c r="P307" s="179"/>
      <c r="Q307" s="42"/>
      <c r="R307" s="42"/>
      <c r="S307" s="42"/>
      <c r="T307" s="42"/>
      <c r="U307" s="10"/>
    </row>
    <row r="308" spans="1:21" ht="13.2" x14ac:dyDescent="0.25">
      <c r="A308" s="10"/>
      <c r="B308" s="10"/>
      <c r="C308" s="10"/>
      <c r="D308" s="10"/>
      <c r="E308" s="10"/>
      <c r="F308" s="10"/>
      <c r="G308" s="10"/>
      <c r="H308" s="10"/>
      <c r="I308" s="10"/>
      <c r="J308" s="10"/>
      <c r="K308" s="10"/>
      <c r="L308" s="171"/>
      <c r="M308" s="10"/>
      <c r="N308" s="10"/>
      <c r="O308" s="10"/>
      <c r="P308" s="179"/>
      <c r="Q308" s="42"/>
      <c r="R308" s="42"/>
      <c r="S308" s="42"/>
      <c r="T308" s="42"/>
      <c r="U308" s="10"/>
    </row>
    <row r="309" spans="1:21" ht="13.2" x14ac:dyDescent="0.25">
      <c r="A309" s="10"/>
      <c r="B309" s="10"/>
      <c r="C309" s="10"/>
      <c r="D309" s="10"/>
      <c r="E309" s="10"/>
      <c r="F309" s="10"/>
      <c r="G309" s="10"/>
      <c r="H309" s="10"/>
      <c r="I309" s="10"/>
      <c r="J309" s="10"/>
      <c r="K309" s="10"/>
      <c r="L309" s="171"/>
      <c r="M309" s="10"/>
      <c r="N309" s="10"/>
      <c r="O309" s="10"/>
      <c r="P309" s="179"/>
      <c r="Q309" s="42"/>
      <c r="R309" s="42"/>
      <c r="S309" s="42"/>
      <c r="T309" s="42"/>
      <c r="U309" s="10"/>
    </row>
    <row r="310" spans="1:21" ht="13.2" x14ac:dyDescent="0.25">
      <c r="A310" s="10"/>
      <c r="B310" s="10"/>
      <c r="C310" s="10"/>
      <c r="D310" s="10"/>
      <c r="E310" s="10"/>
      <c r="F310" s="10"/>
      <c r="G310" s="10"/>
      <c r="H310" s="10"/>
      <c r="I310" s="10"/>
      <c r="J310" s="10"/>
      <c r="K310" s="10"/>
      <c r="L310" s="171"/>
      <c r="M310" s="10"/>
      <c r="N310" s="10"/>
      <c r="O310" s="10"/>
      <c r="P310" s="179"/>
      <c r="Q310" s="42"/>
      <c r="R310" s="42"/>
      <c r="S310" s="42"/>
      <c r="T310" s="42"/>
      <c r="U310" s="10"/>
    </row>
    <row r="311" spans="1:21" ht="13.2" x14ac:dyDescent="0.25">
      <c r="A311" s="10"/>
      <c r="B311" s="10"/>
      <c r="C311" s="10"/>
      <c r="D311" s="10"/>
      <c r="E311" s="10"/>
      <c r="F311" s="10"/>
      <c r="G311" s="10"/>
      <c r="H311" s="10"/>
      <c r="I311" s="10"/>
      <c r="J311" s="10"/>
      <c r="K311" s="10"/>
      <c r="L311" s="171"/>
      <c r="M311" s="10"/>
      <c r="N311" s="10"/>
      <c r="O311" s="10"/>
      <c r="P311" s="179"/>
      <c r="Q311" s="42"/>
      <c r="R311" s="42"/>
      <c r="S311" s="42"/>
      <c r="T311" s="42"/>
      <c r="U311" s="10"/>
    </row>
    <row r="312" spans="1:21" ht="13.2" x14ac:dyDescent="0.25">
      <c r="A312" s="10"/>
      <c r="B312" s="10"/>
      <c r="C312" s="10"/>
      <c r="D312" s="10"/>
      <c r="E312" s="10"/>
      <c r="F312" s="10"/>
      <c r="G312" s="10"/>
      <c r="H312" s="10"/>
      <c r="I312" s="10"/>
      <c r="J312" s="10"/>
      <c r="K312" s="10"/>
      <c r="L312" s="171"/>
      <c r="M312" s="10"/>
      <c r="N312" s="10"/>
      <c r="O312" s="10"/>
      <c r="P312" s="179"/>
      <c r="Q312" s="42"/>
      <c r="R312" s="42"/>
      <c r="S312" s="42"/>
      <c r="T312" s="42"/>
      <c r="U312" s="10"/>
    </row>
    <row r="313" spans="1:21" ht="13.2" x14ac:dyDescent="0.25">
      <c r="A313" s="10"/>
      <c r="B313" s="10"/>
      <c r="C313" s="10"/>
      <c r="D313" s="10"/>
      <c r="E313" s="10"/>
      <c r="F313" s="10"/>
      <c r="G313" s="10"/>
      <c r="H313" s="10"/>
      <c r="I313" s="10"/>
      <c r="J313" s="10"/>
      <c r="K313" s="10"/>
      <c r="L313" s="171"/>
      <c r="M313" s="10"/>
      <c r="N313" s="10"/>
      <c r="O313" s="10"/>
      <c r="P313" s="179"/>
      <c r="Q313" s="42"/>
      <c r="R313" s="42"/>
      <c r="S313" s="42"/>
      <c r="T313" s="42"/>
      <c r="U313" s="10"/>
    </row>
    <row r="314" spans="1:21" ht="13.2" x14ac:dyDescent="0.25">
      <c r="A314" s="10"/>
      <c r="B314" s="10"/>
      <c r="C314" s="10"/>
      <c r="D314" s="10"/>
      <c r="E314" s="10"/>
      <c r="F314" s="10"/>
      <c r="G314" s="10"/>
      <c r="H314" s="10"/>
      <c r="I314" s="10"/>
      <c r="J314" s="10"/>
      <c r="K314" s="10"/>
      <c r="L314" s="171"/>
      <c r="M314" s="10"/>
      <c r="N314" s="10"/>
      <c r="O314" s="10"/>
      <c r="P314" s="179"/>
      <c r="Q314" s="42"/>
      <c r="R314" s="42"/>
      <c r="S314" s="42"/>
      <c r="T314" s="42"/>
      <c r="U314" s="10"/>
    </row>
    <row r="315" spans="1:21" ht="13.2" x14ac:dyDescent="0.25">
      <c r="A315" s="10"/>
      <c r="B315" s="10"/>
      <c r="C315" s="10"/>
      <c r="D315" s="10"/>
      <c r="E315" s="10"/>
      <c r="F315" s="10"/>
      <c r="G315" s="10"/>
      <c r="H315" s="10"/>
      <c r="I315" s="10"/>
      <c r="J315" s="10"/>
      <c r="K315" s="10"/>
      <c r="L315" s="171"/>
      <c r="M315" s="10"/>
      <c r="N315" s="10"/>
      <c r="O315" s="10"/>
      <c r="P315" s="179"/>
      <c r="Q315" s="42"/>
      <c r="R315" s="42"/>
      <c r="S315" s="42"/>
      <c r="T315" s="42"/>
      <c r="U315" s="10"/>
    </row>
    <row r="316" spans="1:21" ht="13.2" x14ac:dyDescent="0.25">
      <c r="A316" s="10"/>
      <c r="B316" s="10"/>
      <c r="C316" s="10"/>
      <c r="D316" s="10"/>
      <c r="E316" s="10"/>
      <c r="F316" s="10"/>
      <c r="G316" s="10"/>
      <c r="H316" s="10"/>
      <c r="I316" s="10"/>
      <c r="J316" s="10"/>
      <c r="K316" s="10"/>
      <c r="L316" s="171"/>
      <c r="M316" s="10"/>
      <c r="N316" s="10"/>
      <c r="O316" s="10"/>
      <c r="P316" s="179"/>
      <c r="Q316" s="42"/>
      <c r="R316" s="42"/>
      <c r="S316" s="42"/>
      <c r="T316" s="42"/>
      <c r="U316" s="10"/>
    </row>
    <row r="317" spans="1:21" ht="13.2" x14ac:dyDescent="0.25">
      <c r="A317" s="10"/>
      <c r="B317" s="10"/>
      <c r="C317" s="10"/>
      <c r="D317" s="10"/>
      <c r="E317" s="10"/>
      <c r="F317" s="10"/>
      <c r="G317" s="10"/>
      <c r="H317" s="10"/>
      <c r="I317" s="10"/>
      <c r="J317" s="10"/>
      <c r="K317" s="10"/>
      <c r="L317" s="171"/>
      <c r="M317" s="10"/>
      <c r="N317" s="10"/>
      <c r="O317" s="10"/>
      <c r="P317" s="179"/>
      <c r="Q317" s="42"/>
      <c r="R317" s="42"/>
      <c r="S317" s="42"/>
      <c r="T317" s="42"/>
      <c r="U317" s="10"/>
    </row>
    <row r="318" spans="1:21" ht="13.2" x14ac:dyDescent="0.25">
      <c r="A318" s="10"/>
      <c r="B318" s="10"/>
      <c r="C318" s="10"/>
      <c r="D318" s="10"/>
      <c r="E318" s="10"/>
      <c r="F318" s="10"/>
      <c r="G318" s="10"/>
      <c r="H318" s="10"/>
      <c r="I318" s="10"/>
      <c r="J318" s="10"/>
      <c r="K318" s="10"/>
      <c r="L318" s="171"/>
      <c r="M318" s="10"/>
      <c r="N318" s="10"/>
      <c r="O318" s="10"/>
      <c r="P318" s="179"/>
      <c r="Q318" s="42"/>
      <c r="R318" s="42"/>
      <c r="S318" s="42"/>
      <c r="T318" s="42"/>
      <c r="U318" s="10"/>
    </row>
    <row r="319" spans="1:21" ht="13.2" x14ac:dyDescent="0.25">
      <c r="A319" s="10"/>
      <c r="B319" s="10"/>
      <c r="C319" s="10"/>
      <c r="D319" s="10"/>
      <c r="E319" s="10"/>
      <c r="F319" s="10"/>
      <c r="G319" s="10"/>
      <c r="H319" s="10"/>
      <c r="I319" s="10"/>
      <c r="J319" s="10"/>
      <c r="K319" s="10"/>
      <c r="L319" s="171"/>
      <c r="M319" s="10"/>
      <c r="N319" s="10"/>
      <c r="O319" s="10"/>
      <c r="P319" s="179"/>
      <c r="Q319" s="42"/>
      <c r="R319" s="42"/>
      <c r="S319" s="42"/>
      <c r="T319" s="42"/>
      <c r="U319" s="10"/>
    </row>
    <row r="320" spans="1:21" ht="13.2" x14ac:dyDescent="0.25">
      <c r="A320" s="10"/>
      <c r="B320" s="10"/>
      <c r="C320" s="10"/>
      <c r="D320" s="10"/>
      <c r="E320" s="10"/>
      <c r="F320" s="10"/>
      <c r="G320" s="10"/>
      <c r="H320" s="10"/>
      <c r="I320" s="10"/>
      <c r="J320" s="10"/>
      <c r="K320" s="10"/>
      <c r="L320" s="171"/>
      <c r="M320" s="10"/>
      <c r="N320" s="10"/>
      <c r="O320" s="10"/>
      <c r="P320" s="179"/>
      <c r="Q320" s="42"/>
      <c r="R320" s="42"/>
      <c r="S320" s="42"/>
      <c r="T320" s="42"/>
      <c r="U320" s="10"/>
    </row>
    <row r="321" spans="1:21" ht="13.2" x14ac:dyDescent="0.25">
      <c r="A321" s="10"/>
      <c r="B321" s="10"/>
      <c r="C321" s="10"/>
      <c r="D321" s="10"/>
      <c r="E321" s="10"/>
      <c r="F321" s="10"/>
      <c r="G321" s="10"/>
      <c r="H321" s="10"/>
      <c r="I321" s="10"/>
      <c r="J321" s="10"/>
      <c r="K321" s="10"/>
      <c r="L321" s="171"/>
      <c r="M321" s="10"/>
      <c r="N321" s="10"/>
      <c r="O321" s="10"/>
      <c r="P321" s="179"/>
      <c r="Q321" s="42"/>
      <c r="R321" s="42"/>
      <c r="S321" s="42"/>
      <c r="T321" s="42"/>
      <c r="U321" s="10"/>
    </row>
    <row r="322" spans="1:21" ht="13.2" x14ac:dyDescent="0.25">
      <c r="A322" s="10"/>
      <c r="B322" s="10"/>
      <c r="C322" s="10"/>
      <c r="D322" s="10"/>
      <c r="E322" s="10"/>
      <c r="F322" s="10"/>
      <c r="G322" s="10"/>
      <c r="H322" s="10"/>
      <c r="I322" s="10"/>
      <c r="J322" s="10"/>
      <c r="K322" s="10"/>
      <c r="L322" s="171"/>
      <c r="M322" s="10"/>
      <c r="N322" s="10"/>
      <c r="O322" s="10"/>
      <c r="P322" s="179"/>
      <c r="Q322" s="42"/>
      <c r="R322" s="42"/>
      <c r="S322" s="42"/>
      <c r="T322" s="42"/>
      <c r="U322" s="10"/>
    </row>
    <row r="323" spans="1:21" ht="13.2" x14ac:dyDescent="0.25">
      <c r="A323" s="10"/>
      <c r="B323" s="10"/>
      <c r="C323" s="10"/>
      <c r="D323" s="10"/>
      <c r="E323" s="10"/>
      <c r="F323" s="10"/>
      <c r="G323" s="10"/>
      <c r="H323" s="10"/>
      <c r="I323" s="10"/>
      <c r="J323" s="10"/>
      <c r="K323" s="10"/>
      <c r="L323" s="171"/>
      <c r="M323" s="10"/>
      <c r="N323" s="10"/>
      <c r="O323" s="10"/>
      <c r="P323" s="179"/>
      <c r="Q323" s="42"/>
      <c r="R323" s="42"/>
      <c r="S323" s="42"/>
      <c r="T323" s="42"/>
      <c r="U323" s="10"/>
    </row>
    <row r="324" spans="1:21" ht="13.2" x14ac:dyDescent="0.25">
      <c r="A324" s="10"/>
      <c r="B324" s="10"/>
      <c r="C324" s="10"/>
      <c r="D324" s="10"/>
      <c r="E324" s="10"/>
      <c r="F324" s="10"/>
      <c r="G324" s="10"/>
      <c r="H324" s="10"/>
      <c r="I324" s="10"/>
      <c r="J324" s="10"/>
      <c r="K324" s="10"/>
      <c r="L324" s="171"/>
      <c r="M324" s="10"/>
      <c r="N324" s="10"/>
      <c r="O324" s="10"/>
      <c r="P324" s="179"/>
      <c r="Q324" s="42"/>
      <c r="R324" s="42"/>
      <c r="S324" s="42"/>
      <c r="T324" s="42"/>
      <c r="U324" s="10"/>
    </row>
    <row r="325" spans="1:21" ht="13.2" x14ac:dyDescent="0.25">
      <c r="A325" s="10"/>
      <c r="B325" s="10"/>
      <c r="C325" s="10"/>
      <c r="D325" s="10"/>
      <c r="E325" s="10"/>
      <c r="F325" s="10"/>
      <c r="G325" s="10"/>
      <c r="H325" s="10"/>
      <c r="I325" s="10"/>
      <c r="J325" s="10"/>
      <c r="K325" s="10"/>
      <c r="L325" s="171"/>
      <c r="M325" s="10"/>
      <c r="N325" s="10"/>
      <c r="O325" s="10"/>
      <c r="P325" s="179"/>
      <c r="Q325" s="42"/>
      <c r="R325" s="42"/>
      <c r="S325" s="42"/>
      <c r="T325" s="42"/>
      <c r="U325" s="10"/>
    </row>
    <row r="326" spans="1:21" ht="13.2" x14ac:dyDescent="0.25">
      <c r="A326" s="10"/>
      <c r="B326" s="10"/>
      <c r="C326" s="10"/>
      <c r="D326" s="10"/>
      <c r="E326" s="10"/>
      <c r="F326" s="10"/>
      <c r="G326" s="10"/>
      <c r="H326" s="10"/>
      <c r="I326" s="10"/>
      <c r="J326" s="10"/>
      <c r="K326" s="10"/>
      <c r="L326" s="171"/>
      <c r="M326" s="10"/>
      <c r="N326" s="10"/>
      <c r="O326" s="10"/>
      <c r="P326" s="179"/>
      <c r="Q326" s="42"/>
      <c r="R326" s="42"/>
      <c r="S326" s="42"/>
      <c r="T326" s="42"/>
      <c r="U326" s="10"/>
    </row>
    <row r="327" spans="1:21" ht="13.2" x14ac:dyDescent="0.25">
      <c r="A327" s="10"/>
      <c r="B327" s="10"/>
      <c r="C327" s="10"/>
      <c r="D327" s="10"/>
      <c r="E327" s="10"/>
      <c r="F327" s="10"/>
      <c r="G327" s="10"/>
      <c r="H327" s="10"/>
      <c r="I327" s="10"/>
      <c r="J327" s="10"/>
      <c r="K327" s="10"/>
      <c r="L327" s="171"/>
      <c r="M327" s="10"/>
      <c r="N327" s="10"/>
      <c r="O327" s="10"/>
      <c r="P327" s="179"/>
      <c r="Q327" s="42"/>
      <c r="R327" s="42"/>
      <c r="S327" s="42"/>
      <c r="T327" s="42"/>
      <c r="U327" s="10"/>
    </row>
    <row r="328" spans="1:21" ht="13.2" x14ac:dyDescent="0.25">
      <c r="A328" s="10"/>
      <c r="B328" s="10"/>
      <c r="C328" s="10"/>
      <c r="D328" s="10"/>
      <c r="E328" s="10"/>
      <c r="F328" s="10"/>
      <c r="G328" s="10"/>
      <c r="H328" s="10"/>
      <c r="I328" s="10"/>
      <c r="J328" s="10"/>
      <c r="K328" s="10"/>
      <c r="L328" s="171"/>
      <c r="M328" s="10"/>
      <c r="N328" s="10"/>
      <c r="O328" s="10"/>
      <c r="P328" s="179"/>
      <c r="Q328" s="42"/>
      <c r="R328" s="42"/>
      <c r="S328" s="42"/>
      <c r="T328" s="42"/>
      <c r="U328" s="10"/>
    </row>
    <row r="329" spans="1:21" ht="13.2" x14ac:dyDescent="0.25">
      <c r="A329" s="10"/>
      <c r="B329" s="10"/>
      <c r="C329" s="10"/>
      <c r="D329" s="10"/>
      <c r="E329" s="10"/>
      <c r="F329" s="10"/>
      <c r="G329" s="10"/>
      <c r="H329" s="10"/>
      <c r="I329" s="10"/>
      <c r="J329" s="10"/>
      <c r="K329" s="10"/>
      <c r="L329" s="171"/>
      <c r="M329" s="10"/>
      <c r="N329" s="10"/>
      <c r="O329" s="10"/>
      <c r="P329" s="179"/>
      <c r="Q329" s="42"/>
      <c r="R329" s="42"/>
      <c r="S329" s="42"/>
      <c r="T329" s="42"/>
      <c r="U329" s="10"/>
    </row>
    <row r="330" spans="1:21" ht="13.2" x14ac:dyDescent="0.25">
      <c r="A330" s="10"/>
      <c r="B330" s="10"/>
      <c r="C330" s="10"/>
      <c r="D330" s="10"/>
      <c r="E330" s="10"/>
      <c r="F330" s="10"/>
      <c r="G330" s="10"/>
      <c r="H330" s="10"/>
      <c r="I330" s="10"/>
      <c r="J330" s="10"/>
      <c r="K330" s="10"/>
      <c r="L330" s="171"/>
      <c r="M330" s="10"/>
      <c r="N330" s="10"/>
      <c r="O330" s="10"/>
      <c r="P330" s="179"/>
      <c r="Q330" s="42"/>
      <c r="R330" s="42"/>
      <c r="S330" s="42"/>
      <c r="T330" s="42"/>
      <c r="U330" s="10"/>
    </row>
    <row r="331" spans="1:21" ht="13.2" x14ac:dyDescent="0.25">
      <c r="A331" s="10"/>
      <c r="B331" s="10"/>
      <c r="C331" s="10"/>
      <c r="D331" s="10"/>
      <c r="E331" s="10"/>
      <c r="F331" s="10"/>
      <c r="G331" s="10"/>
      <c r="H331" s="10"/>
      <c r="I331" s="10"/>
      <c r="J331" s="10"/>
      <c r="K331" s="10"/>
      <c r="L331" s="171"/>
      <c r="M331" s="10"/>
      <c r="N331" s="10"/>
      <c r="O331" s="10"/>
      <c r="P331" s="179"/>
      <c r="Q331" s="42"/>
      <c r="R331" s="42"/>
      <c r="S331" s="42"/>
      <c r="T331" s="42"/>
      <c r="U331" s="10"/>
    </row>
    <row r="332" spans="1:21" ht="13.2" x14ac:dyDescent="0.25">
      <c r="A332" s="10"/>
      <c r="B332" s="10"/>
      <c r="C332" s="10"/>
      <c r="D332" s="10"/>
      <c r="E332" s="10"/>
      <c r="F332" s="10"/>
      <c r="G332" s="10"/>
      <c r="H332" s="10"/>
      <c r="I332" s="10"/>
      <c r="J332" s="10"/>
      <c r="K332" s="10"/>
      <c r="L332" s="171"/>
      <c r="M332" s="10"/>
      <c r="N332" s="10"/>
      <c r="O332" s="10"/>
      <c r="P332" s="179"/>
      <c r="Q332" s="42"/>
      <c r="R332" s="42"/>
      <c r="S332" s="42"/>
      <c r="T332" s="42"/>
      <c r="U332" s="10"/>
    </row>
    <row r="333" spans="1:21" ht="13.2" x14ac:dyDescent="0.25">
      <c r="A333" s="10"/>
      <c r="B333" s="10"/>
      <c r="C333" s="10"/>
      <c r="D333" s="10"/>
      <c r="E333" s="10"/>
      <c r="F333" s="10"/>
      <c r="G333" s="10"/>
      <c r="H333" s="10"/>
      <c r="I333" s="10"/>
      <c r="J333" s="10"/>
      <c r="K333" s="10"/>
      <c r="L333" s="171"/>
      <c r="M333" s="10"/>
      <c r="N333" s="10"/>
      <c r="O333" s="10"/>
      <c r="P333" s="179"/>
      <c r="Q333" s="42"/>
      <c r="R333" s="42"/>
      <c r="S333" s="42"/>
      <c r="T333" s="42"/>
      <c r="U333" s="10"/>
    </row>
    <row r="334" spans="1:21" ht="13.2" x14ac:dyDescent="0.25">
      <c r="A334" s="10"/>
      <c r="B334" s="10"/>
      <c r="C334" s="10"/>
      <c r="D334" s="10"/>
      <c r="E334" s="10"/>
      <c r="F334" s="10"/>
      <c r="G334" s="10"/>
      <c r="H334" s="10"/>
      <c r="I334" s="10"/>
      <c r="J334" s="10"/>
      <c r="K334" s="10"/>
      <c r="L334" s="171"/>
      <c r="M334" s="10"/>
      <c r="N334" s="10"/>
      <c r="O334" s="10"/>
      <c r="P334" s="179"/>
      <c r="Q334" s="42"/>
      <c r="R334" s="42"/>
      <c r="S334" s="42"/>
      <c r="T334" s="42"/>
      <c r="U334" s="10"/>
    </row>
    <row r="335" spans="1:21" ht="13.2" x14ac:dyDescent="0.25">
      <c r="A335" s="10"/>
      <c r="B335" s="10"/>
      <c r="C335" s="10"/>
      <c r="D335" s="10"/>
      <c r="E335" s="10"/>
      <c r="F335" s="10"/>
      <c r="G335" s="10"/>
      <c r="H335" s="10"/>
      <c r="I335" s="10"/>
      <c r="J335" s="10"/>
      <c r="K335" s="10"/>
      <c r="L335" s="171"/>
      <c r="M335" s="10"/>
      <c r="N335" s="10"/>
      <c r="O335" s="10"/>
      <c r="P335" s="179"/>
      <c r="Q335" s="42"/>
      <c r="R335" s="42"/>
      <c r="S335" s="42"/>
      <c r="T335" s="42"/>
      <c r="U335" s="10"/>
    </row>
    <row r="336" spans="1:21" ht="13.2" x14ac:dyDescent="0.25">
      <c r="A336" s="10"/>
      <c r="B336" s="10"/>
      <c r="C336" s="10"/>
      <c r="D336" s="10"/>
      <c r="E336" s="10"/>
      <c r="F336" s="10"/>
      <c r="G336" s="10"/>
      <c r="H336" s="10"/>
      <c r="I336" s="10"/>
      <c r="J336" s="10"/>
      <c r="K336" s="10"/>
      <c r="L336" s="171"/>
      <c r="M336" s="10"/>
      <c r="N336" s="10"/>
      <c r="O336" s="10"/>
      <c r="P336" s="179"/>
      <c r="Q336" s="42"/>
      <c r="R336" s="42"/>
      <c r="S336" s="42"/>
      <c r="T336" s="42"/>
      <c r="U336" s="10"/>
    </row>
    <row r="337" spans="1:21" ht="13.2" x14ac:dyDescent="0.25">
      <c r="A337" s="10"/>
      <c r="B337" s="10"/>
      <c r="C337" s="10"/>
      <c r="D337" s="10"/>
      <c r="E337" s="10"/>
      <c r="F337" s="10"/>
      <c r="G337" s="10"/>
      <c r="H337" s="10"/>
      <c r="I337" s="10"/>
      <c r="J337" s="10"/>
      <c r="K337" s="10"/>
      <c r="L337" s="171"/>
      <c r="M337" s="10"/>
      <c r="N337" s="10"/>
      <c r="O337" s="10"/>
      <c r="P337" s="179"/>
      <c r="Q337" s="42"/>
      <c r="R337" s="42"/>
      <c r="S337" s="42"/>
      <c r="T337" s="42"/>
      <c r="U337" s="10"/>
    </row>
    <row r="338" spans="1:21" ht="13.2" x14ac:dyDescent="0.25">
      <c r="A338" s="10"/>
      <c r="B338" s="10"/>
      <c r="C338" s="10"/>
      <c r="D338" s="10"/>
      <c r="E338" s="10"/>
      <c r="F338" s="10"/>
      <c r="G338" s="10"/>
      <c r="H338" s="10"/>
      <c r="I338" s="10"/>
      <c r="J338" s="10"/>
      <c r="K338" s="10"/>
      <c r="L338" s="171"/>
      <c r="M338" s="10"/>
      <c r="N338" s="10"/>
      <c r="O338" s="10"/>
      <c r="P338" s="179"/>
      <c r="Q338" s="42"/>
      <c r="R338" s="42"/>
      <c r="S338" s="42"/>
      <c r="T338" s="42"/>
      <c r="U338" s="10"/>
    </row>
    <row r="339" spans="1:21" ht="13.2" x14ac:dyDescent="0.25">
      <c r="A339" s="10"/>
      <c r="B339" s="10"/>
      <c r="C339" s="10"/>
      <c r="D339" s="10"/>
      <c r="E339" s="10"/>
      <c r="F339" s="10"/>
      <c r="G339" s="10"/>
      <c r="H339" s="10"/>
      <c r="I339" s="10"/>
      <c r="J339" s="10"/>
      <c r="K339" s="10"/>
      <c r="L339" s="171"/>
      <c r="M339" s="10"/>
      <c r="N339" s="10"/>
      <c r="O339" s="10"/>
      <c r="P339" s="179"/>
      <c r="Q339" s="42"/>
      <c r="R339" s="42"/>
      <c r="S339" s="42"/>
      <c r="T339" s="42"/>
      <c r="U339" s="10"/>
    </row>
    <row r="340" spans="1:21" ht="13.2" x14ac:dyDescent="0.25">
      <c r="A340" s="10"/>
      <c r="B340" s="10"/>
      <c r="C340" s="10"/>
      <c r="D340" s="10"/>
      <c r="E340" s="10"/>
      <c r="F340" s="10"/>
      <c r="G340" s="10"/>
      <c r="H340" s="10"/>
      <c r="I340" s="10"/>
      <c r="J340" s="10"/>
      <c r="K340" s="10"/>
      <c r="L340" s="171"/>
      <c r="M340" s="10"/>
      <c r="N340" s="10"/>
      <c r="O340" s="10"/>
      <c r="P340" s="179"/>
      <c r="Q340" s="42"/>
      <c r="R340" s="42"/>
      <c r="S340" s="42"/>
      <c r="T340" s="42"/>
      <c r="U340" s="10"/>
    </row>
    <row r="341" spans="1:21" ht="13.2" x14ac:dyDescent="0.25">
      <c r="A341" s="10"/>
      <c r="B341" s="10"/>
      <c r="C341" s="10"/>
      <c r="D341" s="10"/>
      <c r="E341" s="10"/>
      <c r="F341" s="10"/>
      <c r="G341" s="10"/>
      <c r="H341" s="10"/>
      <c r="I341" s="10"/>
      <c r="J341" s="10"/>
      <c r="K341" s="10"/>
      <c r="L341" s="171"/>
      <c r="M341" s="10"/>
      <c r="N341" s="10"/>
      <c r="O341" s="10"/>
      <c r="P341" s="179"/>
      <c r="Q341" s="42"/>
      <c r="R341" s="42"/>
      <c r="S341" s="42"/>
      <c r="T341" s="42"/>
      <c r="U341" s="10"/>
    </row>
    <row r="342" spans="1:21" ht="13.2" x14ac:dyDescent="0.25">
      <c r="A342" s="10"/>
      <c r="B342" s="10"/>
      <c r="C342" s="10"/>
      <c r="D342" s="10"/>
      <c r="E342" s="10"/>
      <c r="F342" s="10"/>
      <c r="G342" s="10"/>
      <c r="H342" s="10"/>
      <c r="I342" s="10"/>
      <c r="J342" s="10"/>
      <c r="K342" s="10"/>
      <c r="L342" s="171"/>
      <c r="M342" s="10"/>
      <c r="N342" s="10"/>
      <c r="O342" s="10"/>
      <c r="P342" s="179"/>
      <c r="Q342" s="42"/>
      <c r="R342" s="42"/>
      <c r="S342" s="42"/>
      <c r="T342" s="42"/>
      <c r="U342" s="10"/>
    </row>
    <row r="343" spans="1:21" ht="13.2" x14ac:dyDescent="0.25">
      <c r="A343" s="10"/>
      <c r="B343" s="10"/>
      <c r="C343" s="10"/>
      <c r="D343" s="10"/>
      <c r="E343" s="10"/>
      <c r="F343" s="10"/>
      <c r="G343" s="10"/>
      <c r="H343" s="10"/>
      <c r="I343" s="10"/>
      <c r="J343" s="10"/>
      <c r="K343" s="10"/>
      <c r="L343" s="171"/>
      <c r="M343" s="10"/>
      <c r="N343" s="10"/>
      <c r="O343" s="10"/>
      <c r="P343" s="179"/>
      <c r="Q343" s="42"/>
      <c r="R343" s="42"/>
      <c r="S343" s="42"/>
      <c r="T343" s="42"/>
      <c r="U343" s="10"/>
    </row>
    <row r="344" spans="1:21" ht="13.2" x14ac:dyDescent="0.25">
      <c r="A344" s="10"/>
      <c r="B344" s="10"/>
      <c r="C344" s="10"/>
      <c r="D344" s="10"/>
      <c r="E344" s="10"/>
      <c r="F344" s="10"/>
      <c r="G344" s="10"/>
      <c r="H344" s="10"/>
      <c r="I344" s="10"/>
      <c r="J344" s="10"/>
      <c r="K344" s="10"/>
      <c r="L344" s="171"/>
      <c r="M344" s="10"/>
      <c r="N344" s="10"/>
      <c r="O344" s="10"/>
      <c r="P344" s="179"/>
      <c r="Q344" s="42"/>
      <c r="R344" s="42"/>
      <c r="S344" s="42"/>
      <c r="T344" s="42"/>
      <c r="U344" s="10"/>
    </row>
    <row r="345" spans="1:21" ht="13.2" x14ac:dyDescent="0.25">
      <c r="A345" s="10"/>
      <c r="B345" s="10"/>
      <c r="C345" s="10"/>
      <c r="D345" s="10"/>
      <c r="E345" s="10"/>
      <c r="F345" s="10"/>
      <c r="G345" s="10"/>
      <c r="H345" s="10"/>
      <c r="I345" s="10"/>
      <c r="J345" s="10"/>
      <c r="K345" s="10"/>
      <c r="L345" s="171"/>
      <c r="M345" s="10"/>
      <c r="N345" s="10"/>
      <c r="O345" s="10"/>
      <c r="P345" s="179"/>
      <c r="Q345" s="42"/>
      <c r="R345" s="42"/>
      <c r="S345" s="42"/>
      <c r="T345" s="42"/>
      <c r="U345" s="10"/>
    </row>
    <row r="346" spans="1:21" ht="13.2" x14ac:dyDescent="0.25">
      <c r="A346" s="10"/>
      <c r="B346" s="10"/>
      <c r="C346" s="10"/>
      <c r="D346" s="10"/>
      <c r="E346" s="10"/>
      <c r="F346" s="10"/>
      <c r="G346" s="10"/>
      <c r="H346" s="10"/>
      <c r="I346" s="10"/>
      <c r="J346" s="10"/>
      <c r="K346" s="10"/>
      <c r="L346" s="171"/>
      <c r="M346" s="10"/>
      <c r="N346" s="10"/>
      <c r="O346" s="10"/>
      <c r="P346" s="179"/>
      <c r="Q346" s="42"/>
      <c r="R346" s="42"/>
      <c r="S346" s="42"/>
      <c r="T346" s="42"/>
      <c r="U346" s="10"/>
    </row>
    <row r="347" spans="1:21" ht="13.2" x14ac:dyDescent="0.25">
      <c r="A347" s="10"/>
      <c r="B347" s="10"/>
      <c r="C347" s="10"/>
      <c r="D347" s="10"/>
      <c r="E347" s="10"/>
      <c r="F347" s="10"/>
      <c r="G347" s="10"/>
      <c r="H347" s="10"/>
      <c r="I347" s="10"/>
      <c r="J347" s="10"/>
      <c r="K347" s="10"/>
      <c r="L347" s="171"/>
      <c r="M347" s="10"/>
      <c r="N347" s="10"/>
      <c r="O347" s="10"/>
      <c r="P347" s="179"/>
      <c r="Q347" s="42"/>
      <c r="R347" s="42"/>
      <c r="S347" s="42"/>
      <c r="T347" s="42"/>
      <c r="U347" s="10"/>
    </row>
    <row r="348" spans="1:21" ht="13.2" x14ac:dyDescent="0.25">
      <c r="A348" s="10"/>
      <c r="B348" s="10"/>
      <c r="C348" s="10"/>
      <c r="D348" s="10"/>
      <c r="E348" s="10"/>
      <c r="F348" s="10"/>
      <c r="G348" s="10"/>
      <c r="H348" s="10"/>
      <c r="I348" s="10"/>
      <c r="J348" s="10"/>
      <c r="K348" s="10"/>
      <c r="L348" s="171"/>
      <c r="M348" s="10"/>
      <c r="N348" s="10"/>
      <c r="O348" s="10"/>
      <c r="P348" s="179"/>
      <c r="Q348" s="42"/>
      <c r="R348" s="42"/>
      <c r="S348" s="42"/>
      <c r="T348" s="42"/>
      <c r="U348" s="10"/>
    </row>
    <row r="349" spans="1:21" ht="13.2" x14ac:dyDescent="0.25">
      <c r="A349" s="10"/>
      <c r="B349" s="10"/>
      <c r="C349" s="10"/>
      <c r="D349" s="10"/>
      <c r="E349" s="10"/>
      <c r="F349" s="10"/>
      <c r="G349" s="10"/>
      <c r="H349" s="10"/>
      <c r="I349" s="10"/>
      <c r="J349" s="10"/>
      <c r="K349" s="10"/>
      <c r="L349" s="171"/>
      <c r="M349" s="10"/>
      <c r="N349" s="10"/>
      <c r="O349" s="10"/>
      <c r="P349" s="179"/>
      <c r="Q349" s="42"/>
      <c r="R349" s="42"/>
      <c r="S349" s="42"/>
      <c r="T349" s="42"/>
      <c r="U349" s="10"/>
    </row>
    <row r="350" spans="1:21" ht="13.2" x14ac:dyDescent="0.25">
      <c r="A350" s="10"/>
      <c r="B350" s="10"/>
      <c r="C350" s="10"/>
      <c r="D350" s="10"/>
      <c r="E350" s="10"/>
      <c r="F350" s="10"/>
      <c r="G350" s="10"/>
      <c r="H350" s="10"/>
      <c r="I350" s="10"/>
      <c r="J350" s="10"/>
      <c r="K350" s="10"/>
      <c r="L350" s="171"/>
      <c r="M350" s="10"/>
      <c r="N350" s="10"/>
      <c r="O350" s="10"/>
      <c r="P350" s="179"/>
      <c r="Q350" s="42"/>
      <c r="R350" s="42"/>
      <c r="S350" s="42"/>
      <c r="T350" s="42"/>
      <c r="U350" s="10"/>
    </row>
    <row r="351" spans="1:21" ht="13.2" x14ac:dyDescent="0.25">
      <c r="A351" s="10"/>
      <c r="B351" s="10"/>
      <c r="C351" s="10"/>
      <c r="D351" s="10"/>
      <c r="E351" s="10"/>
      <c r="F351" s="10"/>
      <c r="G351" s="10"/>
      <c r="H351" s="10"/>
      <c r="I351" s="10"/>
      <c r="J351" s="10"/>
      <c r="K351" s="10"/>
      <c r="L351" s="171"/>
      <c r="M351" s="10"/>
      <c r="N351" s="10"/>
      <c r="O351" s="10"/>
      <c r="P351" s="179"/>
      <c r="Q351" s="42"/>
      <c r="R351" s="42"/>
      <c r="S351" s="42"/>
      <c r="T351" s="42"/>
      <c r="U351" s="10"/>
    </row>
    <row r="352" spans="1:21" ht="13.2" x14ac:dyDescent="0.25">
      <c r="A352" s="10"/>
      <c r="B352" s="10"/>
      <c r="C352" s="10"/>
      <c r="D352" s="10"/>
      <c r="E352" s="10"/>
      <c r="F352" s="10"/>
      <c r="G352" s="10"/>
      <c r="H352" s="10"/>
      <c r="I352" s="10"/>
      <c r="J352" s="10"/>
      <c r="K352" s="10"/>
      <c r="L352" s="171"/>
      <c r="M352" s="10"/>
      <c r="N352" s="10"/>
      <c r="O352" s="10"/>
      <c r="P352" s="179"/>
      <c r="Q352" s="42"/>
      <c r="R352" s="42"/>
      <c r="S352" s="42"/>
      <c r="T352" s="42"/>
      <c r="U352" s="10"/>
    </row>
    <row r="353" spans="1:21" ht="13.2" x14ac:dyDescent="0.25">
      <c r="A353" s="10"/>
      <c r="B353" s="10"/>
      <c r="C353" s="10"/>
      <c r="D353" s="10"/>
      <c r="E353" s="10"/>
      <c r="F353" s="10"/>
      <c r="G353" s="10"/>
      <c r="H353" s="10"/>
      <c r="I353" s="10"/>
      <c r="J353" s="10"/>
      <c r="K353" s="10"/>
      <c r="L353" s="171"/>
      <c r="M353" s="10"/>
      <c r="N353" s="10"/>
      <c r="O353" s="10"/>
      <c r="P353" s="179"/>
      <c r="Q353" s="42"/>
      <c r="R353" s="42"/>
      <c r="S353" s="42"/>
      <c r="T353" s="42"/>
      <c r="U353" s="10"/>
    </row>
    <row r="354" spans="1:21" ht="13.2" x14ac:dyDescent="0.25">
      <c r="A354" s="10"/>
      <c r="B354" s="10"/>
      <c r="C354" s="10"/>
      <c r="D354" s="10"/>
      <c r="E354" s="10"/>
      <c r="F354" s="10"/>
      <c r="G354" s="10"/>
      <c r="H354" s="10"/>
      <c r="I354" s="10"/>
      <c r="J354" s="10"/>
      <c r="K354" s="10"/>
      <c r="L354" s="171"/>
      <c r="M354" s="10"/>
      <c r="N354" s="10"/>
      <c r="O354" s="10"/>
      <c r="P354" s="179"/>
      <c r="Q354" s="42"/>
      <c r="R354" s="42"/>
      <c r="S354" s="42"/>
      <c r="T354" s="42"/>
      <c r="U354" s="10"/>
    </row>
    <row r="355" spans="1:21" ht="13.2" x14ac:dyDescent="0.25">
      <c r="A355" s="10"/>
      <c r="B355" s="10"/>
      <c r="C355" s="10"/>
      <c r="D355" s="10"/>
      <c r="E355" s="10"/>
      <c r="F355" s="10"/>
      <c r="G355" s="10"/>
      <c r="H355" s="10"/>
      <c r="I355" s="10"/>
      <c r="J355" s="10"/>
      <c r="K355" s="10"/>
      <c r="L355" s="171"/>
      <c r="M355" s="10"/>
      <c r="N355" s="10"/>
      <c r="O355" s="10"/>
      <c r="P355" s="179"/>
      <c r="Q355" s="42"/>
      <c r="R355" s="42"/>
      <c r="S355" s="42"/>
      <c r="T355" s="42"/>
      <c r="U355" s="10"/>
    </row>
    <row r="356" spans="1:21" ht="13.2" x14ac:dyDescent="0.25">
      <c r="A356" s="10"/>
      <c r="B356" s="10"/>
      <c r="C356" s="10"/>
      <c r="D356" s="10"/>
      <c r="E356" s="10"/>
      <c r="F356" s="10"/>
      <c r="G356" s="10"/>
      <c r="H356" s="10"/>
      <c r="I356" s="10"/>
      <c r="J356" s="10"/>
      <c r="K356" s="10"/>
      <c r="L356" s="171"/>
      <c r="M356" s="10"/>
      <c r="N356" s="10"/>
      <c r="O356" s="10"/>
      <c r="P356" s="179"/>
      <c r="Q356" s="42"/>
      <c r="R356" s="42"/>
      <c r="S356" s="42"/>
      <c r="T356" s="42"/>
      <c r="U356" s="10"/>
    </row>
    <row r="357" spans="1:21" ht="13.2" x14ac:dyDescent="0.25">
      <c r="A357" s="10"/>
      <c r="B357" s="10"/>
      <c r="C357" s="10"/>
      <c r="D357" s="10"/>
      <c r="E357" s="10"/>
      <c r="F357" s="10"/>
      <c r="G357" s="10"/>
      <c r="H357" s="10"/>
      <c r="I357" s="10"/>
      <c r="J357" s="10"/>
      <c r="K357" s="10"/>
      <c r="L357" s="171"/>
      <c r="M357" s="10"/>
      <c r="N357" s="10"/>
      <c r="O357" s="10"/>
      <c r="P357" s="179"/>
      <c r="Q357" s="42"/>
      <c r="R357" s="42"/>
      <c r="S357" s="42"/>
      <c r="T357" s="42"/>
      <c r="U357" s="10"/>
    </row>
    <row r="358" spans="1:21" ht="13.2" x14ac:dyDescent="0.25">
      <c r="A358" s="10"/>
      <c r="B358" s="10"/>
      <c r="C358" s="10"/>
      <c r="D358" s="10"/>
      <c r="E358" s="10"/>
      <c r="F358" s="10"/>
      <c r="G358" s="10"/>
      <c r="H358" s="10"/>
      <c r="I358" s="10"/>
      <c r="J358" s="10"/>
      <c r="K358" s="10"/>
      <c r="L358" s="171"/>
      <c r="M358" s="10"/>
      <c r="N358" s="10"/>
      <c r="O358" s="10"/>
      <c r="P358" s="179"/>
      <c r="Q358" s="42"/>
      <c r="R358" s="42"/>
      <c r="S358" s="42"/>
      <c r="T358" s="42"/>
      <c r="U358" s="10"/>
    </row>
    <row r="359" spans="1:21" ht="13.2" x14ac:dyDescent="0.25">
      <c r="A359" s="10"/>
      <c r="B359" s="10"/>
      <c r="C359" s="10"/>
      <c r="D359" s="10"/>
      <c r="E359" s="10"/>
      <c r="F359" s="10"/>
      <c r="G359" s="10"/>
      <c r="H359" s="10"/>
      <c r="I359" s="10"/>
      <c r="J359" s="10"/>
      <c r="K359" s="10"/>
      <c r="L359" s="171"/>
      <c r="M359" s="10"/>
      <c r="N359" s="10"/>
      <c r="O359" s="10"/>
      <c r="P359" s="179"/>
      <c r="Q359" s="42"/>
      <c r="R359" s="42"/>
      <c r="S359" s="42"/>
      <c r="T359" s="42"/>
      <c r="U359" s="10"/>
    </row>
    <row r="360" spans="1:21" ht="13.2" x14ac:dyDescent="0.25">
      <c r="A360" s="10"/>
      <c r="B360" s="10"/>
      <c r="C360" s="10"/>
      <c r="D360" s="10"/>
      <c r="E360" s="10"/>
      <c r="F360" s="10"/>
      <c r="G360" s="10"/>
      <c r="H360" s="10"/>
      <c r="I360" s="10"/>
      <c r="J360" s="10"/>
      <c r="K360" s="10"/>
      <c r="L360" s="171"/>
      <c r="M360" s="10"/>
      <c r="N360" s="10"/>
      <c r="O360" s="10"/>
      <c r="P360" s="179"/>
      <c r="Q360" s="42"/>
      <c r="R360" s="42"/>
      <c r="S360" s="42"/>
      <c r="T360" s="42"/>
      <c r="U360" s="10"/>
    </row>
    <row r="361" spans="1:21" ht="13.2" x14ac:dyDescent="0.25">
      <c r="A361" s="10"/>
      <c r="B361" s="10"/>
      <c r="C361" s="10"/>
      <c r="D361" s="10"/>
      <c r="E361" s="10"/>
      <c r="F361" s="10"/>
      <c r="G361" s="10"/>
      <c r="H361" s="10"/>
      <c r="I361" s="10"/>
      <c r="J361" s="10"/>
      <c r="K361" s="10"/>
      <c r="L361" s="171"/>
      <c r="M361" s="10"/>
      <c r="N361" s="10"/>
      <c r="O361" s="10"/>
      <c r="P361" s="179"/>
      <c r="Q361" s="42"/>
      <c r="R361" s="42"/>
      <c r="S361" s="42"/>
      <c r="T361" s="42"/>
      <c r="U361" s="10"/>
    </row>
    <row r="362" spans="1:21" ht="13.2" x14ac:dyDescent="0.25">
      <c r="A362" s="10"/>
      <c r="B362" s="10"/>
      <c r="C362" s="10"/>
      <c r="D362" s="10"/>
      <c r="E362" s="10"/>
      <c r="F362" s="10"/>
      <c r="G362" s="10"/>
      <c r="H362" s="10"/>
      <c r="I362" s="10"/>
      <c r="J362" s="10"/>
      <c r="K362" s="10"/>
      <c r="L362" s="171"/>
      <c r="M362" s="10"/>
      <c r="N362" s="10"/>
      <c r="O362" s="10"/>
      <c r="P362" s="179"/>
      <c r="Q362" s="42"/>
      <c r="R362" s="42"/>
      <c r="S362" s="42"/>
      <c r="T362" s="42"/>
      <c r="U362" s="10"/>
    </row>
    <row r="363" spans="1:21" ht="13.2" x14ac:dyDescent="0.25">
      <c r="A363" s="10"/>
      <c r="B363" s="10"/>
      <c r="C363" s="10"/>
      <c r="D363" s="10"/>
      <c r="E363" s="10"/>
      <c r="F363" s="10"/>
      <c r="G363" s="10"/>
      <c r="H363" s="10"/>
      <c r="I363" s="10"/>
      <c r="J363" s="10"/>
      <c r="K363" s="10"/>
      <c r="L363" s="171"/>
      <c r="M363" s="10"/>
      <c r="N363" s="10"/>
      <c r="O363" s="10"/>
      <c r="P363" s="179"/>
      <c r="Q363" s="42"/>
      <c r="R363" s="42"/>
      <c r="S363" s="42"/>
      <c r="T363" s="42"/>
      <c r="U363" s="10"/>
    </row>
    <row r="364" spans="1:21" ht="13.2" x14ac:dyDescent="0.25">
      <c r="A364" s="10"/>
      <c r="B364" s="10"/>
      <c r="C364" s="10"/>
      <c r="D364" s="10"/>
      <c r="E364" s="10"/>
      <c r="F364" s="10"/>
      <c r="G364" s="10"/>
      <c r="H364" s="10"/>
      <c r="I364" s="10"/>
      <c r="J364" s="10"/>
      <c r="K364" s="10"/>
      <c r="L364" s="171"/>
      <c r="M364" s="10"/>
      <c r="N364" s="10"/>
      <c r="O364" s="10"/>
      <c r="P364" s="179"/>
      <c r="Q364" s="42"/>
      <c r="R364" s="42"/>
      <c r="S364" s="42"/>
      <c r="T364" s="42"/>
      <c r="U364" s="10"/>
    </row>
    <row r="365" spans="1:21" ht="13.2" x14ac:dyDescent="0.25">
      <c r="A365" s="10"/>
      <c r="B365" s="10"/>
      <c r="C365" s="10"/>
      <c r="D365" s="10"/>
      <c r="E365" s="10"/>
      <c r="F365" s="10"/>
      <c r="G365" s="10"/>
      <c r="H365" s="10"/>
      <c r="I365" s="10"/>
      <c r="J365" s="10"/>
      <c r="K365" s="10"/>
      <c r="L365" s="171"/>
      <c r="M365" s="10"/>
      <c r="N365" s="10"/>
      <c r="O365" s="10"/>
      <c r="P365" s="179"/>
      <c r="Q365" s="42"/>
      <c r="R365" s="42"/>
      <c r="S365" s="42"/>
      <c r="T365" s="42"/>
      <c r="U365" s="10"/>
    </row>
    <row r="366" spans="1:21" ht="13.2" x14ac:dyDescent="0.25">
      <c r="A366" s="10"/>
      <c r="B366" s="10"/>
      <c r="C366" s="10"/>
      <c r="D366" s="10"/>
      <c r="E366" s="10"/>
      <c r="F366" s="10"/>
      <c r="G366" s="10"/>
      <c r="H366" s="10"/>
      <c r="I366" s="10"/>
      <c r="J366" s="10"/>
      <c r="K366" s="10"/>
      <c r="L366" s="171"/>
      <c r="M366" s="10"/>
      <c r="N366" s="10"/>
      <c r="O366" s="10"/>
      <c r="P366" s="179"/>
      <c r="Q366" s="42"/>
      <c r="R366" s="42"/>
      <c r="S366" s="42"/>
      <c r="T366" s="42"/>
      <c r="U366" s="10"/>
    </row>
    <row r="367" spans="1:21" ht="13.2" x14ac:dyDescent="0.25">
      <c r="A367" s="10"/>
      <c r="B367" s="10"/>
      <c r="C367" s="10"/>
      <c r="D367" s="10"/>
      <c r="E367" s="10"/>
      <c r="F367" s="10"/>
      <c r="G367" s="10"/>
      <c r="H367" s="10"/>
      <c r="I367" s="10"/>
      <c r="J367" s="10"/>
      <c r="K367" s="10"/>
      <c r="L367" s="171"/>
      <c r="M367" s="10"/>
      <c r="N367" s="10"/>
      <c r="O367" s="10"/>
      <c r="P367" s="179"/>
      <c r="Q367" s="42"/>
      <c r="R367" s="42"/>
      <c r="S367" s="42"/>
      <c r="T367" s="42"/>
      <c r="U367" s="10"/>
    </row>
    <row r="368" spans="1:21" ht="13.2" x14ac:dyDescent="0.25">
      <c r="A368" s="10"/>
      <c r="B368" s="10"/>
      <c r="C368" s="10"/>
      <c r="D368" s="10"/>
      <c r="E368" s="10"/>
      <c r="F368" s="10"/>
      <c r="G368" s="10"/>
      <c r="H368" s="10"/>
      <c r="I368" s="10"/>
      <c r="J368" s="10"/>
      <c r="K368" s="10"/>
      <c r="L368" s="171"/>
      <c r="M368" s="10"/>
      <c r="N368" s="10"/>
      <c r="O368" s="10"/>
      <c r="P368" s="179"/>
      <c r="Q368" s="42"/>
      <c r="R368" s="42"/>
      <c r="S368" s="42"/>
      <c r="T368" s="42"/>
      <c r="U368" s="10"/>
    </row>
    <row r="369" spans="1:21" ht="13.2" x14ac:dyDescent="0.25">
      <c r="A369" s="10"/>
      <c r="B369" s="10"/>
      <c r="C369" s="10"/>
      <c r="D369" s="10"/>
      <c r="E369" s="10"/>
      <c r="F369" s="10"/>
      <c r="G369" s="10"/>
      <c r="H369" s="10"/>
      <c r="I369" s="10"/>
      <c r="J369" s="10"/>
      <c r="K369" s="10"/>
      <c r="L369" s="171"/>
      <c r="M369" s="10"/>
      <c r="N369" s="10"/>
      <c r="O369" s="10"/>
      <c r="P369" s="179"/>
      <c r="Q369" s="42"/>
      <c r="R369" s="42"/>
      <c r="S369" s="42"/>
      <c r="T369" s="42"/>
      <c r="U369" s="10"/>
    </row>
    <row r="370" spans="1:21" ht="13.2" x14ac:dyDescent="0.25">
      <c r="A370" s="10"/>
      <c r="B370" s="10"/>
      <c r="C370" s="10"/>
      <c r="D370" s="10"/>
      <c r="E370" s="10"/>
      <c r="F370" s="10"/>
      <c r="G370" s="10"/>
      <c r="H370" s="10"/>
      <c r="I370" s="10"/>
      <c r="J370" s="10"/>
      <c r="K370" s="10"/>
      <c r="L370" s="171"/>
      <c r="M370" s="10"/>
      <c r="N370" s="10"/>
      <c r="O370" s="10"/>
      <c r="P370" s="179"/>
      <c r="Q370" s="42"/>
      <c r="R370" s="42"/>
      <c r="S370" s="42"/>
      <c r="T370" s="42"/>
      <c r="U370" s="10"/>
    </row>
    <row r="371" spans="1:21" ht="13.2" x14ac:dyDescent="0.25">
      <c r="A371" s="10"/>
      <c r="B371" s="10"/>
      <c r="C371" s="10"/>
      <c r="D371" s="10"/>
      <c r="E371" s="10"/>
      <c r="F371" s="10"/>
      <c r="G371" s="10"/>
      <c r="H371" s="10"/>
      <c r="I371" s="10"/>
      <c r="J371" s="10"/>
      <c r="K371" s="10"/>
      <c r="L371" s="171"/>
      <c r="M371" s="10"/>
      <c r="N371" s="10"/>
      <c r="O371" s="10"/>
      <c r="P371" s="179"/>
      <c r="Q371" s="42"/>
      <c r="R371" s="42"/>
      <c r="S371" s="42"/>
      <c r="T371" s="42"/>
      <c r="U371" s="10"/>
    </row>
    <row r="372" spans="1:21" ht="13.2" x14ac:dyDescent="0.25">
      <c r="A372" s="10"/>
      <c r="B372" s="10"/>
      <c r="C372" s="10"/>
      <c r="D372" s="10"/>
      <c r="E372" s="10"/>
      <c r="F372" s="10"/>
      <c r="G372" s="10"/>
      <c r="H372" s="10"/>
      <c r="I372" s="10"/>
      <c r="J372" s="10"/>
      <c r="K372" s="10"/>
      <c r="L372" s="171"/>
      <c r="M372" s="10"/>
      <c r="N372" s="10"/>
      <c r="O372" s="10"/>
      <c r="P372" s="179"/>
      <c r="Q372" s="42"/>
      <c r="R372" s="42"/>
      <c r="S372" s="42"/>
      <c r="T372" s="42"/>
      <c r="U372" s="10"/>
    </row>
    <row r="373" spans="1:21" ht="13.2" x14ac:dyDescent="0.25">
      <c r="A373" s="10"/>
      <c r="B373" s="10"/>
      <c r="C373" s="10"/>
      <c r="D373" s="10"/>
      <c r="E373" s="10"/>
      <c r="F373" s="10"/>
      <c r="G373" s="10"/>
      <c r="H373" s="10"/>
      <c r="I373" s="10"/>
      <c r="J373" s="10"/>
      <c r="K373" s="10"/>
      <c r="L373" s="171"/>
      <c r="M373" s="10"/>
      <c r="N373" s="10"/>
      <c r="O373" s="10"/>
      <c r="P373" s="179"/>
      <c r="Q373" s="42"/>
      <c r="R373" s="42"/>
      <c r="S373" s="42"/>
      <c r="T373" s="42"/>
      <c r="U373" s="10"/>
    </row>
    <row r="374" spans="1:21" ht="13.2" x14ac:dyDescent="0.25">
      <c r="A374" s="10"/>
      <c r="B374" s="10"/>
      <c r="C374" s="10"/>
      <c r="D374" s="10"/>
      <c r="E374" s="10"/>
      <c r="F374" s="10"/>
      <c r="G374" s="10"/>
      <c r="H374" s="10"/>
      <c r="I374" s="10"/>
      <c r="J374" s="10"/>
      <c r="K374" s="10"/>
      <c r="L374" s="171"/>
      <c r="M374" s="10"/>
      <c r="N374" s="10"/>
      <c r="O374" s="10"/>
      <c r="P374" s="179"/>
      <c r="Q374" s="42"/>
      <c r="R374" s="42"/>
      <c r="S374" s="42"/>
      <c r="T374" s="42"/>
      <c r="U374" s="10"/>
    </row>
    <row r="375" spans="1:21" ht="13.2" x14ac:dyDescent="0.25">
      <c r="A375" s="10"/>
      <c r="B375" s="10"/>
      <c r="C375" s="10"/>
      <c r="D375" s="10"/>
      <c r="E375" s="10"/>
      <c r="F375" s="10"/>
      <c r="G375" s="10"/>
      <c r="H375" s="10"/>
      <c r="I375" s="10"/>
      <c r="J375" s="10"/>
      <c r="K375" s="10"/>
      <c r="L375" s="171"/>
      <c r="M375" s="10"/>
      <c r="N375" s="10"/>
      <c r="O375" s="10"/>
      <c r="P375" s="179"/>
      <c r="Q375" s="42"/>
      <c r="R375" s="42"/>
      <c r="S375" s="42"/>
      <c r="T375" s="42"/>
      <c r="U375" s="10"/>
    </row>
    <row r="376" spans="1:21" ht="13.2" x14ac:dyDescent="0.25">
      <c r="A376" s="10"/>
      <c r="B376" s="10"/>
      <c r="C376" s="10"/>
      <c r="D376" s="10"/>
      <c r="E376" s="10"/>
      <c r="F376" s="10"/>
      <c r="G376" s="10"/>
      <c r="H376" s="10"/>
      <c r="I376" s="10"/>
      <c r="J376" s="10"/>
      <c r="K376" s="10"/>
      <c r="L376" s="171"/>
      <c r="M376" s="10"/>
      <c r="N376" s="10"/>
      <c r="O376" s="10"/>
      <c r="P376" s="179"/>
      <c r="Q376" s="42"/>
      <c r="R376" s="42"/>
      <c r="S376" s="42"/>
      <c r="T376" s="42"/>
      <c r="U376" s="10"/>
    </row>
    <row r="377" spans="1:21" ht="13.2" x14ac:dyDescent="0.25">
      <c r="A377" s="10"/>
      <c r="B377" s="10"/>
      <c r="C377" s="10"/>
      <c r="D377" s="10"/>
      <c r="E377" s="10"/>
      <c r="F377" s="10"/>
      <c r="G377" s="10"/>
      <c r="H377" s="10"/>
      <c r="I377" s="10"/>
      <c r="J377" s="10"/>
      <c r="K377" s="10"/>
      <c r="L377" s="171"/>
      <c r="M377" s="10"/>
      <c r="N377" s="10"/>
      <c r="O377" s="10"/>
      <c r="P377" s="179"/>
      <c r="Q377" s="42"/>
      <c r="R377" s="42"/>
      <c r="S377" s="42"/>
      <c r="T377" s="42"/>
      <c r="U377" s="10"/>
    </row>
    <row r="378" spans="1:21" ht="13.2" x14ac:dyDescent="0.25">
      <c r="A378" s="10"/>
      <c r="B378" s="10"/>
      <c r="C378" s="10"/>
      <c r="D378" s="10"/>
      <c r="E378" s="10"/>
      <c r="F378" s="10"/>
      <c r="G378" s="10"/>
      <c r="H378" s="10"/>
      <c r="I378" s="10"/>
      <c r="J378" s="10"/>
      <c r="K378" s="10"/>
      <c r="L378" s="171"/>
      <c r="M378" s="10"/>
      <c r="N378" s="10"/>
      <c r="O378" s="10"/>
      <c r="P378" s="179"/>
      <c r="Q378" s="42"/>
      <c r="R378" s="42"/>
      <c r="S378" s="42"/>
      <c r="T378" s="42"/>
      <c r="U378" s="10"/>
    </row>
    <row r="379" spans="1:21" ht="13.2" x14ac:dyDescent="0.25">
      <c r="A379" s="10"/>
      <c r="B379" s="10"/>
      <c r="C379" s="10"/>
      <c r="D379" s="10"/>
      <c r="E379" s="10"/>
      <c r="F379" s="10"/>
      <c r="G379" s="10"/>
      <c r="H379" s="10"/>
      <c r="I379" s="10"/>
      <c r="J379" s="10"/>
      <c r="K379" s="10"/>
      <c r="L379" s="171"/>
      <c r="M379" s="10"/>
      <c r="N379" s="10"/>
      <c r="O379" s="10"/>
      <c r="P379" s="179"/>
      <c r="Q379" s="42"/>
      <c r="R379" s="42"/>
      <c r="S379" s="42"/>
      <c r="T379" s="42"/>
      <c r="U379" s="10"/>
    </row>
    <row r="380" spans="1:21" ht="13.2" x14ac:dyDescent="0.25">
      <c r="A380" s="10"/>
      <c r="B380" s="10"/>
      <c r="C380" s="10"/>
      <c r="D380" s="10"/>
      <c r="E380" s="10"/>
      <c r="F380" s="10"/>
      <c r="G380" s="10"/>
      <c r="H380" s="10"/>
      <c r="I380" s="10"/>
      <c r="J380" s="10"/>
      <c r="K380" s="10"/>
      <c r="L380" s="171"/>
      <c r="M380" s="10"/>
      <c r="N380" s="10"/>
      <c r="O380" s="10"/>
      <c r="P380" s="179"/>
      <c r="Q380" s="42"/>
      <c r="R380" s="42"/>
      <c r="S380" s="42"/>
      <c r="T380" s="42"/>
      <c r="U380" s="10"/>
    </row>
    <row r="381" spans="1:21" ht="13.2" x14ac:dyDescent="0.25">
      <c r="A381" s="10"/>
      <c r="B381" s="10"/>
      <c r="C381" s="10"/>
      <c r="D381" s="10"/>
      <c r="E381" s="10"/>
      <c r="F381" s="10"/>
      <c r="G381" s="10"/>
      <c r="H381" s="10"/>
      <c r="I381" s="10"/>
      <c r="J381" s="10"/>
      <c r="K381" s="10"/>
      <c r="L381" s="171"/>
      <c r="M381" s="10"/>
      <c r="N381" s="10"/>
      <c r="O381" s="10"/>
      <c r="P381" s="179"/>
      <c r="Q381" s="42"/>
      <c r="R381" s="42"/>
      <c r="S381" s="42"/>
      <c r="T381" s="42"/>
      <c r="U381" s="10"/>
    </row>
    <row r="382" spans="1:21" ht="13.2" x14ac:dyDescent="0.25">
      <c r="A382" s="10"/>
      <c r="B382" s="10"/>
      <c r="C382" s="10"/>
      <c r="D382" s="10"/>
      <c r="E382" s="10"/>
      <c r="F382" s="10"/>
      <c r="G382" s="10"/>
      <c r="H382" s="10"/>
      <c r="I382" s="10"/>
      <c r="J382" s="10"/>
      <c r="K382" s="10"/>
      <c r="L382" s="171"/>
      <c r="M382" s="10"/>
      <c r="N382" s="10"/>
      <c r="O382" s="10"/>
      <c r="P382" s="179"/>
      <c r="Q382" s="42"/>
      <c r="R382" s="42"/>
      <c r="S382" s="42"/>
      <c r="T382" s="42"/>
      <c r="U382" s="10"/>
    </row>
    <row r="383" spans="1:21" ht="13.2" x14ac:dyDescent="0.25">
      <c r="A383" s="10"/>
      <c r="B383" s="10"/>
      <c r="C383" s="10"/>
      <c r="D383" s="10"/>
      <c r="E383" s="10"/>
      <c r="F383" s="10"/>
      <c r="G383" s="10"/>
      <c r="H383" s="10"/>
      <c r="I383" s="10"/>
      <c r="J383" s="10"/>
      <c r="K383" s="10"/>
      <c r="L383" s="171"/>
      <c r="M383" s="10"/>
      <c r="N383" s="10"/>
      <c r="O383" s="10"/>
      <c r="P383" s="179"/>
      <c r="Q383" s="42"/>
      <c r="R383" s="42"/>
      <c r="S383" s="42"/>
      <c r="T383" s="42"/>
      <c r="U383" s="10"/>
    </row>
    <row r="384" spans="1:21" ht="13.2" x14ac:dyDescent="0.25">
      <c r="A384" s="10"/>
      <c r="B384" s="10"/>
      <c r="C384" s="10"/>
      <c r="D384" s="10"/>
      <c r="E384" s="10"/>
      <c r="F384" s="10"/>
      <c r="G384" s="10"/>
      <c r="H384" s="10"/>
      <c r="I384" s="10"/>
      <c r="J384" s="10"/>
      <c r="K384" s="10"/>
      <c r="L384" s="171"/>
      <c r="M384" s="10"/>
      <c r="N384" s="10"/>
      <c r="O384" s="10"/>
      <c r="P384" s="179"/>
      <c r="Q384" s="42"/>
      <c r="R384" s="42"/>
      <c r="S384" s="42"/>
      <c r="T384" s="42"/>
      <c r="U384" s="10"/>
    </row>
    <row r="385" spans="1:21" ht="13.2" x14ac:dyDescent="0.25">
      <c r="A385" s="10"/>
      <c r="B385" s="10"/>
      <c r="C385" s="10"/>
      <c r="D385" s="10"/>
      <c r="E385" s="10"/>
      <c r="F385" s="10"/>
      <c r="G385" s="10"/>
      <c r="H385" s="10"/>
      <c r="I385" s="10"/>
      <c r="J385" s="10"/>
      <c r="K385" s="10"/>
      <c r="L385" s="171"/>
      <c r="M385" s="10"/>
      <c r="N385" s="10"/>
      <c r="O385" s="10"/>
      <c r="P385" s="179"/>
      <c r="Q385" s="42"/>
      <c r="R385" s="42"/>
      <c r="S385" s="42"/>
      <c r="T385" s="42"/>
      <c r="U385" s="10"/>
    </row>
    <row r="386" spans="1:21" ht="13.2" x14ac:dyDescent="0.25">
      <c r="A386" s="10"/>
      <c r="B386" s="10"/>
      <c r="C386" s="10"/>
      <c r="D386" s="10"/>
      <c r="E386" s="10"/>
      <c r="F386" s="10"/>
      <c r="G386" s="10"/>
      <c r="H386" s="10"/>
      <c r="I386" s="10"/>
      <c r="J386" s="10"/>
      <c r="K386" s="10"/>
      <c r="L386" s="171"/>
      <c r="M386" s="10"/>
      <c r="N386" s="10"/>
      <c r="O386" s="10"/>
      <c r="P386" s="179"/>
      <c r="Q386" s="42"/>
      <c r="R386" s="42"/>
      <c r="S386" s="42"/>
      <c r="T386" s="42"/>
      <c r="U386" s="10"/>
    </row>
    <row r="387" spans="1:21" ht="13.2" x14ac:dyDescent="0.25">
      <c r="A387" s="10"/>
      <c r="B387" s="10"/>
      <c r="C387" s="10"/>
      <c r="D387" s="10"/>
      <c r="E387" s="10"/>
      <c r="F387" s="10"/>
      <c r="G387" s="10"/>
      <c r="H387" s="10"/>
      <c r="I387" s="10"/>
      <c r="J387" s="10"/>
      <c r="K387" s="10"/>
      <c r="L387" s="171"/>
      <c r="M387" s="10"/>
      <c r="N387" s="10"/>
      <c r="O387" s="10"/>
      <c r="P387" s="179"/>
      <c r="Q387" s="42"/>
      <c r="R387" s="42"/>
      <c r="S387" s="42"/>
      <c r="T387" s="42"/>
      <c r="U387" s="10"/>
    </row>
    <row r="388" spans="1:21" ht="13.2" x14ac:dyDescent="0.25">
      <c r="A388" s="10"/>
      <c r="B388" s="10"/>
      <c r="C388" s="10"/>
      <c r="D388" s="10"/>
      <c r="E388" s="10"/>
      <c r="F388" s="10"/>
      <c r="G388" s="10"/>
      <c r="H388" s="10"/>
      <c r="I388" s="10"/>
      <c r="J388" s="10"/>
      <c r="K388" s="10"/>
      <c r="L388" s="171"/>
      <c r="M388" s="10"/>
      <c r="N388" s="10"/>
      <c r="O388" s="10"/>
      <c r="P388" s="179"/>
      <c r="Q388" s="42"/>
      <c r="R388" s="42"/>
      <c r="S388" s="42"/>
      <c r="T388" s="42"/>
      <c r="U388" s="10"/>
    </row>
    <row r="389" spans="1:21" ht="13.2" x14ac:dyDescent="0.25">
      <c r="A389" s="10"/>
      <c r="B389" s="10"/>
      <c r="C389" s="10"/>
      <c r="D389" s="10"/>
      <c r="E389" s="10"/>
      <c r="F389" s="10"/>
      <c r="G389" s="10"/>
      <c r="H389" s="10"/>
      <c r="I389" s="10"/>
      <c r="J389" s="10"/>
      <c r="K389" s="10"/>
      <c r="L389" s="171"/>
      <c r="M389" s="10"/>
      <c r="N389" s="10"/>
      <c r="O389" s="10"/>
      <c r="P389" s="179"/>
      <c r="Q389" s="42"/>
      <c r="R389" s="42"/>
      <c r="S389" s="42"/>
      <c r="T389" s="42"/>
      <c r="U389" s="10"/>
    </row>
    <row r="390" spans="1:21" ht="13.2" x14ac:dyDescent="0.25">
      <c r="A390" s="10"/>
      <c r="B390" s="10"/>
      <c r="C390" s="10"/>
      <c r="D390" s="10"/>
      <c r="E390" s="10"/>
      <c r="F390" s="10"/>
      <c r="G390" s="10"/>
      <c r="H390" s="10"/>
      <c r="I390" s="10"/>
      <c r="J390" s="10"/>
      <c r="K390" s="10"/>
      <c r="L390" s="171"/>
      <c r="M390" s="10"/>
      <c r="N390" s="10"/>
      <c r="O390" s="10"/>
      <c r="P390" s="179"/>
      <c r="Q390" s="42"/>
      <c r="R390" s="42"/>
      <c r="S390" s="42"/>
      <c r="T390" s="42"/>
      <c r="U390" s="10"/>
    </row>
    <row r="391" spans="1:21" ht="13.2" x14ac:dyDescent="0.25">
      <c r="A391" s="10"/>
      <c r="B391" s="10"/>
      <c r="C391" s="10"/>
      <c r="D391" s="10"/>
      <c r="E391" s="10"/>
      <c r="F391" s="10"/>
      <c r="G391" s="10"/>
      <c r="H391" s="10"/>
      <c r="I391" s="10"/>
      <c r="J391" s="10"/>
      <c r="K391" s="10"/>
      <c r="L391" s="171"/>
      <c r="M391" s="10"/>
      <c r="N391" s="10"/>
      <c r="O391" s="10"/>
      <c r="P391" s="179"/>
      <c r="Q391" s="42"/>
      <c r="R391" s="42"/>
      <c r="S391" s="42"/>
      <c r="T391" s="42"/>
      <c r="U391" s="10"/>
    </row>
    <row r="392" spans="1:21" ht="13.2" x14ac:dyDescent="0.25">
      <c r="A392" s="10"/>
      <c r="B392" s="10"/>
      <c r="C392" s="10"/>
      <c r="D392" s="10"/>
      <c r="E392" s="10"/>
      <c r="F392" s="10"/>
      <c r="G392" s="10"/>
      <c r="H392" s="10"/>
      <c r="I392" s="10"/>
      <c r="J392" s="10"/>
      <c r="K392" s="10"/>
      <c r="L392" s="171"/>
      <c r="M392" s="10"/>
      <c r="N392" s="10"/>
      <c r="O392" s="10"/>
      <c r="P392" s="179"/>
      <c r="Q392" s="42"/>
      <c r="R392" s="42"/>
      <c r="S392" s="42"/>
      <c r="T392" s="42"/>
      <c r="U392" s="10"/>
    </row>
    <row r="393" spans="1:21" ht="13.2" x14ac:dyDescent="0.25">
      <c r="A393" s="10"/>
      <c r="B393" s="10"/>
      <c r="C393" s="10"/>
      <c r="D393" s="10"/>
      <c r="E393" s="10"/>
      <c r="F393" s="10"/>
      <c r="G393" s="10"/>
      <c r="H393" s="10"/>
      <c r="I393" s="10"/>
      <c r="J393" s="10"/>
      <c r="K393" s="10"/>
      <c r="L393" s="171"/>
      <c r="M393" s="10"/>
      <c r="N393" s="10"/>
      <c r="O393" s="10"/>
      <c r="P393" s="179"/>
      <c r="Q393" s="42"/>
      <c r="R393" s="42"/>
      <c r="S393" s="42"/>
      <c r="T393" s="42"/>
      <c r="U393" s="10"/>
    </row>
    <row r="394" spans="1:21" ht="13.2" x14ac:dyDescent="0.25">
      <c r="A394" s="10"/>
      <c r="B394" s="10"/>
      <c r="C394" s="10"/>
      <c r="D394" s="10"/>
      <c r="E394" s="10"/>
      <c r="F394" s="10"/>
      <c r="G394" s="10"/>
      <c r="H394" s="10"/>
      <c r="I394" s="10"/>
      <c r="J394" s="10"/>
      <c r="K394" s="10"/>
      <c r="L394" s="171"/>
      <c r="M394" s="10"/>
      <c r="N394" s="10"/>
      <c r="O394" s="10"/>
      <c r="P394" s="179"/>
      <c r="Q394" s="42"/>
      <c r="R394" s="42"/>
      <c r="S394" s="42"/>
      <c r="T394" s="42"/>
      <c r="U394" s="10"/>
    </row>
    <row r="395" spans="1:21" ht="13.2" x14ac:dyDescent="0.25">
      <c r="A395" s="10"/>
      <c r="B395" s="10"/>
      <c r="C395" s="10"/>
      <c r="D395" s="10"/>
      <c r="E395" s="10"/>
      <c r="F395" s="10"/>
      <c r="G395" s="10"/>
      <c r="H395" s="10"/>
      <c r="I395" s="10"/>
      <c r="J395" s="10"/>
      <c r="K395" s="10"/>
      <c r="L395" s="171"/>
      <c r="M395" s="10"/>
      <c r="N395" s="10"/>
      <c r="O395" s="10"/>
      <c r="P395" s="179"/>
      <c r="Q395" s="42"/>
      <c r="R395" s="42"/>
      <c r="S395" s="42"/>
      <c r="T395" s="42"/>
      <c r="U395" s="10"/>
    </row>
    <row r="396" spans="1:21" ht="13.2" x14ac:dyDescent="0.25">
      <c r="A396" s="10"/>
      <c r="B396" s="10"/>
      <c r="C396" s="10"/>
      <c r="D396" s="10"/>
      <c r="E396" s="10"/>
      <c r="F396" s="10"/>
      <c r="G396" s="10"/>
      <c r="H396" s="10"/>
      <c r="I396" s="10"/>
      <c r="J396" s="10"/>
      <c r="K396" s="10"/>
      <c r="L396" s="171"/>
      <c r="M396" s="10"/>
      <c r="N396" s="10"/>
      <c r="O396" s="10"/>
      <c r="P396" s="179"/>
      <c r="Q396" s="42"/>
      <c r="R396" s="42"/>
      <c r="S396" s="42"/>
      <c r="T396" s="42"/>
      <c r="U396" s="10"/>
    </row>
    <row r="397" spans="1:21" ht="13.2" x14ac:dyDescent="0.25">
      <c r="A397" s="10"/>
      <c r="B397" s="10"/>
      <c r="C397" s="10"/>
      <c r="D397" s="10"/>
      <c r="E397" s="10"/>
      <c r="F397" s="10"/>
      <c r="G397" s="10"/>
      <c r="H397" s="10"/>
      <c r="I397" s="10"/>
      <c r="J397" s="10"/>
      <c r="K397" s="10"/>
      <c r="L397" s="171"/>
      <c r="M397" s="10"/>
      <c r="N397" s="10"/>
      <c r="O397" s="10"/>
      <c r="P397" s="179"/>
      <c r="Q397" s="42"/>
      <c r="R397" s="42"/>
      <c r="S397" s="42"/>
      <c r="T397" s="42"/>
      <c r="U397" s="10"/>
    </row>
    <row r="398" spans="1:21" ht="13.2" x14ac:dyDescent="0.25">
      <c r="A398" s="10"/>
      <c r="B398" s="10"/>
      <c r="C398" s="10"/>
      <c r="D398" s="10"/>
      <c r="E398" s="10"/>
      <c r="F398" s="10"/>
      <c r="G398" s="10"/>
      <c r="H398" s="10"/>
      <c r="I398" s="10"/>
      <c r="J398" s="10"/>
      <c r="K398" s="10"/>
      <c r="L398" s="171"/>
      <c r="M398" s="10"/>
      <c r="N398" s="10"/>
      <c r="O398" s="10"/>
      <c r="P398" s="179"/>
      <c r="Q398" s="42"/>
      <c r="R398" s="42"/>
      <c r="S398" s="42"/>
      <c r="T398" s="42"/>
      <c r="U398" s="10"/>
    </row>
    <row r="399" spans="1:21" ht="13.2" x14ac:dyDescent="0.25">
      <c r="A399" s="10"/>
      <c r="B399" s="10"/>
      <c r="C399" s="10"/>
      <c r="D399" s="10"/>
      <c r="E399" s="10"/>
      <c r="F399" s="10"/>
      <c r="G399" s="10"/>
      <c r="H399" s="10"/>
      <c r="I399" s="10"/>
      <c r="J399" s="10"/>
      <c r="K399" s="10"/>
      <c r="L399" s="171"/>
      <c r="M399" s="10"/>
      <c r="N399" s="10"/>
      <c r="O399" s="10"/>
      <c r="P399" s="179"/>
      <c r="Q399" s="42"/>
      <c r="R399" s="42"/>
      <c r="S399" s="42"/>
      <c r="T399" s="42"/>
      <c r="U399" s="10"/>
    </row>
    <row r="400" spans="1:21" ht="13.2" x14ac:dyDescent="0.25">
      <c r="A400" s="10"/>
      <c r="B400" s="10"/>
      <c r="C400" s="10"/>
      <c r="D400" s="10"/>
      <c r="E400" s="10"/>
      <c r="F400" s="10"/>
      <c r="G400" s="10"/>
      <c r="H400" s="10"/>
      <c r="I400" s="10"/>
      <c r="J400" s="10"/>
      <c r="K400" s="10"/>
      <c r="L400" s="171"/>
      <c r="M400" s="10"/>
      <c r="N400" s="10"/>
      <c r="O400" s="10"/>
      <c r="P400" s="179"/>
      <c r="Q400" s="42"/>
      <c r="R400" s="42"/>
      <c r="S400" s="42"/>
      <c r="T400" s="42"/>
      <c r="U400" s="10"/>
    </row>
    <row r="401" spans="1:21" ht="13.2" x14ac:dyDescent="0.25">
      <c r="A401" s="10"/>
      <c r="B401" s="10"/>
      <c r="C401" s="10"/>
      <c r="D401" s="10"/>
      <c r="E401" s="10"/>
      <c r="F401" s="10"/>
      <c r="G401" s="10"/>
      <c r="H401" s="10"/>
      <c r="I401" s="10"/>
      <c r="J401" s="10"/>
      <c r="K401" s="10"/>
      <c r="L401" s="171"/>
      <c r="M401" s="10"/>
      <c r="N401" s="10"/>
      <c r="O401" s="10"/>
      <c r="P401" s="179"/>
      <c r="Q401" s="42"/>
      <c r="R401" s="42"/>
      <c r="S401" s="42"/>
      <c r="T401" s="42"/>
      <c r="U401" s="10"/>
    </row>
    <row r="402" spans="1:21" ht="13.2" x14ac:dyDescent="0.25">
      <c r="A402" s="10"/>
      <c r="B402" s="10"/>
      <c r="C402" s="10"/>
      <c r="D402" s="10"/>
      <c r="E402" s="10"/>
      <c r="F402" s="10"/>
      <c r="G402" s="10"/>
      <c r="H402" s="10"/>
      <c r="I402" s="10"/>
      <c r="J402" s="10"/>
      <c r="K402" s="10"/>
      <c r="L402" s="171"/>
      <c r="M402" s="10"/>
      <c r="N402" s="10"/>
      <c r="O402" s="10"/>
      <c r="P402" s="179"/>
      <c r="Q402" s="42"/>
      <c r="R402" s="42"/>
      <c r="S402" s="42"/>
      <c r="T402" s="42"/>
      <c r="U402" s="10"/>
    </row>
    <row r="403" spans="1:21" ht="13.2" x14ac:dyDescent="0.25">
      <c r="A403" s="10"/>
      <c r="B403" s="10"/>
      <c r="C403" s="10"/>
      <c r="D403" s="10"/>
      <c r="E403" s="10"/>
      <c r="F403" s="10"/>
      <c r="G403" s="10"/>
      <c r="H403" s="10"/>
      <c r="I403" s="10"/>
      <c r="J403" s="10"/>
      <c r="K403" s="10"/>
      <c r="L403" s="171"/>
      <c r="M403" s="10"/>
      <c r="N403" s="10"/>
      <c r="O403" s="10"/>
      <c r="P403" s="179"/>
      <c r="Q403" s="42"/>
      <c r="R403" s="42"/>
      <c r="S403" s="42"/>
      <c r="T403" s="42"/>
      <c r="U403" s="10"/>
    </row>
    <row r="404" spans="1:21" ht="13.2" x14ac:dyDescent="0.25">
      <c r="A404" s="10"/>
      <c r="B404" s="10"/>
      <c r="C404" s="10"/>
      <c r="D404" s="10"/>
      <c r="E404" s="10"/>
      <c r="F404" s="10"/>
      <c r="G404" s="10"/>
      <c r="H404" s="10"/>
      <c r="I404" s="10"/>
      <c r="J404" s="10"/>
      <c r="K404" s="10"/>
      <c r="L404" s="171"/>
      <c r="M404" s="10"/>
      <c r="N404" s="10"/>
      <c r="O404" s="10"/>
      <c r="P404" s="179"/>
      <c r="Q404" s="42"/>
      <c r="R404" s="42"/>
      <c r="S404" s="42"/>
      <c r="T404" s="42"/>
      <c r="U404" s="10"/>
    </row>
    <row r="405" spans="1:21" ht="13.2" x14ac:dyDescent="0.25">
      <c r="A405" s="10"/>
      <c r="B405" s="10"/>
      <c r="C405" s="10"/>
      <c r="D405" s="10"/>
      <c r="E405" s="10"/>
      <c r="F405" s="10"/>
      <c r="G405" s="10"/>
      <c r="H405" s="10"/>
      <c r="I405" s="10"/>
      <c r="J405" s="10"/>
      <c r="K405" s="10"/>
      <c r="L405" s="171"/>
      <c r="M405" s="10"/>
      <c r="N405" s="10"/>
      <c r="O405" s="10"/>
      <c r="P405" s="179"/>
      <c r="Q405" s="42"/>
      <c r="R405" s="42"/>
      <c r="S405" s="42"/>
      <c r="T405" s="42"/>
      <c r="U405" s="10"/>
    </row>
    <row r="406" spans="1:21" ht="13.2" x14ac:dyDescent="0.25">
      <c r="A406" s="10"/>
      <c r="B406" s="10"/>
      <c r="C406" s="10"/>
      <c r="D406" s="10"/>
      <c r="E406" s="10"/>
      <c r="F406" s="10"/>
      <c r="G406" s="10"/>
      <c r="H406" s="10"/>
      <c r="I406" s="10"/>
      <c r="J406" s="10"/>
      <c r="K406" s="10"/>
      <c r="L406" s="171"/>
      <c r="M406" s="10"/>
      <c r="N406" s="10"/>
      <c r="O406" s="10"/>
      <c r="P406" s="179"/>
      <c r="Q406" s="42"/>
      <c r="R406" s="42"/>
      <c r="S406" s="42"/>
      <c r="T406" s="42"/>
      <c r="U406" s="10"/>
    </row>
    <row r="407" spans="1:21" ht="13.2" x14ac:dyDescent="0.25">
      <c r="A407" s="10"/>
      <c r="B407" s="10"/>
      <c r="C407" s="10"/>
      <c r="D407" s="10"/>
      <c r="E407" s="10"/>
      <c r="F407" s="10"/>
      <c r="G407" s="10"/>
      <c r="H407" s="10"/>
      <c r="I407" s="10"/>
      <c r="J407" s="10"/>
      <c r="K407" s="10"/>
      <c r="L407" s="171"/>
      <c r="M407" s="10"/>
      <c r="N407" s="10"/>
      <c r="O407" s="10"/>
      <c r="P407" s="179"/>
      <c r="Q407" s="42"/>
      <c r="R407" s="42"/>
      <c r="S407" s="42"/>
      <c r="T407" s="42"/>
      <c r="U407" s="10"/>
    </row>
    <row r="408" spans="1:21" ht="13.2" x14ac:dyDescent="0.25">
      <c r="A408" s="10"/>
      <c r="B408" s="10"/>
      <c r="C408" s="10"/>
      <c r="D408" s="10"/>
      <c r="E408" s="10"/>
      <c r="F408" s="10"/>
      <c r="G408" s="10"/>
      <c r="H408" s="10"/>
      <c r="I408" s="10"/>
      <c r="J408" s="10"/>
      <c r="K408" s="10"/>
      <c r="L408" s="171"/>
      <c r="M408" s="10"/>
      <c r="N408" s="10"/>
      <c r="O408" s="10"/>
      <c r="P408" s="179"/>
      <c r="Q408" s="42"/>
      <c r="R408" s="42"/>
      <c r="S408" s="42"/>
      <c r="T408" s="42"/>
      <c r="U408" s="10"/>
    </row>
    <row r="409" spans="1:21" ht="13.2" x14ac:dyDescent="0.25">
      <c r="A409" s="10"/>
      <c r="B409" s="10"/>
      <c r="C409" s="10"/>
      <c r="D409" s="10"/>
      <c r="E409" s="10"/>
      <c r="F409" s="10"/>
      <c r="G409" s="10"/>
      <c r="H409" s="10"/>
      <c r="I409" s="10"/>
      <c r="J409" s="10"/>
      <c r="K409" s="10"/>
      <c r="L409" s="171"/>
      <c r="M409" s="10"/>
      <c r="N409" s="10"/>
      <c r="O409" s="10"/>
      <c r="P409" s="179"/>
      <c r="Q409" s="42"/>
      <c r="R409" s="42"/>
      <c r="S409" s="42"/>
      <c r="T409" s="42"/>
      <c r="U409" s="10"/>
    </row>
    <row r="410" spans="1:21" ht="13.2" x14ac:dyDescent="0.25">
      <c r="A410" s="10"/>
      <c r="B410" s="10"/>
      <c r="C410" s="10"/>
      <c r="D410" s="10"/>
      <c r="E410" s="10"/>
      <c r="F410" s="10"/>
      <c r="G410" s="10"/>
      <c r="H410" s="10"/>
      <c r="I410" s="10"/>
      <c r="J410" s="10"/>
      <c r="K410" s="10"/>
      <c r="L410" s="171"/>
      <c r="M410" s="10"/>
      <c r="N410" s="10"/>
      <c r="O410" s="10"/>
      <c r="P410" s="179"/>
      <c r="Q410" s="42"/>
      <c r="R410" s="42"/>
      <c r="S410" s="42"/>
      <c r="T410" s="42"/>
      <c r="U410" s="10"/>
    </row>
    <row r="411" spans="1:21" ht="13.2" x14ac:dyDescent="0.25">
      <c r="A411" s="10"/>
      <c r="B411" s="10"/>
      <c r="C411" s="10"/>
      <c r="D411" s="10"/>
      <c r="E411" s="10"/>
      <c r="F411" s="10"/>
      <c r="G411" s="10"/>
      <c r="H411" s="10"/>
      <c r="I411" s="10"/>
      <c r="J411" s="10"/>
      <c r="K411" s="10"/>
      <c r="L411" s="171"/>
      <c r="M411" s="10"/>
      <c r="N411" s="10"/>
      <c r="O411" s="10"/>
      <c r="P411" s="179"/>
      <c r="Q411" s="42"/>
      <c r="R411" s="42"/>
      <c r="S411" s="42"/>
      <c r="T411" s="42"/>
      <c r="U411" s="10"/>
    </row>
    <row r="412" spans="1:21" ht="13.2" x14ac:dyDescent="0.25">
      <c r="A412" s="10"/>
      <c r="B412" s="10"/>
      <c r="C412" s="10"/>
      <c r="D412" s="10"/>
      <c r="E412" s="10"/>
      <c r="F412" s="10"/>
      <c r="G412" s="10"/>
      <c r="H412" s="10"/>
      <c r="I412" s="10"/>
      <c r="J412" s="10"/>
      <c r="K412" s="10"/>
      <c r="L412" s="171"/>
      <c r="M412" s="10"/>
      <c r="N412" s="10"/>
      <c r="O412" s="10"/>
      <c r="P412" s="179"/>
      <c r="Q412" s="42"/>
      <c r="R412" s="42"/>
      <c r="S412" s="42"/>
      <c r="T412" s="42"/>
      <c r="U412" s="10"/>
    </row>
    <row r="413" spans="1:21" ht="13.2" x14ac:dyDescent="0.25">
      <c r="A413" s="10"/>
      <c r="B413" s="10"/>
      <c r="C413" s="10"/>
      <c r="D413" s="10"/>
      <c r="E413" s="10"/>
      <c r="F413" s="10"/>
      <c r="G413" s="10"/>
      <c r="H413" s="10"/>
      <c r="I413" s="10"/>
      <c r="J413" s="10"/>
      <c r="K413" s="10"/>
      <c r="L413" s="171"/>
      <c r="M413" s="10"/>
      <c r="N413" s="10"/>
      <c r="O413" s="10"/>
      <c r="P413" s="179"/>
      <c r="Q413" s="42"/>
      <c r="R413" s="42"/>
      <c r="S413" s="42"/>
      <c r="T413" s="42"/>
      <c r="U413" s="10"/>
    </row>
    <row r="414" spans="1:21" ht="13.2" x14ac:dyDescent="0.25">
      <c r="A414" s="10"/>
      <c r="B414" s="10"/>
      <c r="C414" s="10"/>
      <c r="D414" s="10"/>
      <c r="E414" s="10"/>
      <c r="F414" s="10"/>
      <c r="G414" s="10"/>
      <c r="H414" s="10"/>
      <c r="I414" s="10"/>
      <c r="J414" s="10"/>
      <c r="K414" s="10"/>
      <c r="L414" s="171"/>
      <c r="M414" s="10"/>
      <c r="N414" s="10"/>
      <c r="O414" s="10"/>
      <c r="P414" s="179"/>
      <c r="Q414" s="42"/>
      <c r="R414" s="42"/>
      <c r="S414" s="42"/>
      <c r="T414" s="42"/>
      <c r="U414" s="10"/>
    </row>
    <row r="415" spans="1:21" ht="13.2" x14ac:dyDescent="0.25">
      <c r="A415" s="10"/>
      <c r="B415" s="10"/>
      <c r="C415" s="10"/>
      <c r="D415" s="10"/>
      <c r="E415" s="10"/>
      <c r="F415" s="10"/>
      <c r="G415" s="10"/>
      <c r="H415" s="10"/>
      <c r="I415" s="10"/>
      <c r="J415" s="10"/>
      <c r="K415" s="10"/>
      <c r="L415" s="171"/>
      <c r="M415" s="10"/>
      <c r="N415" s="10"/>
      <c r="O415" s="10"/>
      <c r="P415" s="179"/>
      <c r="Q415" s="42"/>
      <c r="R415" s="42"/>
      <c r="S415" s="42"/>
      <c r="T415" s="42"/>
      <c r="U415" s="10"/>
    </row>
    <row r="416" spans="1:21" ht="13.2" x14ac:dyDescent="0.25">
      <c r="A416" s="10"/>
      <c r="B416" s="10"/>
      <c r="C416" s="10"/>
      <c r="D416" s="10"/>
      <c r="E416" s="10"/>
      <c r="F416" s="10"/>
      <c r="G416" s="10"/>
      <c r="H416" s="10"/>
      <c r="I416" s="10"/>
      <c r="J416" s="10"/>
      <c r="K416" s="10"/>
      <c r="L416" s="171"/>
      <c r="M416" s="10"/>
      <c r="N416" s="10"/>
      <c r="O416" s="10"/>
      <c r="P416" s="179"/>
      <c r="Q416" s="42"/>
      <c r="R416" s="42"/>
      <c r="S416" s="42"/>
      <c r="T416" s="42"/>
      <c r="U416" s="10"/>
    </row>
    <row r="417" spans="1:21" ht="13.2" x14ac:dyDescent="0.25">
      <c r="A417" s="10"/>
      <c r="B417" s="10"/>
      <c r="C417" s="10"/>
      <c r="D417" s="10"/>
      <c r="E417" s="10"/>
      <c r="F417" s="10"/>
      <c r="G417" s="10"/>
      <c r="H417" s="10"/>
      <c r="I417" s="10"/>
      <c r="J417" s="10"/>
      <c r="K417" s="10"/>
      <c r="L417" s="171"/>
      <c r="M417" s="10"/>
      <c r="N417" s="10"/>
      <c r="O417" s="10"/>
      <c r="P417" s="179"/>
      <c r="Q417" s="42"/>
      <c r="R417" s="42"/>
      <c r="S417" s="42"/>
      <c r="T417" s="42"/>
      <c r="U417" s="10"/>
    </row>
    <row r="418" spans="1:21" ht="13.2" x14ac:dyDescent="0.25">
      <c r="A418" s="10"/>
      <c r="B418" s="10"/>
      <c r="C418" s="10"/>
      <c r="D418" s="10"/>
      <c r="E418" s="10"/>
      <c r="F418" s="10"/>
      <c r="G418" s="10"/>
      <c r="H418" s="10"/>
      <c r="I418" s="10"/>
      <c r="J418" s="10"/>
      <c r="K418" s="10"/>
      <c r="L418" s="171"/>
      <c r="M418" s="10"/>
      <c r="N418" s="10"/>
      <c r="O418" s="10"/>
      <c r="P418" s="179"/>
      <c r="Q418" s="42"/>
      <c r="R418" s="42"/>
      <c r="S418" s="42"/>
      <c r="T418" s="42"/>
      <c r="U418" s="10"/>
    </row>
    <row r="419" spans="1:21" ht="13.2" x14ac:dyDescent="0.25">
      <c r="A419" s="10"/>
      <c r="B419" s="10"/>
      <c r="C419" s="10"/>
      <c r="D419" s="10"/>
      <c r="E419" s="10"/>
      <c r="F419" s="10"/>
      <c r="G419" s="10"/>
      <c r="H419" s="10"/>
      <c r="I419" s="10"/>
      <c r="J419" s="10"/>
      <c r="K419" s="10"/>
      <c r="L419" s="171"/>
      <c r="M419" s="10"/>
      <c r="N419" s="10"/>
      <c r="O419" s="10"/>
      <c r="P419" s="179"/>
      <c r="Q419" s="42"/>
      <c r="R419" s="42"/>
      <c r="S419" s="42"/>
      <c r="T419" s="42"/>
      <c r="U419" s="10"/>
    </row>
    <row r="420" spans="1:21" ht="13.2" x14ac:dyDescent="0.25">
      <c r="A420" s="10"/>
      <c r="B420" s="10"/>
      <c r="C420" s="10"/>
      <c r="D420" s="10"/>
      <c r="E420" s="10"/>
      <c r="F420" s="10"/>
      <c r="G420" s="10"/>
      <c r="H420" s="10"/>
      <c r="I420" s="10"/>
      <c r="J420" s="10"/>
      <c r="K420" s="10"/>
      <c r="L420" s="171"/>
      <c r="M420" s="10"/>
      <c r="N420" s="10"/>
      <c r="O420" s="10"/>
      <c r="P420" s="179"/>
      <c r="Q420" s="42"/>
      <c r="R420" s="42"/>
      <c r="S420" s="42"/>
      <c r="T420" s="42"/>
      <c r="U420" s="10"/>
    </row>
    <row r="421" spans="1:21" ht="13.2" x14ac:dyDescent="0.25">
      <c r="A421" s="10"/>
      <c r="B421" s="10"/>
      <c r="C421" s="10"/>
      <c r="D421" s="10"/>
      <c r="E421" s="10"/>
      <c r="F421" s="10"/>
      <c r="G421" s="10"/>
      <c r="H421" s="10"/>
      <c r="I421" s="10"/>
      <c r="J421" s="10"/>
      <c r="K421" s="10"/>
      <c r="L421" s="171"/>
      <c r="M421" s="10"/>
      <c r="N421" s="10"/>
      <c r="O421" s="10"/>
      <c r="P421" s="179"/>
      <c r="Q421" s="42"/>
      <c r="R421" s="42"/>
      <c r="S421" s="42"/>
      <c r="T421" s="42"/>
      <c r="U421" s="10"/>
    </row>
    <row r="422" spans="1:21" ht="13.2" x14ac:dyDescent="0.25">
      <c r="A422" s="10"/>
      <c r="B422" s="10"/>
      <c r="C422" s="10"/>
      <c r="D422" s="10"/>
      <c r="E422" s="10"/>
      <c r="F422" s="10"/>
      <c r="G422" s="10"/>
      <c r="H422" s="10"/>
      <c r="I422" s="10"/>
      <c r="J422" s="10"/>
      <c r="K422" s="10"/>
      <c r="L422" s="171"/>
      <c r="M422" s="10"/>
      <c r="N422" s="10"/>
      <c r="O422" s="10"/>
      <c r="P422" s="179"/>
      <c r="Q422" s="42"/>
      <c r="R422" s="42"/>
      <c r="S422" s="42"/>
      <c r="T422" s="42"/>
      <c r="U422" s="10"/>
    </row>
    <row r="423" spans="1:21" ht="13.2" x14ac:dyDescent="0.25">
      <c r="A423" s="10"/>
      <c r="B423" s="10"/>
      <c r="C423" s="10"/>
      <c r="D423" s="10"/>
      <c r="E423" s="10"/>
      <c r="F423" s="10"/>
      <c r="G423" s="10"/>
      <c r="H423" s="10"/>
      <c r="I423" s="10"/>
      <c r="J423" s="10"/>
      <c r="K423" s="10"/>
      <c r="L423" s="171"/>
      <c r="M423" s="10"/>
      <c r="N423" s="10"/>
      <c r="O423" s="10"/>
      <c r="P423" s="179"/>
      <c r="Q423" s="42"/>
      <c r="R423" s="42"/>
      <c r="S423" s="42"/>
      <c r="T423" s="42"/>
      <c r="U423" s="10"/>
    </row>
    <row r="424" spans="1:21" ht="13.2" x14ac:dyDescent="0.25">
      <c r="A424" s="10"/>
      <c r="B424" s="10"/>
      <c r="C424" s="10"/>
      <c r="D424" s="10"/>
      <c r="E424" s="10"/>
      <c r="F424" s="10"/>
      <c r="G424" s="10"/>
      <c r="H424" s="10"/>
      <c r="I424" s="10"/>
      <c r="J424" s="10"/>
      <c r="K424" s="10"/>
      <c r="L424" s="171"/>
      <c r="M424" s="10"/>
      <c r="N424" s="10"/>
      <c r="O424" s="10"/>
      <c r="P424" s="179"/>
      <c r="Q424" s="42"/>
      <c r="R424" s="42"/>
      <c r="S424" s="42"/>
      <c r="T424" s="42"/>
      <c r="U424" s="10"/>
    </row>
    <row r="425" spans="1:21" ht="13.2" x14ac:dyDescent="0.25">
      <c r="A425" s="10"/>
      <c r="B425" s="10"/>
      <c r="C425" s="10"/>
      <c r="D425" s="10"/>
      <c r="E425" s="10"/>
      <c r="F425" s="10"/>
      <c r="G425" s="10"/>
      <c r="H425" s="10"/>
      <c r="I425" s="10"/>
      <c r="J425" s="10"/>
      <c r="K425" s="10"/>
      <c r="L425" s="171"/>
      <c r="M425" s="10"/>
      <c r="N425" s="10"/>
      <c r="O425" s="10"/>
      <c r="P425" s="179"/>
      <c r="Q425" s="42"/>
      <c r="R425" s="42"/>
      <c r="S425" s="42"/>
      <c r="T425" s="42"/>
      <c r="U425" s="10"/>
    </row>
    <row r="426" spans="1:21" ht="13.2" x14ac:dyDescent="0.25">
      <c r="A426" s="10"/>
      <c r="B426" s="10"/>
      <c r="C426" s="10"/>
      <c r="D426" s="10"/>
      <c r="E426" s="10"/>
      <c r="F426" s="10"/>
      <c r="G426" s="10"/>
      <c r="H426" s="10"/>
      <c r="I426" s="10"/>
      <c r="J426" s="10"/>
      <c r="K426" s="10"/>
      <c r="L426" s="171"/>
      <c r="M426" s="10"/>
      <c r="N426" s="10"/>
      <c r="O426" s="10"/>
      <c r="P426" s="179"/>
      <c r="Q426" s="42"/>
      <c r="R426" s="42"/>
      <c r="S426" s="42"/>
      <c r="T426" s="42"/>
      <c r="U426" s="10"/>
    </row>
    <row r="427" spans="1:21" ht="13.2" x14ac:dyDescent="0.25">
      <c r="A427" s="10"/>
      <c r="B427" s="10"/>
      <c r="C427" s="10"/>
      <c r="D427" s="10"/>
      <c r="E427" s="10"/>
      <c r="F427" s="10"/>
      <c r="G427" s="10"/>
      <c r="H427" s="10"/>
      <c r="I427" s="10"/>
      <c r="J427" s="10"/>
      <c r="K427" s="10"/>
      <c r="L427" s="171"/>
      <c r="M427" s="10"/>
      <c r="N427" s="10"/>
      <c r="O427" s="10"/>
      <c r="P427" s="179"/>
      <c r="Q427" s="42"/>
      <c r="R427" s="42"/>
      <c r="S427" s="42"/>
      <c r="T427" s="42"/>
      <c r="U427" s="10"/>
    </row>
    <row r="428" spans="1:21" ht="13.2" x14ac:dyDescent="0.25">
      <c r="A428" s="10"/>
      <c r="B428" s="10"/>
      <c r="C428" s="10"/>
      <c r="D428" s="10"/>
      <c r="E428" s="10"/>
      <c r="F428" s="10"/>
      <c r="G428" s="10"/>
      <c r="H428" s="10"/>
      <c r="I428" s="10"/>
      <c r="J428" s="10"/>
      <c r="K428" s="10"/>
      <c r="L428" s="171"/>
      <c r="M428" s="10"/>
      <c r="N428" s="10"/>
      <c r="O428" s="10"/>
      <c r="P428" s="179"/>
      <c r="Q428" s="42"/>
      <c r="R428" s="42"/>
      <c r="S428" s="42"/>
      <c r="T428" s="42"/>
      <c r="U428" s="10"/>
    </row>
    <row r="429" spans="1:21" ht="13.2" x14ac:dyDescent="0.25">
      <c r="A429" s="10"/>
      <c r="B429" s="10"/>
      <c r="C429" s="10"/>
      <c r="D429" s="10"/>
      <c r="E429" s="10"/>
      <c r="F429" s="10"/>
      <c r="G429" s="10"/>
      <c r="H429" s="10"/>
      <c r="I429" s="10"/>
      <c r="J429" s="10"/>
      <c r="K429" s="10"/>
      <c r="L429" s="171"/>
      <c r="M429" s="10"/>
      <c r="N429" s="10"/>
      <c r="O429" s="10"/>
      <c r="P429" s="179"/>
      <c r="Q429" s="42"/>
      <c r="R429" s="42"/>
      <c r="S429" s="42"/>
      <c r="T429" s="42"/>
      <c r="U429" s="10"/>
    </row>
    <row r="430" spans="1:21" ht="13.2" x14ac:dyDescent="0.25">
      <c r="A430" s="10"/>
      <c r="B430" s="10"/>
      <c r="C430" s="10"/>
      <c r="D430" s="10"/>
      <c r="E430" s="10"/>
      <c r="F430" s="10"/>
      <c r="G430" s="10"/>
      <c r="H430" s="10"/>
      <c r="I430" s="10"/>
      <c r="J430" s="10"/>
      <c r="K430" s="10"/>
      <c r="L430" s="171"/>
      <c r="M430" s="10"/>
      <c r="N430" s="10"/>
      <c r="O430" s="10"/>
      <c r="P430" s="179"/>
      <c r="Q430" s="42"/>
      <c r="R430" s="42"/>
      <c r="S430" s="42"/>
      <c r="T430" s="42"/>
      <c r="U430" s="10"/>
    </row>
    <row r="431" spans="1:21" ht="13.2" x14ac:dyDescent="0.25">
      <c r="A431" s="10"/>
      <c r="B431" s="10"/>
      <c r="C431" s="10"/>
      <c r="D431" s="10"/>
      <c r="E431" s="10"/>
      <c r="F431" s="10"/>
      <c r="G431" s="10"/>
      <c r="H431" s="10"/>
      <c r="I431" s="10"/>
      <c r="J431" s="10"/>
      <c r="K431" s="10"/>
      <c r="L431" s="171"/>
      <c r="M431" s="10"/>
      <c r="N431" s="10"/>
      <c r="O431" s="10"/>
      <c r="P431" s="179"/>
      <c r="Q431" s="42"/>
      <c r="R431" s="42"/>
      <c r="S431" s="42"/>
      <c r="T431" s="42"/>
      <c r="U431" s="10"/>
    </row>
    <row r="432" spans="1:21" ht="13.2" x14ac:dyDescent="0.25">
      <c r="A432" s="10"/>
      <c r="B432" s="10"/>
      <c r="C432" s="10"/>
      <c r="D432" s="10"/>
      <c r="E432" s="10"/>
      <c r="F432" s="10"/>
      <c r="G432" s="10"/>
      <c r="H432" s="10"/>
      <c r="I432" s="10"/>
      <c r="J432" s="10"/>
      <c r="K432" s="10"/>
      <c r="L432" s="171"/>
      <c r="M432" s="10"/>
      <c r="N432" s="10"/>
      <c r="O432" s="10"/>
      <c r="P432" s="179"/>
      <c r="Q432" s="42"/>
      <c r="R432" s="42"/>
      <c r="S432" s="42"/>
      <c r="T432" s="42"/>
      <c r="U432" s="10"/>
    </row>
    <row r="433" spans="1:21" ht="13.2" x14ac:dyDescent="0.25">
      <c r="A433" s="10"/>
      <c r="B433" s="10"/>
      <c r="C433" s="10"/>
      <c r="D433" s="10"/>
      <c r="E433" s="10"/>
      <c r="F433" s="10"/>
      <c r="G433" s="10"/>
      <c r="H433" s="10"/>
      <c r="I433" s="10"/>
      <c r="J433" s="10"/>
      <c r="K433" s="10"/>
      <c r="L433" s="171"/>
      <c r="M433" s="10"/>
      <c r="N433" s="10"/>
      <c r="O433" s="10"/>
      <c r="P433" s="179"/>
      <c r="Q433" s="42"/>
      <c r="R433" s="42"/>
      <c r="S433" s="42"/>
      <c r="T433" s="42"/>
      <c r="U433" s="10"/>
    </row>
    <row r="434" spans="1:21" ht="13.2" x14ac:dyDescent="0.25">
      <c r="A434" s="10"/>
      <c r="B434" s="10"/>
      <c r="C434" s="10"/>
      <c r="D434" s="10"/>
      <c r="E434" s="10"/>
      <c r="F434" s="10"/>
      <c r="G434" s="10"/>
      <c r="H434" s="10"/>
      <c r="I434" s="10"/>
      <c r="J434" s="10"/>
      <c r="K434" s="10"/>
      <c r="L434" s="171"/>
      <c r="M434" s="10"/>
      <c r="N434" s="10"/>
      <c r="O434" s="10"/>
      <c r="P434" s="179"/>
      <c r="Q434" s="42"/>
      <c r="R434" s="42"/>
      <c r="S434" s="42"/>
      <c r="T434" s="42"/>
      <c r="U434" s="10"/>
    </row>
    <row r="435" spans="1:21" ht="13.2" x14ac:dyDescent="0.25">
      <c r="A435" s="10"/>
      <c r="B435" s="10"/>
      <c r="C435" s="10"/>
      <c r="D435" s="10"/>
      <c r="E435" s="10"/>
      <c r="F435" s="10"/>
      <c r="G435" s="10"/>
      <c r="H435" s="10"/>
      <c r="I435" s="10"/>
      <c r="J435" s="10"/>
      <c r="K435" s="10"/>
      <c r="L435" s="171"/>
      <c r="M435" s="10"/>
      <c r="N435" s="10"/>
      <c r="O435" s="10"/>
      <c r="P435" s="179"/>
      <c r="Q435" s="42"/>
      <c r="R435" s="42"/>
      <c r="S435" s="42"/>
      <c r="T435" s="42"/>
      <c r="U435" s="10"/>
    </row>
    <row r="436" spans="1:21" ht="13.2" x14ac:dyDescent="0.25">
      <c r="A436" s="10"/>
      <c r="B436" s="10"/>
      <c r="C436" s="10"/>
      <c r="D436" s="10"/>
      <c r="E436" s="10"/>
      <c r="F436" s="10"/>
      <c r="G436" s="10"/>
      <c r="H436" s="10"/>
      <c r="I436" s="10"/>
      <c r="J436" s="10"/>
      <c r="K436" s="10"/>
      <c r="L436" s="171"/>
      <c r="M436" s="10"/>
      <c r="N436" s="10"/>
      <c r="O436" s="10"/>
      <c r="P436" s="179"/>
      <c r="Q436" s="42"/>
      <c r="R436" s="42"/>
      <c r="S436" s="42"/>
      <c r="T436" s="42"/>
      <c r="U436" s="10"/>
    </row>
    <row r="437" spans="1:21" ht="13.2" x14ac:dyDescent="0.25">
      <c r="A437" s="10"/>
      <c r="B437" s="10"/>
      <c r="C437" s="10"/>
      <c r="D437" s="10"/>
      <c r="E437" s="10"/>
      <c r="F437" s="10"/>
      <c r="G437" s="10"/>
      <c r="H437" s="10"/>
      <c r="I437" s="10"/>
      <c r="J437" s="10"/>
      <c r="K437" s="10"/>
      <c r="L437" s="171"/>
      <c r="M437" s="10"/>
      <c r="N437" s="10"/>
      <c r="O437" s="10"/>
      <c r="P437" s="179"/>
      <c r="Q437" s="42"/>
      <c r="R437" s="42"/>
      <c r="S437" s="42"/>
      <c r="T437" s="42"/>
      <c r="U437" s="10"/>
    </row>
    <row r="438" spans="1:21" ht="13.2" x14ac:dyDescent="0.25">
      <c r="A438" s="10"/>
      <c r="B438" s="10"/>
      <c r="C438" s="10"/>
      <c r="D438" s="10"/>
      <c r="E438" s="10"/>
      <c r="F438" s="10"/>
      <c r="G438" s="10"/>
      <c r="H438" s="10"/>
      <c r="I438" s="10"/>
      <c r="J438" s="10"/>
      <c r="K438" s="10"/>
      <c r="L438" s="171"/>
      <c r="M438" s="10"/>
      <c r="N438" s="10"/>
      <c r="O438" s="10"/>
      <c r="P438" s="179"/>
      <c r="Q438" s="42"/>
      <c r="R438" s="42"/>
      <c r="S438" s="42"/>
      <c r="T438" s="42"/>
      <c r="U438" s="10"/>
    </row>
    <row r="439" spans="1:21" ht="13.2" x14ac:dyDescent="0.25">
      <c r="A439" s="10"/>
      <c r="B439" s="10"/>
      <c r="C439" s="10"/>
      <c r="D439" s="10"/>
      <c r="E439" s="10"/>
      <c r="F439" s="10"/>
      <c r="G439" s="10"/>
      <c r="H439" s="10"/>
      <c r="I439" s="10"/>
      <c r="J439" s="10"/>
      <c r="K439" s="10"/>
      <c r="L439" s="171"/>
      <c r="M439" s="10"/>
      <c r="N439" s="10"/>
      <c r="O439" s="10"/>
      <c r="P439" s="179"/>
      <c r="Q439" s="42"/>
      <c r="R439" s="42"/>
      <c r="S439" s="42"/>
      <c r="T439" s="42"/>
      <c r="U439" s="10"/>
    </row>
    <row r="440" spans="1:21" ht="13.2" x14ac:dyDescent="0.25">
      <c r="A440" s="10"/>
      <c r="B440" s="10"/>
      <c r="C440" s="10"/>
      <c r="D440" s="10"/>
      <c r="E440" s="10"/>
      <c r="F440" s="10"/>
      <c r="G440" s="10"/>
      <c r="H440" s="10"/>
      <c r="I440" s="10"/>
      <c r="J440" s="10"/>
      <c r="K440" s="10"/>
      <c r="L440" s="171"/>
      <c r="M440" s="10"/>
      <c r="N440" s="10"/>
      <c r="O440" s="10"/>
      <c r="P440" s="179"/>
      <c r="Q440" s="42"/>
      <c r="R440" s="42"/>
      <c r="S440" s="42"/>
      <c r="T440" s="42"/>
      <c r="U440" s="10"/>
    </row>
    <row r="441" spans="1:21" ht="13.2" x14ac:dyDescent="0.25">
      <c r="A441" s="10"/>
      <c r="B441" s="10"/>
      <c r="C441" s="10"/>
      <c r="D441" s="10"/>
      <c r="E441" s="10"/>
      <c r="F441" s="10"/>
      <c r="G441" s="10"/>
      <c r="H441" s="10"/>
      <c r="I441" s="10"/>
      <c r="J441" s="10"/>
      <c r="K441" s="10"/>
      <c r="L441" s="171"/>
      <c r="M441" s="10"/>
      <c r="N441" s="10"/>
      <c r="O441" s="10"/>
      <c r="P441" s="179"/>
      <c r="Q441" s="42"/>
      <c r="R441" s="42"/>
      <c r="S441" s="42"/>
      <c r="T441" s="42"/>
      <c r="U441" s="10"/>
    </row>
    <row r="442" spans="1:21" ht="13.2" x14ac:dyDescent="0.25">
      <c r="A442" s="10"/>
      <c r="B442" s="10"/>
      <c r="C442" s="10"/>
      <c r="D442" s="10"/>
      <c r="E442" s="10"/>
      <c r="F442" s="10"/>
      <c r="G442" s="10"/>
      <c r="H442" s="10"/>
      <c r="I442" s="10"/>
      <c r="J442" s="10"/>
      <c r="K442" s="10"/>
      <c r="L442" s="171"/>
      <c r="M442" s="10"/>
      <c r="N442" s="10"/>
      <c r="O442" s="10"/>
      <c r="P442" s="179"/>
      <c r="Q442" s="42"/>
      <c r="R442" s="42"/>
      <c r="S442" s="42"/>
      <c r="T442" s="42"/>
      <c r="U442" s="10"/>
    </row>
    <row r="443" spans="1:21" ht="13.2" x14ac:dyDescent="0.25">
      <c r="A443" s="10"/>
      <c r="B443" s="10"/>
      <c r="C443" s="10"/>
      <c r="D443" s="10"/>
      <c r="E443" s="10"/>
      <c r="F443" s="10"/>
      <c r="G443" s="10"/>
      <c r="H443" s="10"/>
      <c r="I443" s="10"/>
      <c r="J443" s="10"/>
      <c r="K443" s="10"/>
      <c r="L443" s="171"/>
      <c r="M443" s="10"/>
      <c r="N443" s="10"/>
      <c r="O443" s="10"/>
      <c r="P443" s="179"/>
      <c r="Q443" s="42"/>
      <c r="R443" s="42"/>
      <c r="S443" s="42"/>
      <c r="T443" s="42"/>
      <c r="U443" s="10"/>
    </row>
    <row r="444" spans="1:21" ht="13.2" x14ac:dyDescent="0.25">
      <c r="A444" s="10"/>
      <c r="B444" s="10"/>
      <c r="C444" s="10"/>
      <c r="D444" s="10"/>
      <c r="E444" s="10"/>
      <c r="F444" s="10"/>
      <c r="G444" s="10"/>
      <c r="H444" s="10"/>
      <c r="I444" s="10"/>
      <c r="J444" s="10"/>
      <c r="K444" s="10"/>
      <c r="L444" s="171"/>
      <c r="M444" s="10"/>
      <c r="N444" s="10"/>
      <c r="O444" s="10"/>
      <c r="P444" s="179"/>
      <c r="Q444" s="42"/>
      <c r="R444" s="42"/>
      <c r="S444" s="42"/>
      <c r="T444" s="42"/>
      <c r="U444" s="10"/>
    </row>
    <row r="445" spans="1:21" ht="13.2" x14ac:dyDescent="0.25">
      <c r="A445" s="10"/>
      <c r="B445" s="10"/>
      <c r="C445" s="10"/>
      <c r="D445" s="10"/>
      <c r="E445" s="10"/>
      <c r="F445" s="10"/>
      <c r="G445" s="10"/>
      <c r="H445" s="10"/>
      <c r="I445" s="10"/>
      <c r="J445" s="10"/>
      <c r="K445" s="10"/>
      <c r="L445" s="171"/>
      <c r="M445" s="10"/>
      <c r="N445" s="10"/>
      <c r="O445" s="10"/>
      <c r="P445" s="179"/>
      <c r="Q445" s="42"/>
      <c r="R445" s="42"/>
      <c r="S445" s="42"/>
      <c r="T445" s="42"/>
      <c r="U445" s="10"/>
    </row>
    <row r="446" spans="1:21" ht="13.2" x14ac:dyDescent="0.25">
      <c r="A446" s="10"/>
      <c r="B446" s="10"/>
      <c r="C446" s="10"/>
      <c r="D446" s="10"/>
      <c r="E446" s="10"/>
      <c r="F446" s="10"/>
      <c r="G446" s="10"/>
      <c r="H446" s="10"/>
      <c r="I446" s="10"/>
      <c r="J446" s="10"/>
      <c r="K446" s="10"/>
      <c r="L446" s="171"/>
      <c r="M446" s="10"/>
      <c r="N446" s="10"/>
      <c r="O446" s="10"/>
      <c r="P446" s="179"/>
      <c r="Q446" s="42"/>
      <c r="R446" s="42"/>
      <c r="S446" s="42"/>
      <c r="T446" s="42"/>
      <c r="U446" s="10"/>
    </row>
    <row r="447" spans="1:21" ht="13.2" x14ac:dyDescent="0.25">
      <c r="A447" s="10"/>
      <c r="B447" s="10"/>
      <c r="C447" s="10"/>
      <c r="D447" s="10"/>
      <c r="E447" s="10"/>
      <c r="F447" s="10"/>
      <c r="G447" s="10"/>
      <c r="H447" s="10"/>
      <c r="I447" s="10"/>
      <c r="J447" s="10"/>
      <c r="K447" s="10"/>
      <c r="L447" s="171"/>
      <c r="M447" s="10"/>
      <c r="N447" s="10"/>
      <c r="O447" s="10"/>
      <c r="P447" s="179"/>
      <c r="Q447" s="42"/>
      <c r="R447" s="42"/>
      <c r="S447" s="42"/>
      <c r="T447" s="42"/>
      <c r="U447" s="10"/>
    </row>
    <row r="448" spans="1:21" ht="13.2" x14ac:dyDescent="0.25">
      <c r="A448" s="10"/>
      <c r="B448" s="10"/>
      <c r="C448" s="10"/>
      <c r="D448" s="10"/>
      <c r="E448" s="10"/>
      <c r="F448" s="10"/>
      <c r="G448" s="10"/>
      <c r="H448" s="10"/>
      <c r="I448" s="10"/>
      <c r="J448" s="10"/>
      <c r="K448" s="10"/>
      <c r="L448" s="171"/>
      <c r="M448" s="10"/>
      <c r="N448" s="10"/>
      <c r="O448" s="10"/>
      <c r="P448" s="179"/>
      <c r="Q448" s="42"/>
      <c r="R448" s="42"/>
      <c r="S448" s="42"/>
      <c r="T448" s="42"/>
      <c r="U448" s="10"/>
    </row>
    <row r="449" spans="1:21" ht="13.2" x14ac:dyDescent="0.25">
      <c r="A449" s="10"/>
      <c r="B449" s="10"/>
      <c r="C449" s="10"/>
      <c r="D449" s="10"/>
      <c r="E449" s="10"/>
      <c r="F449" s="10"/>
      <c r="G449" s="10"/>
      <c r="H449" s="10"/>
      <c r="I449" s="10"/>
      <c r="J449" s="10"/>
      <c r="K449" s="10"/>
      <c r="L449" s="171"/>
      <c r="M449" s="10"/>
      <c r="N449" s="10"/>
      <c r="O449" s="10"/>
      <c r="P449" s="179"/>
      <c r="Q449" s="42"/>
      <c r="R449" s="42"/>
      <c r="S449" s="42"/>
      <c r="T449" s="42"/>
      <c r="U449" s="10"/>
    </row>
    <row r="450" spans="1:21" ht="13.2" x14ac:dyDescent="0.25">
      <c r="A450" s="10"/>
      <c r="B450" s="10"/>
      <c r="C450" s="10"/>
      <c r="D450" s="10"/>
      <c r="E450" s="10"/>
      <c r="F450" s="10"/>
      <c r="G450" s="10"/>
      <c r="H450" s="10"/>
      <c r="I450" s="10"/>
      <c r="J450" s="10"/>
      <c r="K450" s="10"/>
      <c r="L450" s="171"/>
      <c r="M450" s="10"/>
      <c r="N450" s="10"/>
      <c r="O450" s="10"/>
      <c r="P450" s="179"/>
      <c r="Q450" s="42"/>
      <c r="R450" s="42"/>
      <c r="S450" s="42"/>
      <c r="T450" s="42"/>
      <c r="U450" s="10"/>
    </row>
    <row r="451" spans="1:21" ht="13.2" x14ac:dyDescent="0.25">
      <c r="A451" s="10"/>
      <c r="B451" s="10"/>
      <c r="C451" s="10"/>
      <c r="D451" s="10"/>
      <c r="E451" s="10"/>
      <c r="F451" s="10"/>
      <c r="G451" s="10"/>
      <c r="H451" s="10"/>
      <c r="I451" s="10"/>
      <c r="J451" s="10"/>
      <c r="K451" s="10"/>
      <c r="L451" s="171"/>
      <c r="M451" s="10"/>
      <c r="N451" s="10"/>
      <c r="O451" s="10"/>
      <c r="P451" s="179"/>
      <c r="Q451" s="42"/>
      <c r="R451" s="42"/>
      <c r="S451" s="42"/>
      <c r="T451" s="42"/>
      <c r="U451" s="10"/>
    </row>
    <row r="452" spans="1:21" ht="13.2" x14ac:dyDescent="0.25">
      <c r="A452" s="10"/>
      <c r="B452" s="10"/>
      <c r="C452" s="10"/>
      <c r="D452" s="10"/>
      <c r="E452" s="10"/>
      <c r="F452" s="10"/>
      <c r="G452" s="10"/>
      <c r="H452" s="10"/>
      <c r="I452" s="10"/>
      <c r="J452" s="10"/>
      <c r="K452" s="10"/>
      <c r="L452" s="171"/>
      <c r="M452" s="10"/>
      <c r="N452" s="10"/>
      <c r="O452" s="10"/>
      <c r="P452" s="179"/>
      <c r="Q452" s="42"/>
      <c r="R452" s="42"/>
      <c r="S452" s="42"/>
      <c r="T452" s="42"/>
      <c r="U452" s="10"/>
    </row>
    <row r="453" spans="1:21" ht="13.2" x14ac:dyDescent="0.25">
      <c r="A453" s="10"/>
      <c r="B453" s="10"/>
      <c r="C453" s="10"/>
      <c r="D453" s="10"/>
      <c r="E453" s="10"/>
      <c r="F453" s="10"/>
      <c r="G453" s="10"/>
      <c r="H453" s="10"/>
      <c r="I453" s="10"/>
      <c r="J453" s="10"/>
      <c r="K453" s="10"/>
      <c r="L453" s="171"/>
      <c r="M453" s="10"/>
      <c r="N453" s="10"/>
      <c r="O453" s="10"/>
      <c r="P453" s="179"/>
      <c r="Q453" s="42"/>
      <c r="R453" s="42"/>
      <c r="S453" s="42"/>
      <c r="T453" s="42"/>
      <c r="U453" s="10"/>
    </row>
    <row r="454" spans="1:21" ht="13.2" x14ac:dyDescent="0.25">
      <c r="A454" s="10"/>
      <c r="B454" s="10"/>
      <c r="C454" s="10"/>
      <c r="D454" s="10"/>
      <c r="E454" s="10"/>
      <c r="F454" s="10"/>
      <c r="G454" s="10"/>
      <c r="H454" s="10"/>
      <c r="I454" s="10"/>
      <c r="J454" s="10"/>
      <c r="K454" s="10"/>
      <c r="L454" s="171"/>
      <c r="M454" s="10"/>
      <c r="N454" s="10"/>
      <c r="O454" s="10"/>
      <c r="P454" s="179"/>
      <c r="Q454" s="42"/>
      <c r="R454" s="42"/>
      <c r="S454" s="42"/>
      <c r="T454" s="42"/>
      <c r="U454" s="10"/>
    </row>
    <row r="455" spans="1:21" ht="13.2" x14ac:dyDescent="0.25">
      <c r="A455" s="10"/>
      <c r="B455" s="10"/>
      <c r="C455" s="10"/>
      <c r="D455" s="10"/>
      <c r="E455" s="10"/>
      <c r="F455" s="10"/>
      <c r="G455" s="10"/>
      <c r="H455" s="10"/>
      <c r="I455" s="10"/>
      <c r="J455" s="10"/>
      <c r="K455" s="10"/>
      <c r="L455" s="171"/>
      <c r="M455" s="10"/>
      <c r="N455" s="10"/>
      <c r="O455" s="10"/>
      <c r="P455" s="179"/>
      <c r="Q455" s="42"/>
      <c r="R455" s="42"/>
      <c r="S455" s="42"/>
      <c r="T455" s="42"/>
      <c r="U455" s="10"/>
    </row>
    <row r="456" spans="1:21" ht="13.2" x14ac:dyDescent="0.25">
      <c r="A456" s="10"/>
      <c r="B456" s="10"/>
      <c r="C456" s="10"/>
      <c r="D456" s="10"/>
      <c r="E456" s="10"/>
      <c r="F456" s="10"/>
      <c r="G456" s="10"/>
      <c r="H456" s="10"/>
      <c r="I456" s="10"/>
      <c r="J456" s="10"/>
      <c r="K456" s="10"/>
      <c r="L456" s="171"/>
      <c r="M456" s="10"/>
      <c r="N456" s="10"/>
      <c r="O456" s="10"/>
      <c r="P456" s="179"/>
      <c r="Q456" s="42"/>
      <c r="R456" s="42"/>
      <c r="S456" s="42"/>
      <c r="T456" s="42"/>
      <c r="U456" s="10"/>
    </row>
    <row r="457" spans="1:21" ht="13.2" x14ac:dyDescent="0.25">
      <c r="A457" s="10"/>
      <c r="B457" s="10"/>
      <c r="C457" s="10"/>
      <c r="D457" s="10"/>
      <c r="E457" s="10"/>
      <c r="F457" s="10"/>
      <c r="G457" s="10"/>
      <c r="H457" s="10"/>
      <c r="I457" s="10"/>
      <c r="J457" s="10"/>
      <c r="K457" s="10"/>
      <c r="L457" s="171"/>
      <c r="M457" s="10"/>
      <c r="N457" s="10"/>
      <c r="O457" s="10"/>
      <c r="P457" s="179"/>
      <c r="Q457" s="42"/>
      <c r="R457" s="42"/>
      <c r="S457" s="42"/>
      <c r="T457" s="42"/>
      <c r="U457" s="10"/>
    </row>
    <row r="458" spans="1:21" ht="13.2" x14ac:dyDescent="0.25">
      <c r="A458" s="10"/>
      <c r="B458" s="10"/>
      <c r="C458" s="10"/>
      <c r="D458" s="10"/>
      <c r="E458" s="10"/>
      <c r="F458" s="10"/>
      <c r="G458" s="10"/>
      <c r="H458" s="10"/>
      <c r="I458" s="10"/>
      <c r="J458" s="10"/>
      <c r="K458" s="10"/>
      <c r="L458" s="171"/>
      <c r="M458" s="10"/>
      <c r="N458" s="10"/>
      <c r="O458" s="10"/>
      <c r="P458" s="179"/>
      <c r="Q458" s="42"/>
      <c r="R458" s="42"/>
      <c r="S458" s="42"/>
      <c r="T458" s="42"/>
      <c r="U458" s="10"/>
    </row>
    <row r="459" spans="1:21" ht="13.2" x14ac:dyDescent="0.25">
      <c r="A459" s="10"/>
      <c r="B459" s="10"/>
      <c r="C459" s="10"/>
      <c r="D459" s="10"/>
      <c r="E459" s="10"/>
      <c r="F459" s="10"/>
      <c r="G459" s="10"/>
      <c r="H459" s="10"/>
      <c r="I459" s="10"/>
      <c r="J459" s="10"/>
      <c r="K459" s="10"/>
      <c r="L459" s="171"/>
      <c r="M459" s="10"/>
      <c r="N459" s="10"/>
      <c r="O459" s="10"/>
      <c r="P459" s="179"/>
      <c r="Q459" s="42"/>
      <c r="R459" s="42"/>
      <c r="S459" s="42"/>
      <c r="T459" s="42"/>
      <c r="U459" s="10"/>
    </row>
    <row r="460" spans="1:21" ht="13.2" x14ac:dyDescent="0.25">
      <c r="A460" s="10"/>
      <c r="B460" s="10"/>
      <c r="C460" s="10"/>
      <c r="D460" s="10"/>
      <c r="E460" s="10"/>
      <c r="F460" s="10"/>
      <c r="G460" s="10"/>
      <c r="H460" s="10"/>
      <c r="I460" s="10"/>
      <c r="J460" s="10"/>
      <c r="K460" s="10"/>
      <c r="L460" s="171"/>
      <c r="M460" s="10"/>
      <c r="N460" s="10"/>
      <c r="O460" s="10"/>
      <c r="P460" s="179"/>
      <c r="Q460" s="42"/>
      <c r="R460" s="42"/>
      <c r="S460" s="42"/>
      <c r="T460" s="42"/>
      <c r="U460" s="10"/>
    </row>
    <row r="461" spans="1:21" ht="13.2" x14ac:dyDescent="0.25">
      <c r="A461" s="10"/>
      <c r="B461" s="10"/>
      <c r="C461" s="10"/>
      <c r="D461" s="10"/>
      <c r="E461" s="10"/>
      <c r="F461" s="10"/>
      <c r="G461" s="10"/>
      <c r="H461" s="10"/>
      <c r="I461" s="10"/>
      <c r="J461" s="10"/>
      <c r="K461" s="10"/>
      <c r="L461" s="171"/>
      <c r="M461" s="10"/>
      <c r="N461" s="10"/>
      <c r="O461" s="10"/>
      <c r="P461" s="179"/>
      <c r="Q461" s="42"/>
      <c r="R461" s="42"/>
      <c r="S461" s="42"/>
      <c r="T461" s="42"/>
      <c r="U461" s="10"/>
    </row>
    <row r="462" spans="1:21" ht="13.2" x14ac:dyDescent="0.25">
      <c r="A462" s="10"/>
      <c r="B462" s="10"/>
      <c r="C462" s="10"/>
      <c r="D462" s="10"/>
      <c r="E462" s="10"/>
      <c r="F462" s="10"/>
      <c r="G462" s="10"/>
      <c r="H462" s="10"/>
      <c r="I462" s="10"/>
      <c r="J462" s="10"/>
      <c r="K462" s="10"/>
      <c r="L462" s="171"/>
      <c r="M462" s="10"/>
      <c r="N462" s="10"/>
      <c r="O462" s="10"/>
      <c r="P462" s="179"/>
      <c r="Q462" s="42"/>
      <c r="R462" s="42"/>
      <c r="S462" s="42"/>
      <c r="T462" s="42"/>
      <c r="U462" s="10"/>
    </row>
    <row r="463" spans="1:21" ht="13.2" x14ac:dyDescent="0.25">
      <c r="A463" s="10"/>
      <c r="B463" s="10"/>
      <c r="C463" s="10"/>
      <c r="D463" s="10"/>
      <c r="E463" s="10"/>
      <c r="F463" s="10"/>
      <c r="G463" s="10"/>
      <c r="H463" s="10"/>
      <c r="I463" s="10"/>
      <c r="J463" s="10"/>
      <c r="K463" s="10"/>
      <c r="L463" s="171"/>
      <c r="M463" s="10"/>
      <c r="N463" s="10"/>
      <c r="O463" s="10"/>
      <c r="P463" s="179"/>
      <c r="Q463" s="42"/>
      <c r="R463" s="42"/>
      <c r="S463" s="42"/>
      <c r="T463" s="42"/>
      <c r="U463" s="10"/>
    </row>
    <row r="464" spans="1:21" ht="13.2" x14ac:dyDescent="0.25">
      <c r="A464" s="10"/>
      <c r="B464" s="10"/>
      <c r="C464" s="10"/>
      <c r="D464" s="10"/>
      <c r="E464" s="10"/>
      <c r="F464" s="10"/>
      <c r="G464" s="10"/>
      <c r="H464" s="10"/>
      <c r="I464" s="10"/>
      <c r="J464" s="10"/>
      <c r="K464" s="10"/>
      <c r="L464" s="171"/>
      <c r="M464" s="10"/>
      <c r="N464" s="10"/>
      <c r="O464" s="10"/>
      <c r="P464" s="179"/>
      <c r="Q464" s="42"/>
      <c r="R464" s="42"/>
      <c r="S464" s="42"/>
      <c r="T464" s="42"/>
      <c r="U464" s="10"/>
    </row>
    <row r="465" spans="1:21" ht="13.2" x14ac:dyDescent="0.25">
      <c r="A465" s="10"/>
      <c r="B465" s="10"/>
      <c r="C465" s="10"/>
      <c r="D465" s="10"/>
      <c r="E465" s="10"/>
      <c r="F465" s="10"/>
      <c r="G465" s="10"/>
      <c r="H465" s="10"/>
      <c r="I465" s="10"/>
      <c r="J465" s="10"/>
      <c r="K465" s="10"/>
      <c r="L465" s="171"/>
      <c r="M465" s="10"/>
      <c r="N465" s="10"/>
      <c r="O465" s="10"/>
      <c r="P465" s="179"/>
      <c r="Q465" s="42"/>
      <c r="R465" s="42"/>
      <c r="S465" s="42"/>
      <c r="T465" s="42"/>
      <c r="U465" s="10"/>
    </row>
    <row r="466" spans="1:21" ht="13.2" x14ac:dyDescent="0.25">
      <c r="A466" s="10"/>
      <c r="B466" s="10"/>
      <c r="C466" s="10"/>
      <c r="D466" s="10"/>
      <c r="E466" s="10"/>
      <c r="F466" s="10"/>
      <c r="G466" s="10"/>
      <c r="H466" s="10"/>
      <c r="I466" s="10"/>
      <c r="J466" s="10"/>
      <c r="K466" s="10"/>
      <c r="L466" s="171"/>
      <c r="M466" s="10"/>
      <c r="N466" s="10"/>
      <c r="O466" s="10"/>
      <c r="P466" s="179"/>
      <c r="Q466" s="42"/>
      <c r="R466" s="42"/>
      <c r="S466" s="42"/>
      <c r="T466" s="42"/>
      <c r="U466" s="10"/>
    </row>
    <row r="467" spans="1:21" ht="13.2" x14ac:dyDescent="0.25">
      <c r="A467" s="10"/>
      <c r="B467" s="10"/>
      <c r="C467" s="10"/>
      <c r="D467" s="10"/>
      <c r="E467" s="10"/>
      <c r="F467" s="10"/>
      <c r="G467" s="10"/>
      <c r="H467" s="10"/>
      <c r="I467" s="10"/>
      <c r="J467" s="10"/>
      <c r="K467" s="10"/>
      <c r="L467" s="171"/>
      <c r="M467" s="10"/>
      <c r="N467" s="10"/>
      <c r="O467" s="10"/>
      <c r="P467" s="179"/>
      <c r="Q467" s="42"/>
      <c r="R467" s="42"/>
      <c r="S467" s="42"/>
      <c r="T467" s="42"/>
      <c r="U467" s="10"/>
    </row>
    <row r="468" spans="1:21" ht="13.2" x14ac:dyDescent="0.25">
      <c r="A468" s="10"/>
      <c r="B468" s="10"/>
      <c r="C468" s="10"/>
      <c r="D468" s="10"/>
      <c r="E468" s="10"/>
      <c r="F468" s="10"/>
      <c r="G468" s="10"/>
      <c r="H468" s="10"/>
      <c r="I468" s="10"/>
      <c r="J468" s="10"/>
      <c r="K468" s="10"/>
      <c r="L468" s="171"/>
      <c r="M468" s="10"/>
      <c r="N468" s="10"/>
      <c r="O468" s="10"/>
      <c r="P468" s="179"/>
      <c r="Q468" s="42"/>
      <c r="R468" s="42"/>
      <c r="S468" s="42"/>
      <c r="T468" s="42"/>
      <c r="U468" s="10"/>
    </row>
    <row r="469" spans="1:21" ht="13.2" x14ac:dyDescent="0.25">
      <c r="A469" s="10"/>
      <c r="B469" s="10"/>
      <c r="C469" s="10"/>
      <c r="D469" s="10"/>
      <c r="E469" s="10"/>
      <c r="F469" s="10"/>
      <c r="G469" s="10"/>
      <c r="H469" s="10"/>
      <c r="I469" s="10"/>
      <c r="J469" s="10"/>
      <c r="K469" s="10"/>
      <c r="L469" s="171"/>
      <c r="M469" s="10"/>
      <c r="N469" s="10"/>
      <c r="O469" s="10"/>
      <c r="P469" s="179"/>
      <c r="Q469" s="42"/>
      <c r="R469" s="42"/>
      <c r="S469" s="42"/>
      <c r="T469" s="42"/>
      <c r="U469" s="10"/>
    </row>
    <row r="470" spans="1:21" ht="13.2" x14ac:dyDescent="0.25">
      <c r="A470" s="10"/>
      <c r="B470" s="10"/>
      <c r="C470" s="10"/>
      <c r="D470" s="10"/>
      <c r="E470" s="10"/>
      <c r="F470" s="10"/>
      <c r="G470" s="10"/>
      <c r="H470" s="10"/>
      <c r="I470" s="10"/>
      <c r="J470" s="10"/>
      <c r="K470" s="10"/>
      <c r="L470" s="171"/>
      <c r="M470" s="10"/>
      <c r="N470" s="10"/>
      <c r="O470" s="10"/>
      <c r="P470" s="179"/>
      <c r="Q470" s="42"/>
      <c r="R470" s="42"/>
      <c r="S470" s="42"/>
      <c r="T470" s="42"/>
      <c r="U470" s="10"/>
    </row>
    <row r="471" spans="1:21" ht="13.2" x14ac:dyDescent="0.25">
      <c r="A471" s="10"/>
      <c r="B471" s="10"/>
      <c r="C471" s="10"/>
      <c r="D471" s="10"/>
      <c r="E471" s="10"/>
      <c r="F471" s="10"/>
      <c r="G471" s="10"/>
      <c r="H471" s="10"/>
      <c r="I471" s="10"/>
      <c r="J471" s="10"/>
      <c r="K471" s="10"/>
      <c r="L471" s="171"/>
      <c r="M471" s="10"/>
      <c r="N471" s="10"/>
      <c r="O471" s="10"/>
      <c r="P471" s="179"/>
      <c r="Q471" s="42"/>
      <c r="R471" s="42"/>
      <c r="S471" s="42"/>
      <c r="T471" s="42"/>
      <c r="U471" s="10"/>
    </row>
    <row r="472" spans="1:21" ht="13.2" x14ac:dyDescent="0.25">
      <c r="A472" s="10"/>
      <c r="B472" s="10"/>
      <c r="C472" s="10"/>
      <c r="D472" s="10"/>
      <c r="E472" s="10"/>
      <c r="F472" s="10"/>
      <c r="G472" s="10"/>
      <c r="H472" s="10"/>
      <c r="I472" s="10"/>
      <c r="J472" s="10"/>
      <c r="K472" s="10"/>
      <c r="L472" s="171"/>
      <c r="M472" s="10"/>
      <c r="N472" s="10"/>
      <c r="O472" s="10"/>
      <c r="P472" s="179"/>
      <c r="Q472" s="42"/>
      <c r="R472" s="42"/>
      <c r="S472" s="42"/>
      <c r="T472" s="42"/>
      <c r="U472" s="10"/>
    </row>
    <row r="473" spans="1:21" ht="13.2" x14ac:dyDescent="0.25">
      <c r="A473" s="10"/>
      <c r="B473" s="10"/>
      <c r="C473" s="10"/>
      <c r="D473" s="10"/>
      <c r="E473" s="10"/>
      <c r="F473" s="10"/>
      <c r="G473" s="10"/>
      <c r="H473" s="10"/>
      <c r="I473" s="10"/>
      <c r="J473" s="10"/>
      <c r="K473" s="10"/>
      <c r="L473" s="171"/>
      <c r="M473" s="10"/>
      <c r="N473" s="10"/>
      <c r="O473" s="10"/>
      <c r="P473" s="179"/>
      <c r="Q473" s="42"/>
      <c r="R473" s="42"/>
      <c r="S473" s="42"/>
      <c r="T473" s="42"/>
      <c r="U473" s="10"/>
    </row>
    <row r="474" spans="1:21" ht="13.2" x14ac:dyDescent="0.25">
      <c r="A474" s="10"/>
      <c r="B474" s="10"/>
      <c r="C474" s="10"/>
      <c r="D474" s="10"/>
      <c r="E474" s="10"/>
      <c r="F474" s="10"/>
      <c r="G474" s="10"/>
      <c r="H474" s="10"/>
      <c r="I474" s="10"/>
      <c r="J474" s="10"/>
      <c r="K474" s="10"/>
      <c r="L474" s="171"/>
      <c r="M474" s="10"/>
      <c r="N474" s="10"/>
      <c r="O474" s="10"/>
      <c r="P474" s="179"/>
      <c r="Q474" s="42"/>
      <c r="R474" s="42"/>
      <c r="S474" s="42"/>
      <c r="T474" s="42"/>
      <c r="U474" s="10"/>
    </row>
    <row r="475" spans="1:21" ht="13.2" x14ac:dyDescent="0.25">
      <c r="A475" s="10"/>
      <c r="B475" s="10"/>
      <c r="C475" s="10"/>
      <c r="D475" s="10"/>
      <c r="E475" s="10"/>
      <c r="F475" s="10"/>
      <c r="G475" s="10"/>
      <c r="H475" s="10"/>
      <c r="I475" s="10"/>
      <c r="J475" s="10"/>
      <c r="K475" s="10"/>
      <c r="L475" s="171"/>
      <c r="M475" s="10"/>
      <c r="N475" s="10"/>
      <c r="O475" s="10"/>
      <c r="P475" s="179"/>
      <c r="Q475" s="42"/>
      <c r="R475" s="42"/>
      <c r="S475" s="42"/>
      <c r="T475" s="42"/>
      <c r="U475" s="10"/>
    </row>
    <row r="476" spans="1:21" ht="13.2" x14ac:dyDescent="0.25">
      <c r="A476" s="10"/>
      <c r="B476" s="10"/>
      <c r="C476" s="10"/>
      <c r="D476" s="10"/>
      <c r="E476" s="10"/>
      <c r="F476" s="10"/>
      <c r="G476" s="10"/>
      <c r="H476" s="10"/>
      <c r="I476" s="10"/>
      <c r="J476" s="10"/>
      <c r="K476" s="10"/>
      <c r="L476" s="171"/>
      <c r="M476" s="10"/>
      <c r="N476" s="10"/>
      <c r="O476" s="10"/>
      <c r="P476" s="179"/>
      <c r="Q476" s="42"/>
      <c r="R476" s="42"/>
      <c r="S476" s="42"/>
      <c r="T476" s="42"/>
      <c r="U476" s="10"/>
    </row>
    <row r="477" spans="1:21" ht="13.2" x14ac:dyDescent="0.25">
      <c r="A477" s="10"/>
      <c r="B477" s="10"/>
      <c r="C477" s="10"/>
      <c r="D477" s="10"/>
      <c r="E477" s="10"/>
      <c r="F477" s="10"/>
      <c r="G477" s="10"/>
      <c r="H477" s="10"/>
      <c r="I477" s="10"/>
      <c r="J477" s="10"/>
      <c r="K477" s="10"/>
      <c r="L477" s="171"/>
      <c r="M477" s="10"/>
      <c r="N477" s="10"/>
      <c r="O477" s="10"/>
      <c r="P477" s="179"/>
      <c r="Q477" s="42"/>
      <c r="R477" s="42"/>
      <c r="S477" s="42"/>
      <c r="T477" s="42"/>
      <c r="U477" s="10"/>
    </row>
    <row r="478" spans="1:21" ht="13.2" x14ac:dyDescent="0.25">
      <c r="A478" s="10"/>
      <c r="B478" s="10"/>
      <c r="C478" s="10"/>
      <c r="D478" s="10"/>
      <c r="E478" s="10"/>
      <c r="F478" s="10"/>
      <c r="G478" s="10"/>
      <c r="H478" s="10"/>
      <c r="I478" s="10"/>
      <c r="J478" s="10"/>
      <c r="K478" s="10"/>
      <c r="L478" s="171"/>
      <c r="M478" s="10"/>
      <c r="N478" s="10"/>
      <c r="O478" s="10"/>
      <c r="P478" s="179"/>
      <c r="Q478" s="42"/>
      <c r="R478" s="42"/>
      <c r="S478" s="42"/>
      <c r="T478" s="42"/>
      <c r="U478" s="10"/>
    </row>
    <row r="479" spans="1:21" ht="13.2" x14ac:dyDescent="0.25">
      <c r="A479" s="10"/>
      <c r="B479" s="10"/>
      <c r="C479" s="10"/>
      <c r="D479" s="10"/>
      <c r="E479" s="10"/>
      <c r="F479" s="10"/>
      <c r="G479" s="10"/>
      <c r="H479" s="10"/>
      <c r="I479" s="10"/>
      <c r="J479" s="10"/>
      <c r="K479" s="10"/>
      <c r="L479" s="171"/>
      <c r="M479" s="10"/>
      <c r="N479" s="10"/>
      <c r="O479" s="10"/>
      <c r="P479" s="179"/>
      <c r="Q479" s="42"/>
      <c r="R479" s="42"/>
      <c r="S479" s="42"/>
      <c r="T479" s="42"/>
      <c r="U479" s="10"/>
    </row>
    <row r="480" spans="1:21" ht="13.2" x14ac:dyDescent="0.25">
      <c r="A480" s="10"/>
      <c r="B480" s="10"/>
      <c r="C480" s="10"/>
      <c r="D480" s="10"/>
      <c r="E480" s="10"/>
      <c r="F480" s="10"/>
      <c r="G480" s="10"/>
      <c r="H480" s="10"/>
      <c r="I480" s="10"/>
      <c r="J480" s="10"/>
      <c r="K480" s="10"/>
      <c r="L480" s="171"/>
      <c r="M480" s="10"/>
      <c r="N480" s="10"/>
      <c r="O480" s="10"/>
      <c r="P480" s="179"/>
      <c r="Q480" s="42"/>
      <c r="R480" s="42"/>
      <c r="S480" s="42"/>
      <c r="T480" s="42"/>
      <c r="U480" s="10"/>
    </row>
    <row r="481" spans="1:21" ht="13.2" x14ac:dyDescent="0.25">
      <c r="A481" s="10"/>
      <c r="B481" s="10"/>
      <c r="C481" s="10"/>
      <c r="D481" s="10"/>
      <c r="E481" s="10"/>
      <c r="F481" s="10"/>
      <c r="G481" s="10"/>
      <c r="H481" s="10"/>
      <c r="I481" s="10"/>
      <c r="J481" s="10"/>
      <c r="K481" s="10"/>
      <c r="L481" s="171"/>
      <c r="M481" s="10"/>
      <c r="N481" s="10"/>
      <c r="O481" s="10"/>
      <c r="P481" s="179"/>
      <c r="Q481" s="42"/>
      <c r="R481" s="42"/>
      <c r="S481" s="42"/>
      <c r="T481" s="42"/>
      <c r="U481" s="10"/>
    </row>
    <row r="482" spans="1:21" ht="13.2" x14ac:dyDescent="0.25">
      <c r="A482" s="10"/>
      <c r="B482" s="10"/>
      <c r="C482" s="10"/>
      <c r="D482" s="10"/>
      <c r="E482" s="10"/>
      <c r="F482" s="10"/>
      <c r="G482" s="10"/>
      <c r="H482" s="10"/>
      <c r="I482" s="10"/>
      <c r="J482" s="10"/>
      <c r="K482" s="10"/>
      <c r="L482" s="171"/>
      <c r="M482" s="10"/>
      <c r="N482" s="10"/>
      <c r="O482" s="10"/>
      <c r="P482" s="179"/>
      <c r="Q482" s="42"/>
      <c r="R482" s="42"/>
      <c r="S482" s="42"/>
      <c r="T482" s="42"/>
      <c r="U482" s="10"/>
    </row>
    <row r="483" spans="1:21" ht="13.2" x14ac:dyDescent="0.25">
      <c r="A483" s="10"/>
      <c r="B483" s="10"/>
      <c r="C483" s="10"/>
      <c r="D483" s="10"/>
      <c r="E483" s="10"/>
      <c r="F483" s="10"/>
      <c r="G483" s="10"/>
      <c r="H483" s="10"/>
      <c r="I483" s="10"/>
      <c r="J483" s="10"/>
      <c r="K483" s="10"/>
      <c r="L483" s="171"/>
      <c r="M483" s="10"/>
      <c r="N483" s="10"/>
      <c r="O483" s="10"/>
      <c r="P483" s="179"/>
      <c r="Q483" s="42"/>
      <c r="R483" s="42"/>
      <c r="S483" s="42"/>
      <c r="T483" s="42"/>
      <c r="U483" s="10"/>
    </row>
    <row r="484" spans="1:21" ht="13.2" x14ac:dyDescent="0.25">
      <c r="A484" s="10"/>
      <c r="B484" s="10"/>
      <c r="C484" s="10"/>
      <c r="D484" s="10"/>
      <c r="E484" s="10"/>
      <c r="F484" s="10"/>
      <c r="G484" s="10"/>
      <c r="H484" s="10"/>
      <c r="I484" s="10"/>
      <c r="J484" s="10"/>
      <c r="K484" s="10"/>
      <c r="L484" s="171"/>
      <c r="M484" s="10"/>
      <c r="N484" s="10"/>
      <c r="O484" s="10"/>
      <c r="P484" s="179"/>
      <c r="Q484" s="42"/>
      <c r="R484" s="42"/>
      <c r="S484" s="42"/>
      <c r="T484" s="42"/>
      <c r="U484" s="10"/>
    </row>
    <row r="485" spans="1:21" ht="13.2" x14ac:dyDescent="0.25">
      <c r="A485" s="10"/>
      <c r="B485" s="10"/>
      <c r="C485" s="10"/>
      <c r="D485" s="10"/>
      <c r="E485" s="10"/>
      <c r="F485" s="10"/>
      <c r="G485" s="10"/>
      <c r="H485" s="10"/>
      <c r="I485" s="10"/>
      <c r="J485" s="10"/>
      <c r="K485" s="10"/>
      <c r="L485" s="171"/>
      <c r="M485" s="10"/>
      <c r="N485" s="10"/>
      <c r="O485" s="10"/>
      <c r="P485" s="179"/>
      <c r="Q485" s="42"/>
      <c r="R485" s="42"/>
      <c r="S485" s="42"/>
      <c r="T485" s="42"/>
      <c r="U485" s="10"/>
    </row>
    <row r="486" spans="1:21" ht="13.2" x14ac:dyDescent="0.25">
      <c r="A486" s="10"/>
      <c r="B486" s="10"/>
      <c r="C486" s="10"/>
      <c r="D486" s="10"/>
      <c r="E486" s="10"/>
      <c r="F486" s="10"/>
      <c r="G486" s="10"/>
      <c r="H486" s="10"/>
      <c r="I486" s="10"/>
      <c r="J486" s="10"/>
      <c r="K486" s="10"/>
      <c r="L486" s="171"/>
      <c r="M486" s="10"/>
      <c r="N486" s="10"/>
      <c r="O486" s="10"/>
      <c r="P486" s="179"/>
      <c r="Q486" s="42"/>
      <c r="R486" s="42"/>
      <c r="S486" s="42"/>
      <c r="T486" s="42"/>
      <c r="U486" s="10"/>
    </row>
    <row r="487" spans="1:21" ht="13.2" x14ac:dyDescent="0.25">
      <c r="A487" s="10"/>
      <c r="B487" s="10"/>
      <c r="C487" s="10"/>
      <c r="D487" s="10"/>
      <c r="E487" s="10"/>
      <c r="F487" s="10"/>
      <c r="G487" s="10"/>
      <c r="H487" s="10"/>
      <c r="I487" s="10"/>
      <c r="J487" s="10"/>
      <c r="K487" s="10"/>
      <c r="L487" s="171"/>
      <c r="M487" s="10"/>
      <c r="N487" s="10"/>
      <c r="O487" s="10"/>
      <c r="P487" s="179"/>
      <c r="Q487" s="42"/>
      <c r="R487" s="42"/>
      <c r="S487" s="42"/>
      <c r="T487" s="42"/>
      <c r="U487" s="10"/>
    </row>
    <row r="488" spans="1:21" ht="13.2" x14ac:dyDescent="0.25">
      <c r="A488" s="10"/>
      <c r="B488" s="10"/>
      <c r="C488" s="10"/>
      <c r="D488" s="10"/>
      <c r="E488" s="10"/>
      <c r="F488" s="10"/>
      <c r="G488" s="10"/>
      <c r="H488" s="10"/>
      <c r="I488" s="10"/>
      <c r="J488" s="10"/>
      <c r="K488" s="10"/>
      <c r="L488" s="171"/>
      <c r="M488" s="10"/>
      <c r="N488" s="10"/>
      <c r="O488" s="10"/>
      <c r="P488" s="179"/>
      <c r="Q488" s="42"/>
      <c r="R488" s="42"/>
      <c r="S488" s="42"/>
      <c r="T488" s="42"/>
      <c r="U488" s="10"/>
    </row>
    <row r="489" spans="1:21" ht="13.2" x14ac:dyDescent="0.25">
      <c r="A489" s="10"/>
      <c r="B489" s="10"/>
      <c r="C489" s="10"/>
      <c r="D489" s="10"/>
      <c r="E489" s="10"/>
      <c r="F489" s="10"/>
      <c r="G489" s="10"/>
      <c r="H489" s="10"/>
      <c r="I489" s="10"/>
      <c r="J489" s="10"/>
      <c r="K489" s="10"/>
      <c r="L489" s="171"/>
      <c r="M489" s="10"/>
      <c r="N489" s="10"/>
      <c r="O489" s="10"/>
      <c r="P489" s="179"/>
      <c r="Q489" s="42"/>
      <c r="R489" s="42"/>
      <c r="S489" s="42"/>
      <c r="T489" s="42"/>
      <c r="U489" s="10"/>
    </row>
    <row r="490" spans="1:21" ht="13.2" x14ac:dyDescent="0.25">
      <c r="A490" s="10"/>
      <c r="B490" s="10"/>
      <c r="C490" s="10"/>
      <c r="D490" s="10"/>
      <c r="E490" s="10"/>
      <c r="F490" s="10"/>
      <c r="G490" s="10"/>
      <c r="H490" s="10"/>
      <c r="I490" s="10"/>
      <c r="J490" s="10"/>
      <c r="K490" s="10"/>
      <c r="L490" s="171"/>
      <c r="M490" s="10"/>
      <c r="N490" s="10"/>
      <c r="O490" s="10"/>
      <c r="P490" s="179"/>
      <c r="Q490" s="42"/>
      <c r="R490" s="42"/>
      <c r="S490" s="42"/>
      <c r="T490" s="42"/>
      <c r="U490" s="10"/>
    </row>
    <row r="491" spans="1:21" ht="13.2" x14ac:dyDescent="0.25">
      <c r="A491" s="10"/>
      <c r="B491" s="10"/>
      <c r="C491" s="10"/>
      <c r="D491" s="10"/>
      <c r="E491" s="10"/>
      <c r="F491" s="10"/>
      <c r="G491" s="10"/>
      <c r="H491" s="10"/>
      <c r="I491" s="10"/>
      <c r="J491" s="10"/>
      <c r="K491" s="10"/>
      <c r="L491" s="171"/>
      <c r="M491" s="10"/>
      <c r="N491" s="10"/>
      <c r="O491" s="10"/>
      <c r="P491" s="179"/>
      <c r="Q491" s="42"/>
      <c r="R491" s="42"/>
      <c r="S491" s="42"/>
      <c r="T491" s="42"/>
      <c r="U491" s="10"/>
    </row>
    <row r="492" spans="1:21" ht="13.2" x14ac:dyDescent="0.25">
      <c r="A492" s="10"/>
      <c r="B492" s="10"/>
      <c r="C492" s="10"/>
      <c r="D492" s="10"/>
      <c r="E492" s="10"/>
      <c r="F492" s="10"/>
      <c r="G492" s="10"/>
      <c r="H492" s="10"/>
      <c r="I492" s="10"/>
      <c r="J492" s="10"/>
      <c r="K492" s="10"/>
      <c r="L492" s="171"/>
      <c r="M492" s="10"/>
      <c r="N492" s="10"/>
      <c r="O492" s="10"/>
      <c r="P492" s="179"/>
      <c r="Q492" s="42"/>
      <c r="R492" s="42"/>
      <c r="S492" s="42"/>
      <c r="T492" s="42"/>
      <c r="U492" s="10"/>
    </row>
    <row r="493" spans="1:21" ht="13.2" x14ac:dyDescent="0.25">
      <c r="A493" s="10"/>
      <c r="B493" s="10"/>
      <c r="C493" s="10"/>
      <c r="D493" s="10"/>
      <c r="E493" s="10"/>
      <c r="F493" s="10"/>
      <c r="G493" s="10"/>
      <c r="H493" s="10"/>
      <c r="I493" s="10"/>
      <c r="J493" s="10"/>
      <c r="K493" s="10"/>
      <c r="L493" s="171"/>
      <c r="M493" s="10"/>
      <c r="N493" s="10"/>
      <c r="O493" s="10"/>
      <c r="P493" s="179"/>
      <c r="Q493" s="42"/>
      <c r="R493" s="42"/>
      <c r="S493" s="42"/>
      <c r="T493" s="42"/>
      <c r="U493" s="10"/>
    </row>
    <row r="494" spans="1:21" ht="13.2" x14ac:dyDescent="0.25">
      <c r="A494" s="10"/>
      <c r="B494" s="10"/>
      <c r="C494" s="10"/>
      <c r="D494" s="10"/>
      <c r="E494" s="10"/>
      <c r="F494" s="10"/>
      <c r="G494" s="10"/>
      <c r="H494" s="10"/>
      <c r="I494" s="10"/>
      <c r="J494" s="10"/>
      <c r="K494" s="10"/>
      <c r="L494" s="171"/>
      <c r="M494" s="10"/>
      <c r="N494" s="10"/>
      <c r="O494" s="10"/>
      <c r="P494" s="179"/>
      <c r="Q494" s="42"/>
      <c r="R494" s="42"/>
      <c r="S494" s="42"/>
      <c r="T494" s="42"/>
      <c r="U494" s="10"/>
    </row>
    <row r="495" spans="1:21" ht="13.2" x14ac:dyDescent="0.25">
      <c r="A495" s="10"/>
      <c r="B495" s="10"/>
      <c r="C495" s="10"/>
      <c r="D495" s="10"/>
      <c r="E495" s="10"/>
      <c r="F495" s="10"/>
      <c r="G495" s="10"/>
      <c r="H495" s="10"/>
      <c r="I495" s="10"/>
      <c r="J495" s="10"/>
      <c r="K495" s="10"/>
      <c r="L495" s="171"/>
      <c r="M495" s="10"/>
      <c r="N495" s="10"/>
      <c r="O495" s="10"/>
      <c r="P495" s="179"/>
      <c r="Q495" s="42"/>
      <c r="R495" s="42"/>
      <c r="S495" s="42"/>
      <c r="T495" s="42"/>
      <c r="U495" s="10"/>
    </row>
    <row r="496" spans="1:21" ht="13.2" x14ac:dyDescent="0.25">
      <c r="A496" s="10"/>
      <c r="B496" s="10"/>
      <c r="C496" s="10"/>
      <c r="D496" s="10"/>
      <c r="E496" s="10"/>
      <c r="F496" s="10"/>
      <c r="G496" s="10"/>
      <c r="H496" s="10"/>
      <c r="I496" s="10"/>
      <c r="J496" s="10"/>
      <c r="K496" s="10"/>
      <c r="L496" s="171"/>
      <c r="M496" s="10"/>
      <c r="N496" s="10"/>
      <c r="O496" s="10"/>
      <c r="P496" s="179"/>
      <c r="Q496" s="42"/>
      <c r="R496" s="42"/>
      <c r="S496" s="42"/>
      <c r="T496" s="42"/>
      <c r="U496" s="10"/>
    </row>
    <row r="497" spans="1:21" ht="13.2" x14ac:dyDescent="0.25">
      <c r="A497" s="10"/>
      <c r="B497" s="10"/>
      <c r="C497" s="10"/>
      <c r="D497" s="10"/>
      <c r="E497" s="10"/>
      <c r="F497" s="10"/>
      <c r="G497" s="10"/>
      <c r="H497" s="10"/>
      <c r="I497" s="10"/>
      <c r="J497" s="10"/>
      <c r="K497" s="10"/>
      <c r="L497" s="171"/>
      <c r="M497" s="10"/>
      <c r="N497" s="10"/>
      <c r="O497" s="10"/>
      <c r="P497" s="179"/>
      <c r="Q497" s="42"/>
      <c r="R497" s="42"/>
      <c r="S497" s="42"/>
      <c r="T497" s="42"/>
      <c r="U497" s="10"/>
    </row>
    <row r="498" spans="1:21" ht="13.2" x14ac:dyDescent="0.25">
      <c r="A498" s="10"/>
      <c r="B498" s="10"/>
      <c r="C498" s="10"/>
      <c r="D498" s="10"/>
      <c r="E498" s="10"/>
      <c r="F498" s="10"/>
      <c r="G498" s="10"/>
      <c r="H498" s="10"/>
      <c r="I498" s="10"/>
      <c r="J498" s="10"/>
      <c r="K498" s="10"/>
      <c r="L498" s="171"/>
      <c r="M498" s="10"/>
      <c r="N498" s="10"/>
      <c r="O498" s="10"/>
      <c r="P498" s="179"/>
      <c r="Q498" s="42"/>
      <c r="R498" s="42"/>
      <c r="S498" s="42"/>
      <c r="T498" s="42"/>
      <c r="U498" s="10"/>
    </row>
    <row r="499" spans="1:21" ht="13.2" x14ac:dyDescent="0.25">
      <c r="A499" s="10"/>
      <c r="B499" s="10"/>
      <c r="C499" s="10"/>
      <c r="D499" s="10"/>
      <c r="E499" s="10"/>
      <c r="F499" s="10"/>
      <c r="G499" s="10"/>
      <c r="H499" s="10"/>
      <c r="I499" s="10"/>
      <c r="J499" s="10"/>
      <c r="K499" s="10"/>
      <c r="L499" s="171"/>
      <c r="M499" s="10"/>
      <c r="N499" s="10"/>
      <c r="O499" s="10"/>
      <c r="P499" s="179"/>
      <c r="Q499" s="42"/>
      <c r="R499" s="42"/>
      <c r="S499" s="42"/>
      <c r="T499" s="42"/>
      <c r="U499" s="10"/>
    </row>
    <row r="500" spans="1:21" ht="13.2" x14ac:dyDescent="0.25">
      <c r="A500" s="10"/>
      <c r="B500" s="10"/>
      <c r="C500" s="10"/>
      <c r="D500" s="10"/>
      <c r="E500" s="10"/>
      <c r="F500" s="10"/>
      <c r="G500" s="10"/>
      <c r="H500" s="10"/>
      <c r="I500" s="10"/>
      <c r="J500" s="10"/>
      <c r="K500" s="10"/>
      <c r="L500" s="171"/>
      <c r="M500" s="10"/>
      <c r="N500" s="10"/>
      <c r="O500" s="10"/>
      <c r="P500" s="179"/>
      <c r="Q500" s="42"/>
      <c r="R500" s="42"/>
      <c r="S500" s="42"/>
      <c r="T500" s="42"/>
      <c r="U500" s="10"/>
    </row>
    <row r="501" spans="1:21" ht="13.2" x14ac:dyDescent="0.25">
      <c r="A501" s="10"/>
      <c r="B501" s="10"/>
      <c r="C501" s="10"/>
      <c r="D501" s="10"/>
      <c r="E501" s="10"/>
      <c r="F501" s="10"/>
      <c r="G501" s="10"/>
      <c r="H501" s="10"/>
      <c r="I501" s="10"/>
      <c r="J501" s="10"/>
      <c r="K501" s="10"/>
      <c r="L501" s="171"/>
      <c r="M501" s="10"/>
      <c r="N501" s="10"/>
      <c r="O501" s="10"/>
      <c r="P501" s="179"/>
      <c r="Q501" s="42"/>
      <c r="R501" s="42"/>
      <c r="S501" s="42"/>
      <c r="T501" s="42"/>
      <c r="U501" s="10"/>
    </row>
    <row r="502" spans="1:21" ht="13.2" x14ac:dyDescent="0.25">
      <c r="A502" s="10"/>
      <c r="B502" s="10"/>
      <c r="C502" s="10"/>
      <c r="D502" s="10"/>
      <c r="E502" s="10"/>
      <c r="F502" s="10"/>
      <c r="G502" s="10"/>
      <c r="H502" s="10"/>
      <c r="I502" s="10"/>
      <c r="J502" s="10"/>
      <c r="K502" s="10"/>
      <c r="L502" s="171"/>
      <c r="M502" s="10"/>
      <c r="N502" s="10"/>
      <c r="O502" s="10"/>
      <c r="P502" s="179"/>
      <c r="Q502" s="42"/>
      <c r="R502" s="42"/>
      <c r="S502" s="42"/>
      <c r="T502" s="42"/>
      <c r="U502" s="10"/>
    </row>
    <row r="503" spans="1:21" ht="13.2" x14ac:dyDescent="0.25">
      <c r="A503" s="10"/>
      <c r="B503" s="10"/>
      <c r="C503" s="10"/>
      <c r="D503" s="10"/>
      <c r="E503" s="10"/>
      <c r="F503" s="10"/>
      <c r="G503" s="10"/>
      <c r="H503" s="10"/>
      <c r="I503" s="10"/>
      <c r="J503" s="10"/>
      <c r="K503" s="10"/>
      <c r="L503" s="171"/>
      <c r="M503" s="10"/>
      <c r="N503" s="10"/>
      <c r="O503" s="10"/>
      <c r="P503" s="179"/>
      <c r="Q503" s="42"/>
      <c r="R503" s="42"/>
      <c r="S503" s="42"/>
      <c r="T503" s="42"/>
      <c r="U503" s="10"/>
    </row>
    <row r="504" spans="1:21" ht="13.2" x14ac:dyDescent="0.25">
      <c r="A504" s="10"/>
      <c r="B504" s="10"/>
      <c r="C504" s="10"/>
      <c r="D504" s="10"/>
      <c r="E504" s="10"/>
      <c r="F504" s="10"/>
      <c r="G504" s="10"/>
      <c r="H504" s="10"/>
      <c r="I504" s="10"/>
      <c r="J504" s="10"/>
      <c r="K504" s="10"/>
      <c r="L504" s="171"/>
      <c r="M504" s="10"/>
      <c r="N504" s="10"/>
      <c r="O504" s="10"/>
      <c r="P504" s="179"/>
      <c r="Q504" s="42"/>
      <c r="R504" s="42"/>
      <c r="S504" s="42"/>
      <c r="T504" s="42"/>
      <c r="U504" s="10"/>
    </row>
    <row r="505" spans="1:21" ht="13.2" x14ac:dyDescent="0.25">
      <c r="A505" s="10"/>
      <c r="B505" s="10"/>
      <c r="C505" s="10"/>
      <c r="D505" s="10"/>
      <c r="E505" s="10"/>
      <c r="F505" s="10"/>
      <c r="G505" s="10"/>
      <c r="H505" s="10"/>
      <c r="I505" s="10"/>
      <c r="J505" s="10"/>
      <c r="K505" s="10"/>
      <c r="L505" s="171"/>
      <c r="M505" s="10"/>
      <c r="N505" s="10"/>
      <c r="O505" s="10"/>
      <c r="P505" s="179"/>
      <c r="Q505" s="42"/>
      <c r="R505" s="42"/>
      <c r="S505" s="42"/>
      <c r="T505" s="42"/>
      <c r="U505" s="10"/>
    </row>
    <row r="506" spans="1:21" ht="13.2" x14ac:dyDescent="0.25">
      <c r="A506" s="10"/>
      <c r="B506" s="10"/>
      <c r="C506" s="10"/>
      <c r="D506" s="10"/>
      <c r="E506" s="10"/>
      <c r="F506" s="10"/>
      <c r="G506" s="10"/>
      <c r="H506" s="10"/>
      <c r="I506" s="10"/>
      <c r="J506" s="10"/>
      <c r="K506" s="10"/>
      <c r="L506" s="171"/>
      <c r="M506" s="10"/>
      <c r="N506" s="10"/>
      <c r="O506" s="10"/>
      <c r="P506" s="179"/>
      <c r="Q506" s="42"/>
      <c r="R506" s="42"/>
      <c r="S506" s="42"/>
      <c r="T506" s="42"/>
      <c r="U506" s="10"/>
    </row>
    <row r="507" spans="1:21" ht="13.2" x14ac:dyDescent="0.25">
      <c r="A507" s="10"/>
      <c r="B507" s="10"/>
      <c r="C507" s="10"/>
      <c r="D507" s="10"/>
      <c r="E507" s="10"/>
      <c r="F507" s="10"/>
      <c r="G507" s="10"/>
      <c r="H507" s="10"/>
      <c r="I507" s="10"/>
      <c r="J507" s="10"/>
      <c r="K507" s="10"/>
      <c r="L507" s="171"/>
      <c r="M507" s="10"/>
      <c r="N507" s="10"/>
      <c r="O507" s="10"/>
      <c r="P507" s="179"/>
      <c r="Q507" s="42"/>
      <c r="R507" s="42"/>
      <c r="S507" s="42"/>
      <c r="T507" s="42"/>
      <c r="U507" s="10"/>
    </row>
    <row r="508" spans="1:21" ht="13.2" x14ac:dyDescent="0.25">
      <c r="A508" s="10"/>
      <c r="B508" s="10"/>
      <c r="C508" s="10"/>
      <c r="D508" s="10"/>
      <c r="E508" s="10"/>
      <c r="F508" s="10"/>
      <c r="G508" s="10"/>
      <c r="H508" s="10"/>
      <c r="I508" s="10"/>
      <c r="J508" s="10"/>
      <c r="K508" s="10"/>
      <c r="L508" s="171"/>
      <c r="M508" s="10"/>
      <c r="N508" s="10"/>
      <c r="O508" s="10"/>
      <c r="P508" s="179"/>
      <c r="Q508" s="42"/>
      <c r="R508" s="42"/>
      <c r="S508" s="42"/>
      <c r="T508" s="42"/>
      <c r="U508" s="10"/>
    </row>
    <row r="509" spans="1:21" ht="13.2" x14ac:dyDescent="0.25">
      <c r="A509" s="10"/>
      <c r="B509" s="10"/>
      <c r="C509" s="10"/>
      <c r="D509" s="10"/>
      <c r="E509" s="10"/>
      <c r="F509" s="10"/>
      <c r="G509" s="10"/>
      <c r="H509" s="10"/>
      <c r="I509" s="10"/>
      <c r="J509" s="10"/>
      <c r="K509" s="10"/>
      <c r="L509" s="171"/>
      <c r="M509" s="10"/>
      <c r="N509" s="10"/>
      <c r="O509" s="10"/>
      <c r="P509" s="179"/>
      <c r="Q509" s="42"/>
      <c r="R509" s="42"/>
      <c r="S509" s="42"/>
      <c r="T509" s="42"/>
      <c r="U509" s="10"/>
    </row>
    <row r="510" spans="1:21" ht="13.2" x14ac:dyDescent="0.25">
      <c r="A510" s="10"/>
      <c r="B510" s="10"/>
      <c r="C510" s="10"/>
      <c r="D510" s="10"/>
      <c r="E510" s="10"/>
      <c r="F510" s="10"/>
      <c r="G510" s="10"/>
      <c r="H510" s="10"/>
      <c r="I510" s="10"/>
      <c r="J510" s="10"/>
      <c r="K510" s="10"/>
      <c r="L510" s="171"/>
      <c r="M510" s="10"/>
      <c r="N510" s="10"/>
      <c r="O510" s="10"/>
      <c r="P510" s="179"/>
      <c r="Q510" s="42"/>
      <c r="R510" s="42"/>
      <c r="S510" s="42"/>
      <c r="T510" s="42"/>
      <c r="U510" s="10"/>
    </row>
    <row r="511" spans="1:21" ht="13.2" x14ac:dyDescent="0.25">
      <c r="A511" s="10"/>
      <c r="B511" s="10"/>
      <c r="C511" s="10"/>
      <c r="D511" s="10"/>
      <c r="E511" s="10"/>
      <c r="F511" s="10"/>
      <c r="G511" s="10"/>
      <c r="H511" s="10"/>
      <c r="I511" s="10"/>
      <c r="J511" s="10"/>
      <c r="K511" s="10"/>
      <c r="L511" s="171"/>
      <c r="M511" s="10"/>
      <c r="N511" s="10"/>
      <c r="O511" s="10"/>
      <c r="P511" s="179"/>
      <c r="Q511" s="42"/>
      <c r="R511" s="42"/>
      <c r="S511" s="42"/>
      <c r="T511" s="42"/>
      <c r="U511" s="10"/>
    </row>
    <row r="512" spans="1:21" ht="13.2" x14ac:dyDescent="0.25">
      <c r="A512" s="10"/>
      <c r="B512" s="10"/>
      <c r="C512" s="10"/>
      <c r="D512" s="10"/>
      <c r="E512" s="10"/>
      <c r="F512" s="10"/>
      <c r="G512" s="10"/>
      <c r="H512" s="10"/>
      <c r="I512" s="10"/>
      <c r="J512" s="10"/>
      <c r="K512" s="10"/>
      <c r="L512" s="171"/>
      <c r="M512" s="10"/>
      <c r="N512" s="10"/>
      <c r="O512" s="10"/>
      <c r="P512" s="179"/>
      <c r="Q512" s="42"/>
      <c r="R512" s="42"/>
      <c r="S512" s="42"/>
      <c r="T512" s="42"/>
      <c r="U512" s="10"/>
    </row>
    <row r="513" spans="1:21" ht="13.2" x14ac:dyDescent="0.25">
      <c r="A513" s="10"/>
      <c r="B513" s="10"/>
      <c r="C513" s="10"/>
      <c r="D513" s="10"/>
      <c r="E513" s="10"/>
      <c r="F513" s="10"/>
      <c r="G513" s="10"/>
      <c r="H513" s="10"/>
      <c r="I513" s="10"/>
      <c r="J513" s="10"/>
      <c r="K513" s="10"/>
      <c r="L513" s="171"/>
      <c r="M513" s="10"/>
      <c r="N513" s="10"/>
      <c r="O513" s="10"/>
      <c r="P513" s="179"/>
      <c r="Q513" s="42"/>
      <c r="R513" s="42"/>
      <c r="S513" s="42"/>
      <c r="T513" s="42"/>
      <c r="U513" s="10"/>
    </row>
    <row r="514" spans="1:21" ht="13.2" x14ac:dyDescent="0.25">
      <c r="A514" s="10"/>
      <c r="B514" s="10"/>
      <c r="C514" s="10"/>
      <c r="D514" s="10"/>
      <c r="E514" s="10"/>
      <c r="F514" s="10"/>
      <c r="G514" s="10"/>
      <c r="H514" s="10"/>
      <c r="I514" s="10"/>
      <c r="J514" s="10"/>
      <c r="K514" s="10"/>
      <c r="L514" s="171"/>
      <c r="M514" s="10"/>
      <c r="N514" s="10"/>
      <c r="O514" s="10"/>
      <c r="P514" s="179"/>
      <c r="Q514" s="42"/>
      <c r="R514" s="42"/>
      <c r="S514" s="42"/>
      <c r="T514" s="42"/>
      <c r="U514" s="10"/>
    </row>
    <row r="515" spans="1:21" ht="13.2" x14ac:dyDescent="0.25">
      <c r="A515" s="10"/>
      <c r="B515" s="10"/>
      <c r="C515" s="10"/>
      <c r="D515" s="10"/>
      <c r="E515" s="10"/>
      <c r="F515" s="10"/>
      <c r="G515" s="10"/>
      <c r="H515" s="10"/>
      <c r="I515" s="10"/>
      <c r="J515" s="10"/>
      <c r="K515" s="10"/>
      <c r="L515" s="171"/>
      <c r="M515" s="10"/>
      <c r="N515" s="10"/>
      <c r="O515" s="10"/>
      <c r="P515" s="179"/>
      <c r="Q515" s="42"/>
      <c r="R515" s="42"/>
      <c r="S515" s="42"/>
      <c r="T515" s="42"/>
      <c r="U515" s="10"/>
    </row>
    <row r="516" spans="1:21" ht="13.2" x14ac:dyDescent="0.25">
      <c r="A516" s="10"/>
      <c r="B516" s="10"/>
      <c r="C516" s="10"/>
      <c r="D516" s="10"/>
      <c r="E516" s="10"/>
      <c r="F516" s="10"/>
      <c r="G516" s="10"/>
      <c r="H516" s="10"/>
      <c r="I516" s="10"/>
      <c r="J516" s="10"/>
      <c r="K516" s="10"/>
      <c r="L516" s="171"/>
      <c r="M516" s="10"/>
      <c r="N516" s="10"/>
      <c r="O516" s="10"/>
      <c r="P516" s="179"/>
      <c r="Q516" s="42"/>
      <c r="R516" s="42"/>
      <c r="S516" s="42"/>
      <c r="T516" s="42"/>
      <c r="U516" s="10"/>
    </row>
    <row r="517" spans="1:21" ht="13.2" x14ac:dyDescent="0.25">
      <c r="A517" s="10"/>
      <c r="B517" s="10"/>
      <c r="C517" s="10"/>
      <c r="D517" s="10"/>
      <c r="E517" s="10"/>
      <c r="F517" s="10"/>
      <c r="G517" s="10"/>
      <c r="H517" s="10"/>
      <c r="I517" s="10"/>
      <c r="J517" s="10"/>
      <c r="K517" s="10"/>
      <c r="L517" s="171"/>
      <c r="M517" s="10"/>
      <c r="N517" s="10"/>
      <c r="O517" s="10"/>
      <c r="P517" s="179"/>
      <c r="Q517" s="42"/>
      <c r="R517" s="42"/>
      <c r="S517" s="42"/>
      <c r="T517" s="42"/>
      <c r="U517" s="10"/>
    </row>
    <row r="518" spans="1:21" ht="13.2" x14ac:dyDescent="0.25">
      <c r="A518" s="10"/>
      <c r="B518" s="10"/>
      <c r="C518" s="10"/>
      <c r="D518" s="10"/>
      <c r="E518" s="10"/>
      <c r="F518" s="10"/>
      <c r="G518" s="10"/>
      <c r="H518" s="10"/>
      <c r="I518" s="10"/>
      <c r="J518" s="10"/>
      <c r="K518" s="10"/>
      <c r="L518" s="171"/>
      <c r="M518" s="10"/>
      <c r="N518" s="10"/>
      <c r="O518" s="10"/>
      <c r="P518" s="179"/>
      <c r="Q518" s="42"/>
      <c r="R518" s="42"/>
      <c r="S518" s="42"/>
      <c r="T518" s="42"/>
      <c r="U518" s="10"/>
    </row>
    <row r="519" spans="1:21" ht="13.2" x14ac:dyDescent="0.25">
      <c r="A519" s="10"/>
      <c r="B519" s="10"/>
      <c r="C519" s="10"/>
      <c r="D519" s="10"/>
      <c r="E519" s="10"/>
      <c r="F519" s="10"/>
      <c r="G519" s="10"/>
      <c r="H519" s="10"/>
      <c r="I519" s="10"/>
      <c r="J519" s="10"/>
      <c r="K519" s="10"/>
      <c r="L519" s="171"/>
      <c r="M519" s="10"/>
      <c r="N519" s="10"/>
      <c r="O519" s="10"/>
      <c r="P519" s="179"/>
      <c r="Q519" s="42"/>
      <c r="R519" s="42"/>
      <c r="S519" s="42"/>
      <c r="T519" s="42"/>
      <c r="U519" s="10"/>
    </row>
    <row r="520" spans="1:21" ht="13.2" x14ac:dyDescent="0.25">
      <c r="A520" s="10"/>
      <c r="B520" s="10"/>
      <c r="C520" s="10"/>
      <c r="D520" s="10"/>
      <c r="E520" s="10"/>
      <c r="F520" s="10"/>
      <c r="G520" s="10"/>
      <c r="H520" s="10"/>
      <c r="I520" s="10"/>
      <c r="J520" s="10"/>
      <c r="K520" s="10"/>
      <c r="L520" s="171"/>
      <c r="M520" s="10"/>
      <c r="N520" s="10"/>
      <c r="O520" s="10"/>
      <c r="P520" s="179"/>
      <c r="Q520" s="42"/>
      <c r="R520" s="42"/>
      <c r="S520" s="42"/>
      <c r="T520" s="42"/>
      <c r="U520" s="10"/>
    </row>
    <row r="521" spans="1:21" ht="13.2" x14ac:dyDescent="0.25">
      <c r="A521" s="10"/>
      <c r="B521" s="10"/>
      <c r="C521" s="10"/>
      <c r="D521" s="10"/>
      <c r="E521" s="10"/>
      <c r="F521" s="10"/>
      <c r="G521" s="10"/>
      <c r="H521" s="10"/>
      <c r="I521" s="10"/>
      <c r="J521" s="10"/>
      <c r="K521" s="10"/>
      <c r="L521" s="171"/>
      <c r="M521" s="10"/>
      <c r="N521" s="10"/>
      <c r="O521" s="10"/>
      <c r="P521" s="179"/>
      <c r="Q521" s="42"/>
      <c r="R521" s="42"/>
      <c r="S521" s="42"/>
      <c r="T521" s="42"/>
      <c r="U521" s="10"/>
    </row>
    <row r="522" spans="1:21" ht="13.2" x14ac:dyDescent="0.25">
      <c r="A522" s="10"/>
      <c r="B522" s="10"/>
      <c r="C522" s="10"/>
      <c r="D522" s="10"/>
      <c r="E522" s="10"/>
      <c r="F522" s="10"/>
      <c r="G522" s="10"/>
      <c r="H522" s="10"/>
      <c r="I522" s="10"/>
      <c r="J522" s="10"/>
      <c r="K522" s="10"/>
      <c r="L522" s="171"/>
      <c r="M522" s="10"/>
      <c r="N522" s="10"/>
      <c r="O522" s="10"/>
      <c r="P522" s="179"/>
      <c r="Q522" s="42"/>
      <c r="R522" s="42"/>
      <c r="S522" s="42"/>
      <c r="T522" s="42"/>
      <c r="U522" s="10"/>
    </row>
    <row r="523" spans="1:21" ht="13.2" x14ac:dyDescent="0.25">
      <c r="A523" s="10"/>
      <c r="B523" s="10"/>
      <c r="C523" s="10"/>
      <c r="D523" s="10"/>
      <c r="E523" s="10"/>
      <c r="F523" s="10"/>
      <c r="G523" s="10"/>
      <c r="H523" s="10"/>
      <c r="I523" s="10"/>
      <c r="J523" s="10"/>
      <c r="K523" s="10"/>
      <c r="L523" s="171"/>
      <c r="M523" s="10"/>
      <c r="N523" s="10"/>
      <c r="O523" s="10"/>
      <c r="P523" s="179"/>
      <c r="Q523" s="42"/>
      <c r="R523" s="42"/>
      <c r="S523" s="42"/>
      <c r="T523" s="42"/>
      <c r="U523" s="10"/>
    </row>
    <row r="524" spans="1:21" ht="13.2" x14ac:dyDescent="0.25">
      <c r="A524" s="10"/>
      <c r="B524" s="10"/>
      <c r="C524" s="10"/>
      <c r="D524" s="10"/>
      <c r="E524" s="10"/>
      <c r="F524" s="10"/>
      <c r="G524" s="10"/>
      <c r="H524" s="10"/>
      <c r="I524" s="10"/>
      <c r="J524" s="10"/>
      <c r="K524" s="10"/>
      <c r="L524" s="171"/>
      <c r="M524" s="10"/>
      <c r="N524" s="10"/>
      <c r="O524" s="10"/>
      <c r="P524" s="179"/>
      <c r="Q524" s="42"/>
      <c r="R524" s="42"/>
      <c r="S524" s="42"/>
      <c r="T524" s="42"/>
      <c r="U524" s="10"/>
    </row>
    <row r="525" spans="1:21" ht="13.2" x14ac:dyDescent="0.25">
      <c r="A525" s="10"/>
      <c r="B525" s="10"/>
      <c r="C525" s="10"/>
      <c r="D525" s="10"/>
      <c r="E525" s="10"/>
      <c r="F525" s="10"/>
      <c r="G525" s="10"/>
      <c r="H525" s="10"/>
      <c r="I525" s="10"/>
      <c r="J525" s="10"/>
      <c r="K525" s="10"/>
      <c r="L525" s="171"/>
      <c r="M525" s="10"/>
      <c r="N525" s="10"/>
      <c r="O525" s="10"/>
      <c r="P525" s="179"/>
      <c r="Q525" s="42"/>
      <c r="R525" s="42"/>
      <c r="S525" s="42"/>
      <c r="T525" s="42"/>
      <c r="U525" s="10"/>
    </row>
    <row r="526" spans="1:21" ht="13.2" x14ac:dyDescent="0.25">
      <c r="A526" s="10"/>
      <c r="B526" s="10"/>
      <c r="C526" s="10"/>
      <c r="D526" s="10"/>
      <c r="E526" s="10"/>
      <c r="F526" s="10"/>
      <c r="G526" s="10"/>
      <c r="H526" s="10"/>
      <c r="I526" s="10"/>
      <c r="J526" s="10"/>
      <c r="K526" s="10"/>
      <c r="L526" s="171"/>
      <c r="M526" s="10"/>
      <c r="N526" s="10"/>
      <c r="O526" s="10"/>
      <c r="P526" s="179"/>
      <c r="Q526" s="42"/>
      <c r="R526" s="42"/>
      <c r="S526" s="42"/>
      <c r="T526" s="42"/>
      <c r="U526" s="10"/>
    </row>
    <row r="527" spans="1:21" ht="13.2" x14ac:dyDescent="0.25">
      <c r="A527" s="10"/>
      <c r="B527" s="10"/>
      <c r="C527" s="10"/>
      <c r="D527" s="10"/>
      <c r="E527" s="10"/>
      <c r="F527" s="10"/>
      <c r="G527" s="10"/>
      <c r="H527" s="10"/>
      <c r="I527" s="10"/>
      <c r="J527" s="10"/>
      <c r="K527" s="10"/>
      <c r="L527" s="171"/>
      <c r="M527" s="10"/>
      <c r="N527" s="10"/>
      <c r="O527" s="10"/>
      <c r="P527" s="179"/>
      <c r="Q527" s="42"/>
      <c r="R527" s="42"/>
      <c r="S527" s="42"/>
      <c r="T527" s="42"/>
      <c r="U527" s="10"/>
    </row>
    <row r="528" spans="1:21" ht="13.2" x14ac:dyDescent="0.25">
      <c r="A528" s="10"/>
      <c r="B528" s="10"/>
      <c r="C528" s="10"/>
      <c r="D528" s="10"/>
      <c r="E528" s="10"/>
      <c r="F528" s="10"/>
      <c r="G528" s="10"/>
      <c r="H528" s="10"/>
      <c r="I528" s="10"/>
      <c r="J528" s="10"/>
      <c r="K528" s="10"/>
      <c r="L528" s="171"/>
      <c r="M528" s="10"/>
      <c r="N528" s="10"/>
      <c r="O528" s="10"/>
      <c r="P528" s="179"/>
      <c r="Q528" s="42"/>
      <c r="R528" s="42"/>
      <c r="S528" s="42"/>
      <c r="T528" s="42"/>
      <c r="U528" s="10"/>
    </row>
    <row r="529" spans="1:21" ht="13.2" x14ac:dyDescent="0.25">
      <c r="A529" s="10"/>
      <c r="B529" s="10"/>
      <c r="C529" s="10"/>
      <c r="D529" s="10"/>
      <c r="E529" s="10"/>
      <c r="F529" s="10"/>
      <c r="G529" s="10"/>
      <c r="H529" s="10"/>
      <c r="I529" s="10"/>
      <c r="J529" s="10"/>
      <c r="K529" s="10"/>
      <c r="L529" s="171"/>
      <c r="M529" s="10"/>
      <c r="N529" s="10"/>
      <c r="O529" s="10"/>
      <c r="P529" s="179"/>
      <c r="Q529" s="42"/>
      <c r="R529" s="42"/>
      <c r="S529" s="42"/>
      <c r="T529" s="42"/>
      <c r="U529" s="10"/>
    </row>
    <row r="530" spans="1:21" ht="13.2" x14ac:dyDescent="0.25">
      <c r="A530" s="10"/>
      <c r="B530" s="10"/>
      <c r="C530" s="10"/>
      <c r="D530" s="10"/>
      <c r="E530" s="10"/>
      <c r="F530" s="10"/>
      <c r="G530" s="10"/>
      <c r="H530" s="10"/>
      <c r="I530" s="10"/>
      <c r="J530" s="10"/>
      <c r="K530" s="10"/>
      <c r="L530" s="171"/>
      <c r="M530" s="10"/>
      <c r="N530" s="10"/>
      <c r="O530" s="10"/>
      <c r="P530" s="179"/>
      <c r="Q530" s="42"/>
      <c r="R530" s="42"/>
      <c r="S530" s="42"/>
      <c r="T530" s="42"/>
      <c r="U530" s="10"/>
    </row>
    <row r="531" spans="1:21" ht="13.2" x14ac:dyDescent="0.25">
      <c r="A531" s="10"/>
      <c r="B531" s="10"/>
      <c r="C531" s="10"/>
      <c r="D531" s="10"/>
      <c r="E531" s="10"/>
      <c r="F531" s="10"/>
      <c r="G531" s="10"/>
      <c r="H531" s="10"/>
      <c r="I531" s="10"/>
      <c r="J531" s="10"/>
      <c r="K531" s="10"/>
      <c r="L531" s="171"/>
      <c r="M531" s="10"/>
      <c r="N531" s="10"/>
      <c r="O531" s="10"/>
      <c r="P531" s="179"/>
      <c r="Q531" s="42"/>
      <c r="R531" s="42"/>
      <c r="S531" s="42"/>
      <c r="T531" s="42"/>
      <c r="U531" s="10"/>
    </row>
    <row r="532" spans="1:21" ht="13.2" x14ac:dyDescent="0.25">
      <c r="A532" s="10"/>
      <c r="B532" s="10"/>
      <c r="C532" s="10"/>
      <c r="D532" s="10"/>
      <c r="E532" s="10"/>
      <c r="F532" s="10"/>
      <c r="G532" s="10"/>
      <c r="H532" s="10"/>
      <c r="I532" s="10"/>
      <c r="J532" s="10"/>
      <c r="K532" s="10"/>
      <c r="L532" s="171"/>
      <c r="M532" s="10"/>
      <c r="N532" s="10"/>
      <c r="O532" s="10"/>
      <c r="P532" s="179"/>
      <c r="Q532" s="42"/>
      <c r="R532" s="42"/>
      <c r="S532" s="42"/>
      <c r="T532" s="42"/>
      <c r="U532" s="10"/>
    </row>
    <row r="533" spans="1:21" ht="13.2" x14ac:dyDescent="0.25">
      <c r="A533" s="10"/>
      <c r="B533" s="10"/>
      <c r="C533" s="10"/>
      <c r="D533" s="10"/>
      <c r="E533" s="10"/>
      <c r="F533" s="10"/>
      <c r="G533" s="10"/>
      <c r="H533" s="10"/>
      <c r="I533" s="10"/>
      <c r="J533" s="10"/>
      <c r="K533" s="10"/>
      <c r="L533" s="171"/>
      <c r="M533" s="10"/>
      <c r="N533" s="10"/>
      <c r="O533" s="10"/>
      <c r="P533" s="179"/>
      <c r="Q533" s="42"/>
      <c r="R533" s="42"/>
      <c r="S533" s="42"/>
      <c r="T533" s="42"/>
      <c r="U533" s="10"/>
    </row>
    <row r="534" spans="1:21" ht="13.2" x14ac:dyDescent="0.25">
      <c r="A534" s="10"/>
      <c r="B534" s="10"/>
      <c r="C534" s="10"/>
      <c r="D534" s="10"/>
      <c r="E534" s="10"/>
      <c r="F534" s="10"/>
      <c r="G534" s="10"/>
      <c r="H534" s="10"/>
      <c r="I534" s="10"/>
      <c r="J534" s="10"/>
      <c r="K534" s="10"/>
      <c r="L534" s="171"/>
      <c r="M534" s="10"/>
      <c r="N534" s="10"/>
      <c r="O534" s="10"/>
      <c r="P534" s="179"/>
      <c r="Q534" s="42"/>
      <c r="R534" s="42"/>
      <c r="S534" s="42"/>
      <c r="T534" s="42"/>
      <c r="U534" s="10"/>
    </row>
    <row r="535" spans="1:21" ht="13.2" x14ac:dyDescent="0.25">
      <c r="A535" s="10"/>
      <c r="B535" s="10"/>
      <c r="C535" s="10"/>
      <c r="D535" s="10"/>
      <c r="E535" s="10"/>
      <c r="F535" s="10"/>
      <c r="G535" s="10"/>
      <c r="H535" s="10"/>
      <c r="I535" s="10"/>
      <c r="J535" s="10"/>
      <c r="K535" s="10"/>
      <c r="L535" s="171"/>
      <c r="M535" s="10"/>
      <c r="N535" s="10"/>
      <c r="O535" s="10"/>
      <c r="P535" s="179"/>
      <c r="Q535" s="42"/>
      <c r="R535" s="42"/>
      <c r="S535" s="42"/>
      <c r="T535" s="42"/>
      <c r="U535" s="10"/>
    </row>
    <row r="536" spans="1:21" ht="13.2" x14ac:dyDescent="0.25">
      <c r="A536" s="10"/>
      <c r="B536" s="10"/>
      <c r="C536" s="10"/>
      <c r="D536" s="10"/>
      <c r="E536" s="10"/>
      <c r="F536" s="10"/>
      <c r="G536" s="10"/>
      <c r="H536" s="10"/>
      <c r="I536" s="10"/>
      <c r="J536" s="10"/>
      <c r="K536" s="10"/>
      <c r="L536" s="171"/>
      <c r="M536" s="10"/>
      <c r="N536" s="10"/>
      <c r="O536" s="10"/>
      <c r="P536" s="179"/>
      <c r="Q536" s="42"/>
      <c r="R536" s="42"/>
      <c r="S536" s="42"/>
      <c r="T536" s="42"/>
      <c r="U536" s="10"/>
    </row>
    <row r="537" spans="1:21" ht="13.2" x14ac:dyDescent="0.25">
      <c r="A537" s="10"/>
      <c r="B537" s="10"/>
      <c r="C537" s="10"/>
      <c r="D537" s="10"/>
      <c r="E537" s="10"/>
      <c r="F537" s="10"/>
      <c r="G537" s="10"/>
      <c r="H537" s="10"/>
      <c r="I537" s="10"/>
      <c r="J537" s="10"/>
      <c r="K537" s="10"/>
      <c r="L537" s="171"/>
      <c r="M537" s="10"/>
      <c r="N537" s="10"/>
      <c r="O537" s="10"/>
      <c r="P537" s="179"/>
      <c r="Q537" s="42"/>
      <c r="R537" s="42"/>
      <c r="S537" s="42"/>
      <c r="T537" s="42"/>
      <c r="U537" s="10"/>
    </row>
    <row r="538" spans="1:21" ht="13.2" x14ac:dyDescent="0.25">
      <c r="A538" s="10"/>
      <c r="B538" s="10"/>
      <c r="C538" s="10"/>
      <c r="D538" s="10"/>
      <c r="E538" s="10"/>
      <c r="F538" s="10"/>
      <c r="G538" s="10"/>
      <c r="H538" s="10"/>
      <c r="I538" s="10"/>
      <c r="J538" s="10"/>
      <c r="K538" s="10"/>
      <c r="L538" s="171"/>
      <c r="M538" s="10"/>
      <c r="N538" s="10"/>
      <c r="O538" s="10"/>
      <c r="P538" s="179"/>
      <c r="Q538" s="42"/>
      <c r="R538" s="42"/>
      <c r="S538" s="42"/>
      <c r="T538" s="42"/>
      <c r="U538" s="10"/>
    </row>
    <row r="539" spans="1:21" ht="13.2" x14ac:dyDescent="0.25">
      <c r="A539" s="10"/>
      <c r="B539" s="10"/>
      <c r="C539" s="10"/>
      <c r="D539" s="10"/>
      <c r="E539" s="10"/>
      <c r="F539" s="10"/>
      <c r="G539" s="10"/>
      <c r="H539" s="10"/>
      <c r="I539" s="10"/>
      <c r="J539" s="10"/>
      <c r="K539" s="10"/>
      <c r="L539" s="171"/>
      <c r="M539" s="10"/>
      <c r="N539" s="10"/>
      <c r="O539" s="10"/>
      <c r="P539" s="179"/>
      <c r="Q539" s="42"/>
      <c r="R539" s="42"/>
      <c r="S539" s="42"/>
      <c r="T539" s="42"/>
      <c r="U539" s="10"/>
    </row>
    <row r="540" spans="1:21" ht="13.2" x14ac:dyDescent="0.25">
      <c r="A540" s="10"/>
      <c r="B540" s="10"/>
      <c r="C540" s="10"/>
      <c r="D540" s="10"/>
      <c r="E540" s="10"/>
      <c r="F540" s="10"/>
      <c r="G540" s="10"/>
      <c r="H540" s="10"/>
      <c r="I540" s="10"/>
      <c r="J540" s="10"/>
      <c r="K540" s="10"/>
      <c r="L540" s="171"/>
      <c r="M540" s="10"/>
      <c r="N540" s="10"/>
      <c r="O540" s="10"/>
      <c r="P540" s="179"/>
      <c r="Q540" s="42"/>
      <c r="R540" s="42"/>
      <c r="S540" s="42"/>
      <c r="T540" s="42"/>
      <c r="U540" s="10"/>
    </row>
    <row r="541" spans="1:21" ht="13.2" x14ac:dyDescent="0.25">
      <c r="A541" s="10"/>
      <c r="B541" s="10"/>
      <c r="C541" s="10"/>
      <c r="D541" s="10"/>
      <c r="E541" s="10"/>
      <c r="F541" s="10"/>
      <c r="G541" s="10"/>
      <c r="H541" s="10"/>
      <c r="I541" s="10"/>
      <c r="J541" s="10"/>
      <c r="K541" s="10"/>
      <c r="L541" s="171"/>
      <c r="M541" s="10"/>
      <c r="N541" s="10"/>
      <c r="O541" s="10"/>
      <c r="P541" s="179"/>
      <c r="Q541" s="42"/>
      <c r="R541" s="42"/>
      <c r="S541" s="42"/>
      <c r="T541" s="42"/>
      <c r="U541" s="10"/>
    </row>
    <row r="542" spans="1:21" ht="13.2" x14ac:dyDescent="0.25">
      <c r="A542" s="10"/>
      <c r="B542" s="10"/>
      <c r="C542" s="10"/>
      <c r="D542" s="10"/>
      <c r="E542" s="10"/>
      <c r="F542" s="10"/>
      <c r="G542" s="10"/>
      <c r="H542" s="10"/>
      <c r="I542" s="10"/>
      <c r="J542" s="10"/>
      <c r="K542" s="10"/>
      <c r="L542" s="171"/>
      <c r="M542" s="10"/>
      <c r="N542" s="10"/>
      <c r="O542" s="10"/>
      <c r="P542" s="179"/>
      <c r="Q542" s="42"/>
      <c r="R542" s="42"/>
      <c r="S542" s="42"/>
      <c r="T542" s="42"/>
      <c r="U542" s="10"/>
    </row>
    <row r="543" spans="1:21" ht="13.2" x14ac:dyDescent="0.25">
      <c r="A543" s="10"/>
      <c r="B543" s="10"/>
      <c r="C543" s="10"/>
      <c r="D543" s="10"/>
      <c r="E543" s="10"/>
      <c r="F543" s="10"/>
      <c r="G543" s="10"/>
      <c r="H543" s="10"/>
      <c r="I543" s="10"/>
      <c r="J543" s="10"/>
      <c r="K543" s="10"/>
      <c r="L543" s="171"/>
      <c r="M543" s="10"/>
      <c r="N543" s="10"/>
      <c r="O543" s="10"/>
      <c r="P543" s="179"/>
      <c r="Q543" s="42"/>
      <c r="R543" s="42"/>
      <c r="S543" s="42"/>
      <c r="T543" s="42"/>
      <c r="U543" s="10"/>
    </row>
    <row r="544" spans="1:21" ht="13.2" x14ac:dyDescent="0.25">
      <c r="A544" s="10"/>
      <c r="B544" s="10"/>
      <c r="C544" s="10"/>
      <c r="D544" s="10"/>
      <c r="E544" s="10"/>
      <c r="F544" s="10"/>
      <c r="G544" s="10"/>
      <c r="H544" s="10"/>
      <c r="I544" s="10"/>
      <c r="J544" s="10"/>
      <c r="K544" s="10"/>
      <c r="L544" s="171"/>
      <c r="M544" s="10"/>
      <c r="N544" s="10"/>
      <c r="O544" s="10"/>
      <c r="P544" s="179"/>
      <c r="Q544" s="42"/>
      <c r="R544" s="42"/>
      <c r="S544" s="42"/>
      <c r="T544" s="42"/>
      <c r="U544" s="10"/>
    </row>
    <row r="545" spans="1:21" ht="13.2" x14ac:dyDescent="0.25">
      <c r="A545" s="10"/>
      <c r="B545" s="10"/>
      <c r="C545" s="10"/>
      <c r="D545" s="10"/>
      <c r="E545" s="10"/>
      <c r="F545" s="10"/>
      <c r="G545" s="10"/>
      <c r="H545" s="10"/>
      <c r="I545" s="10"/>
      <c r="J545" s="10"/>
      <c r="K545" s="10"/>
      <c r="L545" s="171"/>
      <c r="M545" s="10"/>
      <c r="N545" s="10"/>
      <c r="O545" s="10"/>
      <c r="P545" s="179"/>
      <c r="Q545" s="42"/>
      <c r="R545" s="42"/>
      <c r="S545" s="42"/>
      <c r="T545" s="42"/>
      <c r="U545" s="10"/>
    </row>
    <row r="546" spans="1:21" ht="13.2" x14ac:dyDescent="0.25">
      <c r="A546" s="10"/>
      <c r="B546" s="10"/>
      <c r="C546" s="10"/>
      <c r="D546" s="10"/>
      <c r="E546" s="10"/>
      <c r="F546" s="10"/>
      <c r="G546" s="10"/>
      <c r="H546" s="10"/>
      <c r="I546" s="10"/>
      <c r="J546" s="10"/>
      <c r="K546" s="10"/>
      <c r="L546" s="171"/>
      <c r="M546" s="10"/>
      <c r="N546" s="10"/>
      <c r="O546" s="10"/>
      <c r="P546" s="179"/>
      <c r="Q546" s="42"/>
      <c r="R546" s="42"/>
      <c r="S546" s="42"/>
      <c r="T546" s="42"/>
      <c r="U546" s="10"/>
    </row>
    <row r="547" spans="1:21" ht="13.2" x14ac:dyDescent="0.25">
      <c r="A547" s="10"/>
      <c r="B547" s="10"/>
      <c r="C547" s="10"/>
      <c r="D547" s="10"/>
      <c r="E547" s="10"/>
      <c r="F547" s="10"/>
      <c r="G547" s="10"/>
      <c r="H547" s="10"/>
      <c r="I547" s="10"/>
      <c r="J547" s="10"/>
      <c r="K547" s="10"/>
      <c r="L547" s="171"/>
      <c r="M547" s="10"/>
      <c r="N547" s="10"/>
      <c r="O547" s="10"/>
      <c r="P547" s="179"/>
      <c r="Q547" s="42"/>
      <c r="R547" s="42"/>
      <c r="S547" s="42"/>
      <c r="T547" s="42"/>
      <c r="U547" s="10"/>
    </row>
    <row r="548" spans="1:21" ht="13.2" x14ac:dyDescent="0.25">
      <c r="A548" s="10"/>
      <c r="B548" s="10"/>
      <c r="C548" s="10"/>
      <c r="D548" s="10"/>
      <c r="E548" s="10"/>
      <c r="F548" s="10"/>
      <c r="G548" s="10"/>
      <c r="H548" s="10"/>
      <c r="I548" s="10"/>
      <c r="J548" s="10"/>
      <c r="K548" s="10"/>
      <c r="L548" s="171"/>
      <c r="M548" s="10"/>
      <c r="N548" s="10"/>
      <c r="O548" s="10"/>
      <c r="P548" s="179"/>
      <c r="Q548" s="42"/>
      <c r="R548" s="42"/>
      <c r="S548" s="42"/>
      <c r="T548" s="42"/>
      <c r="U548" s="10"/>
    </row>
    <row r="549" spans="1:21" ht="13.2" x14ac:dyDescent="0.25">
      <c r="A549" s="10"/>
      <c r="B549" s="10"/>
      <c r="C549" s="10"/>
      <c r="D549" s="10"/>
      <c r="E549" s="10"/>
      <c r="F549" s="10"/>
      <c r="G549" s="10"/>
      <c r="H549" s="10"/>
      <c r="I549" s="10"/>
      <c r="J549" s="10"/>
      <c r="K549" s="10"/>
      <c r="L549" s="171"/>
      <c r="M549" s="10"/>
      <c r="N549" s="10"/>
      <c r="O549" s="10"/>
      <c r="P549" s="179"/>
      <c r="Q549" s="42"/>
      <c r="R549" s="42"/>
      <c r="S549" s="42"/>
      <c r="T549" s="42"/>
      <c r="U549" s="10"/>
    </row>
    <row r="550" spans="1:21" ht="13.2" x14ac:dyDescent="0.25">
      <c r="A550" s="10"/>
      <c r="B550" s="10"/>
      <c r="C550" s="10"/>
      <c r="D550" s="10"/>
      <c r="E550" s="10"/>
      <c r="F550" s="10"/>
      <c r="G550" s="10"/>
      <c r="H550" s="10"/>
      <c r="I550" s="10"/>
      <c r="J550" s="10"/>
      <c r="K550" s="10"/>
      <c r="L550" s="171"/>
      <c r="M550" s="10"/>
      <c r="N550" s="10"/>
      <c r="O550" s="10"/>
      <c r="P550" s="179"/>
      <c r="Q550" s="42"/>
      <c r="R550" s="42"/>
      <c r="S550" s="42"/>
      <c r="T550" s="42"/>
      <c r="U550" s="10"/>
    </row>
    <row r="551" spans="1:21" ht="13.2" x14ac:dyDescent="0.25">
      <c r="A551" s="10"/>
      <c r="B551" s="10"/>
      <c r="C551" s="10"/>
      <c r="D551" s="10"/>
      <c r="E551" s="10"/>
      <c r="F551" s="10"/>
      <c r="G551" s="10"/>
      <c r="H551" s="10"/>
      <c r="I551" s="10"/>
      <c r="J551" s="10"/>
      <c r="K551" s="10"/>
      <c r="L551" s="171"/>
      <c r="M551" s="10"/>
      <c r="N551" s="10"/>
      <c r="O551" s="10"/>
      <c r="P551" s="179"/>
      <c r="Q551" s="42"/>
      <c r="R551" s="42"/>
      <c r="S551" s="42"/>
      <c r="T551" s="42"/>
      <c r="U551" s="10"/>
    </row>
    <row r="552" spans="1:21" ht="13.2" x14ac:dyDescent="0.25">
      <c r="A552" s="10"/>
      <c r="B552" s="10"/>
      <c r="C552" s="10"/>
      <c r="D552" s="10"/>
      <c r="E552" s="10"/>
      <c r="F552" s="10"/>
      <c r="G552" s="10"/>
      <c r="H552" s="10"/>
      <c r="I552" s="10"/>
      <c r="J552" s="10"/>
      <c r="K552" s="10"/>
      <c r="L552" s="171"/>
      <c r="M552" s="10"/>
      <c r="N552" s="10"/>
      <c r="O552" s="10"/>
      <c r="P552" s="179"/>
      <c r="Q552" s="42"/>
      <c r="R552" s="42"/>
      <c r="S552" s="42"/>
      <c r="T552" s="42"/>
      <c r="U552" s="10"/>
    </row>
    <row r="553" spans="1:21" ht="13.2" x14ac:dyDescent="0.25">
      <c r="A553" s="10"/>
      <c r="B553" s="10"/>
      <c r="C553" s="10"/>
      <c r="D553" s="10"/>
      <c r="E553" s="10"/>
      <c r="F553" s="10"/>
      <c r="G553" s="10"/>
      <c r="H553" s="10"/>
      <c r="I553" s="10"/>
      <c r="J553" s="10"/>
      <c r="K553" s="10"/>
      <c r="L553" s="171"/>
      <c r="M553" s="10"/>
      <c r="N553" s="10"/>
      <c r="O553" s="10"/>
      <c r="P553" s="179"/>
      <c r="Q553" s="42"/>
      <c r="R553" s="42"/>
      <c r="S553" s="42"/>
      <c r="T553" s="42"/>
      <c r="U553" s="10"/>
    </row>
    <row r="554" spans="1:21" ht="13.2" x14ac:dyDescent="0.25">
      <c r="A554" s="10"/>
      <c r="B554" s="10"/>
      <c r="C554" s="10"/>
      <c r="D554" s="10"/>
      <c r="E554" s="10"/>
      <c r="F554" s="10"/>
      <c r="G554" s="10"/>
      <c r="H554" s="10"/>
      <c r="I554" s="10"/>
      <c r="J554" s="10"/>
      <c r="K554" s="10"/>
      <c r="L554" s="171"/>
      <c r="M554" s="10"/>
      <c r="N554" s="10"/>
      <c r="O554" s="10"/>
      <c r="P554" s="179"/>
      <c r="Q554" s="42"/>
      <c r="R554" s="42"/>
      <c r="S554" s="42"/>
      <c r="T554" s="42"/>
      <c r="U554" s="10"/>
    </row>
    <row r="555" spans="1:21" ht="13.2" x14ac:dyDescent="0.25">
      <c r="A555" s="10"/>
      <c r="B555" s="10"/>
      <c r="C555" s="10"/>
      <c r="D555" s="10"/>
      <c r="E555" s="10"/>
      <c r="F555" s="10"/>
      <c r="G555" s="10"/>
      <c r="H555" s="10"/>
      <c r="I555" s="10"/>
      <c r="J555" s="10"/>
      <c r="K555" s="10"/>
      <c r="L555" s="171"/>
      <c r="M555" s="10"/>
      <c r="N555" s="10"/>
      <c r="O555" s="10"/>
      <c r="P555" s="179"/>
      <c r="Q555" s="42"/>
      <c r="R555" s="42"/>
      <c r="S555" s="42"/>
      <c r="T555" s="42"/>
      <c r="U555" s="10"/>
    </row>
    <row r="556" spans="1:21" ht="13.2" x14ac:dyDescent="0.25">
      <c r="A556" s="10"/>
      <c r="B556" s="10"/>
      <c r="C556" s="10"/>
      <c r="D556" s="10"/>
      <c r="E556" s="10"/>
      <c r="F556" s="10"/>
      <c r="G556" s="10"/>
      <c r="H556" s="10"/>
      <c r="I556" s="10"/>
      <c r="J556" s="10"/>
      <c r="K556" s="10"/>
      <c r="L556" s="171"/>
      <c r="M556" s="10"/>
      <c r="N556" s="10"/>
      <c r="O556" s="10"/>
      <c r="P556" s="179"/>
      <c r="Q556" s="42"/>
      <c r="R556" s="42"/>
      <c r="S556" s="42"/>
      <c r="T556" s="42"/>
      <c r="U556" s="10"/>
    </row>
    <row r="557" spans="1:21" ht="13.2" x14ac:dyDescent="0.25">
      <c r="A557" s="10"/>
      <c r="B557" s="10"/>
      <c r="C557" s="10"/>
      <c r="D557" s="10"/>
      <c r="E557" s="10"/>
      <c r="F557" s="10"/>
      <c r="G557" s="10"/>
      <c r="H557" s="10"/>
      <c r="I557" s="10"/>
      <c r="J557" s="10"/>
      <c r="K557" s="10"/>
      <c r="L557" s="171"/>
      <c r="M557" s="10"/>
      <c r="N557" s="10"/>
      <c r="O557" s="10"/>
      <c r="P557" s="179"/>
      <c r="Q557" s="42"/>
      <c r="R557" s="42"/>
      <c r="S557" s="42"/>
      <c r="T557" s="42"/>
      <c r="U557" s="10"/>
    </row>
    <row r="558" spans="1:21" ht="13.2" x14ac:dyDescent="0.25">
      <c r="A558" s="10"/>
      <c r="B558" s="10"/>
      <c r="C558" s="10"/>
      <c r="D558" s="10"/>
      <c r="E558" s="10"/>
      <c r="F558" s="10"/>
      <c r="G558" s="10"/>
      <c r="H558" s="10"/>
      <c r="I558" s="10"/>
      <c r="J558" s="10"/>
      <c r="K558" s="10"/>
      <c r="L558" s="171"/>
      <c r="M558" s="10"/>
      <c r="N558" s="10"/>
      <c r="O558" s="10"/>
      <c r="P558" s="179"/>
      <c r="Q558" s="42"/>
      <c r="R558" s="42"/>
      <c r="S558" s="42"/>
      <c r="T558" s="42"/>
      <c r="U558" s="10"/>
    </row>
    <row r="559" spans="1:21" ht="13.2" x14ac:dyDescent="0.25">
      <c r="A559" s="10"/>
      <c r="B559" s="10"/>
      <c r="C559" s="10"/>
      <c r="D559" s="10"/>
      <c r="E559" s="10"/>
      <c r="F559" s="10"/>
      <c r="G559" s="10"/>
      <c r="H559" s="10"/>
      <c r="I559" s="10"/>
      <c r="J559" s="10"/>
      <c r="K559" s="10"/>
      <c r="L559" s="171"/>
      <c r="M559" s="10"/>
      <c r="N559" s="10"/>
      <c r="O559" s="10"/>
      <c r="P559" s="179"/>
      <c r="Q559" s="42"/>
      <c r="R559" s="42"/>
      <c r="S559" s="42"/>
      <c r="T559" s="42"/>
      <c r="U559" s="10"/>
    </row>
    <row r="560" spans="1:21" ht="13.2" x14ac:dyDescent="0.25">
      <c r="A560" s="10"/>
      <c r="B560" s="10"/>
      <c r="C560" s="10"/>
      <c r="D560" s="10"/>
      <c r="E560" s="10"/>
      <c r="F560" s="10"/>
      <c r="G560" s="10"/>
      <c r="H560" s="10"/>
      <c r="I560" s="10"/>
      <c r="J560" s="10"/>
      <c r="K560" s="10"/>
      <c r="L560" s="171"/>
      <c r="M560" s="10"/>
      <c r="N560" s="10"/>
      <c r="O560" s="10"/>
      <c r="P560" s="179"/>
      <c r="Q560" s="42"/>
      <c r="R560" s="42"/>
      <c r="S560" s="42"/>
      <c r="T560" s="42"/>
      <c r="U560" s="10"/>
    </row>
    <row r="561" spans="1:21" ht="13.2" x14ac:dyDescent="0.25">
      <c r="A561" s="10"/>
      <c r="B561" s="10"/>
      <c r="C561" s="10"/>
      <c r="D561" s="10"/>
      <c r="E561" s="10"/>
      <c r="F561" s="10"/>
      <c r="G561" s="10"/>
      <c r="H561" s="10"/>
      <c r="I561" s="10"/>
      <c r="J561" s="10"/>
      <c r="K561" s="10"/>
      <c r="L561" s="171"/>
      <c r="M561" s="10"/>
      <c r="N561" s="10"/>
      <c r="O561" s="10"/>
      <c r="P561" s="179"/>
      <c r="Q561" s="42"/>
      <c r="R561" s="42"/>
      <c r="S561" s="42"/>
      <c r="T561" s="42"/>
      <c r="U561" s="10"/>
    </row>
    <row r="562" spans="1:21" ht="13.2" x14ac:dyDescent="0.25">
      <c r="A562" s="10"/>
      <c r="B562" s="10"/>
      <c r="C562" s="10"/>
      <c r="D562" s="10"/>
      <c r="E562" s="10"/>
      <c r="F562" s="10"/>
      <c r="G562" s="10"/>
      <c r="H562" s="10"/>
      <c r="I562" s="10"/>
      <c r="J562" s="10"/>
      <c r="K562" s="10"/>
      <c r="L562" s="171"/>
      <c r="M562" s="10"/>
      <c r="N562" s="10"/>
      <c r="O562" s="10"/>
      <c r="P562" s="179"/>
      <c r="Q562" s="42"/>
      <c r="R562" s="42"/>
      <c r="S562" s="42"/>
      <c r="T562" s="42"/>
      <c r="U562" s="10"/>
    </row>
    <row r="563" spans="1:21" ht="13.2" x14ac:dyDescent="0.25">
      <c r="A563" s="10"/>
      <c r="B563" s="10"/>
      <c r="C563" s="10"/>
      <c r="D563" s="10"/>
      <c r="E563" s="10"/>
      <c r="F563" s="10"/>
      <c r="G563" s="10"/>
      <c r="H563" s="10"/>
      <c r="I563" s="10"/>
      <c r="J563" s="10"/>
      <c r="K563" s="10"/>
      <c r="L563" s="171"/>
      <c r="M563" s="10"/>
      <c r="N563" s="10"/>
      <c r="O563" s="10"/>
      <c r="P563" s="179"/>
      <c r="Q563" s="42"/>
      <c r="R563" s="42"/>
      <c r="S563" s="42"/>
      <c r="T563" s="42"/>
      <c r="U563" s="10"/>
    </row>
    <row r="564" spans="1:21" ht="13.2" x14ac:dyDescent="0.25">
      <c r="A564" s="10"/>
      <c r="B564" s="10"/>
      <c r="C564" s="10"/>
      <c r="D564" s="10"/>
      <c r="E564" s="10"/>
      <c r="F564" s="10"/>
      <c r="G564" s="10"/>
      <c r="H564" s="10"/>
      <c r="I564" s="10"/>
      <c r="J564" s="10"/>
      <c r="K564" s="10"/>
      <c r="L564" s="171"/>
      <c r="M564" s="10"/>
      <c r="N564" s="10"/>
      <c r="O564" s="10"/>
      <c r="P564" s="179"/>
      <c r="Q564" s="42"/>
      <c r="R564" s="42"/>
      <c r="S564" s="42"/>
      <c r="T564" s="42"/>
      <c r="U564" s="10"/>
    </row>
    <row r="565" spans="1:21" ht="13.2" x14ac:dyDescent="0.25">
      <c r="A565" s="10"/>
      <c r="B565" s="10"/>
      <c r="C565" s="10"/>
      <c r="D565" s="10"/>
      <c r="E565" s="10"/>
      <c r="F565" s="10"/>
      <c r="G565" s="10"/>
      <c r="H565" s="10"/>
      <c r="I565" s="10"/>
      <c r="J565" s="10"/>
      <c r="K565" s="10"/>
      <c r="L565" s="171"/>
      <c r="M565" s="10"/>
      <c r="N565" s="10"/>
      <c r="O565" s="10"/>
      <c r="P565" s="179"/>
      <c r="Q565" s="42"/>
      <c r="R565" s="42"/>
      <c r="S565" s="42"/>
      <c r="T565" s="42"/>
      <c r="U565" s="10"/>
    </row>
    <row r="566" spans="1:21" ht="13.2" x14ac:dyDescent="0.25">
      <c r="A566" s="10"/>
      <c r="B566" s="10"/>
      <c r="C566" s="10"/>
      <c r="D566" s="10"/>
      <c r="E566" s="10"/>
      <c r="F566" s="10"/>
      <c r="G566" s="10"/>
      <c r="H566" s="10"/>
      <c r="I566" s="10"/>
      <c r="J566" s="10"/>
      <c r="K566" s="10"/>
      <c r="L566" s="171"/>
      <c r="M566" s="10"/>
      <c r="N566" s="10"/>
      <c r="O566" s="10"/>
      <c r="P566" s="179"/>
      <c r="Q566" s="42"/>
      <c r="R566" s="42"/>
      <c r="S566" s="42"/>
      <c r="T566" s="42"/>
      <c r="U566" s="10"/>
    </row>
    <row r="567" spans="1:21" ht="13.2" x14ac:dyDescent="0.25">
      <c r="A567" s="10"/>
      <c r="B567" s="10"/>
      <c r="C567" s="10"/>
      <c r="D567" s="10"/>
      <c r="E567" s="10"/>
      <c r="F567" s="10"/>
      <c r="G567" s="10"/>
      <c r="H567" s="10"/>
      <c r="I567" s="10"/>
      <c r="J567" s="10"/>
      <c r="K567" s="10"/>
      <c r="L567" s="171"/>
      <c r="M567" s="10"/>
      <c r="N567" s="10"/>
      <c r="O567" s="10"/>
      <c r="P567" s="179"/>
      <c r="Q567" s="42"/>
      <c r="R567" s="42"/>
      <c r="S567" s="42"/>
      <c r="T567" s="42"/>
      <c r="U567" s="10"/>
    </row>
    <row r="568" spans="1:21" ht="13.2" x14ac:dyDescent="0.25">
      <c r="A568" s="10"/>
      <c r="B568" s="10"/>
      <c r="C568" s="10"/>
      <c r="D568" s="10"/>
      <c r="E568" s="10"/>
      <c r="F568" s="10"/>
      <c r="G568" s="10"/>
      <c r="H568" s="10"/>
      <c r="I568" s="10"/>
      <c r="J568" s="10"/>
      <c r="K568" s="10"/>
      <c r="L568" s="171"/>
      <c r="M568" s="10"/>
      <c r="N568" s="10"/>
      <c r="O568" s="10"/>
      <c r="P568" s="179"/>
      <c r="Q568" s="42"/>
      <c r="R568" s="42"/>
      <c r="S568" s="42"/>
      <c r="T568" s="42"/>
      <c r="U568" s="10"/>
    </row>
    <row r="569" spans="1:21" ht="13.2" x14ac:dyDescent="0.25">
      <c r="A569" s="10"/>
      <c r="B569" s="10"/>
      <c r="C569" s="10"/>
      <c r="D569" s="10"/>
      <c r="E569" s="10"/>
      <c r="F569" s="10"/>
      <c r="G569" s="10"/>
      <c r="H569" s="10"/>
      <c r="I569" s="10"/>
      <c r="J569" s="10"/>
      <c r="K569" s="10"/>
      <c r="L569" s="171"/>
      <c r="M569" s="10"/>
      <c r="N569" s="10"/>
      <c r="O569" s="10"/>
      <c r="P569" s="179"/>
      <c r="Q569" s="42"/>
      <c r="R569" s="42"/>
      <c r="S569" s="42"/>
      <c r="T569" s="42"/>
      <c r="U569" s="10"/>
    </row>
    <row r="570" spans="1:21" ht="13.2" x14ac:dyDescent="0.25">
      <c r="A570" s="10"/>
      <c r="B570" s="10"/>
      <c r="C570" s="10"/>
      <c r="D570" s="10"/>
      <c r="E570" s="10"/>
      <c r="F570" s="10"/>
      <c r="G570" s="10"/>
      <c r="H570" s="10"/>
      <c r="I570" s="10"/>
      <c r="J570" s="10"/>
      <c r="K570" s="10"/>
      <c r="L570" s="171"/>
      <c r="M570" s="10"/>
      <c r="N570" s="10"/>
      <c r="O570" s="10"/>
      <c r="P570" s="179"/>
      <c r="Q570" s="42"/>
      <c r="R570" s="42"/>
      <c r="S570" s="42"/>
      <c r="T570" s="42"/>
      <c r="U570" s="10"/>
    </row>
    <row r="571" spans="1:21" ht="13.2" x14ac:dyDescent="0.25">
      <c r="A571" s="10"/>
      <c r="B571" s="10"/>
      <c r="C571" s="10"/>
      <c r="D571" s="10"/>
      <c r="E571" s="10"/>
      <c r="F571" s="10"/>
      <c r="G571" s="10"/>
      <c r="H571" s="10"/>
      <c r="I571" s="10"/>
      <c r="J571" s="10"/>
      <c r="K571" s="10"/>
      <c r="L571" s="171"/>
      <c r="M571" s="10"/>
      <c r="N571" s="10"/>
      <c r="O571" s="10"/>
      <c r="P571" s="179"/>
      <c r="Q571" s="42"/>
      <c r="R571" s="42"/>
      <c r="S571" s="42"/>
      <c r="T571" s="42"/>
      <c r="U571" s="10"/>
    </row>
    <row r="572" spans="1:21" ht="13.2" x14ac:dyDescent="0.25">
      <c r="A572" s="10"/>
      <c r="B572" s="10"/>
      <c r="C572" s="10"/>
      <c r="D572" s="10"/>
      <c r="E572" s="10"/>
      <c r="F572" s="10"/>
      <c r="G572" s="10"/>
      <c r="H572" s="10"/>
      <c r="I572" s="10"/>
      <c r="J572" s="10"/>
      <c r="K572" s="10"/>
      <c r="L572" s="171"/>
      <c r="M572" s="10"/>
      <c r="N572" s="10"/>
      <c r="O572" s="10"/>
      <c r="P572" s="179"/>
      <c r="Q572" s="42"/>
      <c r="R572" s="42"/>
      <c r="S572" s="42"/>
      <c r="T572" s="42"/>
      <c r="U572" s="10"/>
    </row>
    <row r="573" spans="1:21" ht="13.2" x14ac:dyDescent="0.25">
      <c r="A573" s="10"/>
      <c r="B573" s="10"/>
      <c r="C573" s="10"/>
      <c r="D573" s="10"/>
      <c r="E573" s="10"/>
      <c r="F573" s="10"/>
      <c r="G573" s="10"/>
      <c r="H573" s="10"/>
      <c r="I573" s="10"/>
      <c r="J573" s="10"/>
      <c r="K573" s="10"/>
      <c r="L573" s="171"/>
      <c r="M573" s="10"/>
      <c r="N573" s="10"/>
      <c r="O573" s="10"/>
      <c r="P573" s="179"/>
      <c r="Q573" s="42"/>
      <c r="R573" s="42"/>
      <c r="S573" s="42"/>
      <c r="T573" s="42"/>
      <c r="U573" s="10"/>
    </row>
    <row r="574" spans="1:21" ht="13.2" x14ac:dyDescent="0.25">
      <c r="A574" s="10"/>
      <c r="B574" s="10"/>
      <c r="C574" s="10"/>
      <c r="D574" s="10"/>
      <c r="E574" s="10"/>
      <c r="F574" s="10"/>
      <c r="G574" s="10"/>
      <c r="H574" s="10"/>
      <c r="I574" s="10"/>
      <c r="J574" s="10"/>
      <c r="K574" s="10"/>
      <c r="L574" s="171"/>
      <c r="M574" s="10"/>
      <c r="N574" s="10"/>
      <c r="O574" s="10"/>
      <c r="P574" s="179"/>
      <c r="Q574" s="42"/>
      <c r="R574" s="42"/>
      <c r="S574" s="42"/>
      <c r="T574" s="42"/>
      <c r="U574" s="10"/>
    </row>
    <row r="575" spans="1:21" ht="13.2" x14ac:dyDescent="0.25">
      <c r="A575" s="10"/>
      <c r="B575" s="10"/>
      <c r="C575" s="10"/>
      <c r="D575" s="10"/>
      <c r="E575" s="10"/>
      <c r="F575" s="10"/>
      <c r="G575" s="10"/>
      <c r="H575" s="10"/>
      <c r="I575" s="10"/>
      <c r="J575" s="10"/>
      <c r="K575" s="10"/>
      <c r="L575" s="171"/>
      <c r="M575" s="10"/>
      <c r="N575" s="10"/>
      <c r="O575" s="10"/>
      <c r="P575" s="179"/>
      <c r="Q575" s="42"/>
      <c r="R575" s="42"/>
      <c r="S575" s="42"/>
      <c r="T575" s="42"/>
      <c r="U575" s="10"/>
    </row>
    <row r="576" spans="1:21" ht="13.2" x14ac:dyDescent="0.25">
      <c r="A576" s="10"/>
      <c r="B576" s="10"/>
      <c r="C576" s="10"/>
      <c r="D576" s="10"/>
      <c r="E576" s="10"/>
      <c r="F576" s="10"/>
      <c r="G576" s="10"/>
      <c r="H576" s="10"/>
      <c r="I576" s="10"/>
      <c r="J576" s="10"/>
      <c r="K576" s="10"/>
      <c r="L576" s="171"/>
      <c r="M576" s="10"/>
      <c r="N576" s="10"/>
      <c r="O576" s="10"/>
      <c r="P576" s="179"/>
      <c r="Q576" s="42"/>
      <c r="R576" s="42"/>
      <c r="S576" s="42"/>
      <c r="T576" s="42"/>
      <c r="U576" s="10"/>
    </row>
    <row r="577" spans="1:21" ht="13.2" x14ac:dyDescent="0.25">
      <c r="A577" s="10"/>
      <c r="B577" s="10"/>
      <c r="C577" s="10"/>
      <c r="D577" s="10"/>
      <c r="E577" s="10"/>
      <c r="F577" s="10"/>
      <c r="G577" s="10"/>
      <c r="H577" s="10"/>
      <c r="I577" s="10"/>
      <c r="J577" s="10"/>
      <c r="K577" s="10"/>
      <c r="L577" s="171"/>
      <c r="M577" s="10"/>
      <c r="N577" s="10"/>
      <c r="O577" s="10"/>
      <c r="P577" s="179"/>
      <c r="Q577" s="42"/>
      <c r="R577" s="42"/>
      <c r="S577" s="42"/>
      <c r="T577" s="42"/>
      <c r="U577" s="10"/>
    </row>
    <row r="578" spans="1:21" ht="13.2" x14ac:dyDescent="0.25">
      <c r="A578" s="10"/>
      <c r="B578" s="10"/>
      <c r="C578" s="10"/>
      <c r="D578" s="10"/>
      <c r="E578" s="10"/>
      <c r="F578" s="10"/>
      <c r="G578" s="10"/>
      <c r="H578" s="10"/>
      <c r="I578" s="10"/>
      <c r="J578" s="10"/>
      <c r="K578" s="10"/>
      <c r="L578" s="171"/>
      <c r="M578" s="10"/>
      <c r="N578" s="10"/>
      <c r="O578" s="10"/>
      <c r="P578" s="179"/>
      <c r="Q578" s="42"/>
      <c r="R578" s="42"/>
      <c r="S578" s="42"/>
      <c r="T578" s="42"/>
      <c r="U578" s="10"/>
    </row>
    <row r="579" spans="1:21" ht="13.2" x14ac:dyDescent="0.25">
      <c r="A579" s="10"/>
      <c r="B579" s="10"/>
      <c r="C579" s="10"/>
      <c r="D579" s="10"/>
      <c r="E579" s="10"/>
      <c r="F579" s="10"/>
      <c r="G579" s="10"/>
      <c r="H579" s="10"/>
      <c r="I579" s="10"/>
      <c r="J579" s="10"/>
      <c r="K579" s="10"/>
      <c r="L579" s="171"/>
      <c r="M579" s="10"/>
      <c r="N579" s="10"/>
      <c r="O579" s="10"/>
      <c r="P579" s="179"/>
      <c r="Q579" s="42"/>
      <c r="R579" s="42"/>
      <c r="S579" s="42"/>
      <c r="T579" s="42"/>
      <c r="U579" s="10"/>
    </row>
    <row r="580" spans="1:21" ht="13.2" x14ac:dyDescent="0.25">
      <c r="A580" s="10"/>
      <c r="B580" s="10"/>
      <c r="C580" s="10"/>
      <c r="D580" s="10"/>
      <c r="E580" s="10"/>
      <c r="F580" s="10"/>
      <c r="G580" s="10"/>
      <c r="H580" s="10"/>
      <c r="I580" s="10"/>
      <c r="J580" s="10"/>
      <c r="K580" s="10"/>
      <c r="L580" s="171"/>
      <c r="M580" s="10"/>
      <c r="N580" s="10"/>
      <c r="O580" s="10"/>
      <c r="P580" s="179"/>
      <c r="Q580" s="42"/>
      <c r="R580" s="42"/>
      <c r="S580" s="42"/>
      <c r="T580" s="42"/>
      <c r="U580" s="10"/>
    </row>
    <row r="581" spans="1:21" ht="13.2" x14ac:dyDescent="0.25">
      <c r="A581" s="10"/>
      <c r="B581" s="10"/>
      <c r="C581" s="10"/>
      <c r="D581" s="10"/>
      <c r="E581" s="10"/>
      <c r="F581" s="10"/>
      <c r="G581" s="10"/>
      <c r="H581" s="10"/>
      <c r="I581" s="10"/>
      <c r="J581" s="10"/>
      <c r="K581" s="10"/>
      <c r="L581" s="171"/>
      <c r="M581" s="10"/>
      <c r="N581" s="10"/>
      <c r="O581" s="10"/>
      <c r="P581" s="179"/>
      <c r="Q581" s="42"/>
      <c r="R581" s="42"/>
      <c r="S581" s="42"/>
      <c r="T581" s="42"/>
      <c r="U581" s="10"/>
    </row>
    <row r="582" spans="1:21" ht="13.2" x14ac:dyDescent="0.25">
      <c r="A582" s="10"/>
      <c r="B582" s="10"/>
      <c r="C582" s="10"/>
      <c r="D582" s="10"/>
      <c r="E582" s="10"/>
      <c r="F582" s="10"/>
      <c r="G582" s="10"/>
      <c r="H582" s="10"/>
      <c r="I582" s="10"/>
      <c r="J582" s="10"/>
      <c r="K582" s="10"/>
      <c r="L582" s="171"/>
      <c r="M582" s="10"/>
      <c r="N582" s="10"/>
      <c r="O582" s="10"/>
      <c r="P582" s="179"/>
      <c r="Q582" s="42"/>
      <c r="R582" s="42"/>
      <c r="S582" s="42"/>
      <c r="T582" s="42"/>
      <c r="U582" s="10"/>
    </row>
    <row r="583" spans="1:21" ht="13.2" x14ac:dyDescent="0.25">
      <c r="A583" s="10"/>
      <c r="B583" s="10"/>
      <c r="C583" s="10"/>
      <c r="D583" s="10"/>
      <c r="E583" s="10"/>
      <c r="F583" s="10"/>
      <c r="G583" s="10"/>
      <c r="H583" s="10"/>
      <c r="I583" s="10"/>
      <c r="J583" s="10"/>
      <c r="K583" s="10"/>
      <c r="L583" s="171"/>
      <c r="M583" s="10"/>
      <c r="N583" s="10"/>
      <c r="O583" s="10"/>
      <c r="P583" s="179"/>
      <c r="Q583" s="42"/>
      <c r="R583" s="42"/>
      <c r="S583" s="42"/>
      <c r="T583" s="42"/>
      <c r="U583" s="10"/>
    </row>
    <row r="584" spans="1:21" ht="13.2" x14ac:dyDescent="0.25">
      <c r="A584" s="10"/>
      <c r="B584" s="10"/>
      <c r="C584" s="10"/>
      <c r="D584" s="10"/>
      <c r="E584" s="10"/>
      <c r="F584" s="10"/>
      <c r="G584" s="10"/>
      <c r="H584" s="10"/>
      <c r="I584" s="10"/>
      <c r="J584" s="10"/>
      <c r="K584" s="10"/>
      <c r="L584" s="171"/>
      <c r="M584" s="10"/>
      <c r="N584" s="10"/>
      <c r="O584" s="10"/>
      <c r="P584" s="179"/>
      <c r="Q584" s="42"/>
      <c r="R584" s="42"/>
      <c r="S584" s="42"/>
      <c r="T584" s="42"/>
      <c r="U584" s="10"/>
    </row>
    <row r="585" spans="1:21" ht="13.2" x14ac:dyDescent="0.25">
      <c r="A585" s="10"/>
      <c r="B585" s="10"/>
      <c r="C585" s="10"/>
      <c r="D585" s="10"/>
      <c r="E585" s="10"/>
      <c r="F585" s="10"/>
      <c r="G585" s="10"/>
      <c r="H585" s="10"/>
      <c r="I585" s="10"/>
      <c r="J585" s="10"/>
      <c r="K585" s="10"/>
      <c r="L585" s="171"/>
      <c r="M585" s="10"/>
      <c r="N585" s="10"/>
      <c r="O585" s="10"/>
      <c r="P585" s="179"/>
      <c r="Q585" s="42"/>
      <c r="R585" s="42"/>
      <c r="S585" s="42"/>
      <c r="T585" s="42"/>
      <c r="U585" s="10"/>
    </row>
    <row r="586" spans="1:21" ht="13.2" x14ac:dyDescent="0.25">
      <c r="A586" s="10"/>
      <c r="B586" s="10"/>
      <c r="C586" s="10"/>
      <c r="D586" s="10"/>
      <c r="E586" s="10"/>
      <c r="F586" s="10"/>
      <c r="G586" s="10"/>
      <c r="H586" s="10"/>
      <c r="I586" s="10"/>
      <c r="J586" s="10"/>
      <c r="K586" s="10"/>
      <c r="L586" s="171"/>
      <c r="M586" s="10"/>
      <c r="N586" s="10"/>
      <c r="O586" s="10"/>
      <c r="P586" s="179"/>
      <c r="Q586" s="42"/>
      <c r="R586" s="42"/>
      <c r="S586" s="42"/>
      <c r="T586" s="42"/>
      <c r="U586" s="10"/>
    </row>
    <row r="587" spans="1:21" ht="13.2" x14ac:dyDescent="0.25">
      <c r="A587" s="10"/>
      <c r="B587" s="10"/>
      <c r="C587" s="10"/>
      <c r="D587" s="10"/>
      <c r="E587" s="10"/>
      <c r="F587" s="10"/>
      <c r="G587" s="10"/>
      <c r="H587" s="10"/>
      <c r="I587" s="10"/>
      <c r="J587" s="10"/>
      <c r="K587" s="10"/>
      <c r="L587" s="171"/>
      <c r="M587" s="10"/>
      <c r="N587" s="10"/>
      <c r="O587" s="10"/>
      <c r="P587" s="179"/>
      <c r="Q587" s="42"/>
      <c r="R587" s="42"/>
      <c r="S587" s="42"/>
      <c r="T587" s="42"/>
      <c r="U587" s="10"/>
    </row>
    <row r="588" spans="1:21" ht="13.2" x14ac:dyDescent="0.25">
      <c r="A588" s="10"/>
      <c r="B588" s="10"/>
      <c r="C588" s="10"/>
      <c r="D588" s="10"/>
      <c r="E588" s="10"/>
      <c r="F588" s="10"/>
      <c r="G588" s="10"/>
      <c r="H588" s="10"/>
      <c r="I588" s="10"/>
      <c r="J588" s="10"/>
      <c r="K588" s="10"/>
      <c r="L588" s="171"/>
      <c r="M588" s="10"/>
      <c r="N588" s="10"/>
      <c r="O588" s="10"/>
      <c r="P588" s="179"/>
      <c r="Q588" s="42"/>
      <c r="R588" s="42"/>
      <c r="S588" s="42"/>
      <c r="T588" s="42"/>
      <c r="U588" s="10"/>
    </row>
    <row r="589" spans="1:21" ht="13.2" x14ac:dyDescent="0.25">
      <c r="A589" s="10"/>
      <c r="B589" s="10"/>
      <c r="C589" s="10"/>
      <c r="D589" s="10"/>
      <c r="E589" s="10"/>
      <c r="F589" s="10"/>
      <c r="G589" s="10"/>
      <c r="H589" s="10"/>
      <c r="I589" s="10"/>
      <c r="J589" s="10"/>
      <c r="K589" s="10"/>
      <c r="L589" s="171"/>
      <c r="M589" s="10"/>
      <c r="N589" s="10"/>
      <c r="O589" s="10"/>
      <c r="P589" s="179"/>
      <c r="Q589" s="42"/>
      <c r="R589" s="42"/>
      <c r="S589" s="42"/>
      <c r="T589" s="42"/>
      <c r="U589" s="10"/>
    </row>
    <row r="590" spans="1:21" ht="13.2" x14ac:dyDescent="0.25">
      <c r="A590" s="10"/>
      <c r="B590" s="10"/>
      <c r="C590" s="10"/>
      <c r="D590" s="10"/>
      <c r="E590" s="10"/>
      <c r="F590" s="10"/>
      <c r="G590" s="10"/>
      <c r="H590" s="10"/>
      <c r="I590" s="10"/>
      <c r="J590" s="10"/>
      <c r="K590" s="10"/>
      <c r="L590" s="171"/>
      <c r="M590" s="10"/>
      <c r="N590" s="10"/>
      <c r="O590" s="10"/>
      <c r="P590" s="179"/>
      <c r="Q590" s="42"/>
      <c r="R590" s="42"/>
      <c r="S590" s="42"/>
      <c r="T590" s="42"/>
      <c r="U590" s="10"/>
    </row>
    <row r="591" spans="1:21" ht="13.2" x14ac:dyDescent="0.25">
      <c r="A591" s="10"/>
      <c r="B591" s="10"/>
      <c r="C591" s="10"/>
      <c r="D591" s="10"/>
      <c r="E591" s="10"/>
      <c r="F591" s="10"/>
      <c r="G591" s="10"/>
      <c r="H591" s="10"/>
      <c r="I591" s="10"/>
      <c r="J591" s="10"/>
      <c r="K591" s="10"/>
      <c r="L591" s="171"/>
      <c r="M591" s="10"/>
      <c r="N591" s="10"/>
      <c r="O591" s="10"/>
      <c r="P591" s="179"/>
      <c r="Q591" s="42"/>
      <c r="R591" s="42"/>
      <c r="S591" s="42"/>
      <c r="T591" s="42"/>
      <c r="U591" s="10"/>
    </row>
    <row r="592" spans="1:21" ht="13.2" x14ac:dyDescent="0.25">
      <c r="A592" s="10"/>
      <c r="B592" s="10"/>
      <c r="C592" s="10"/>
      <c r="D592" s="10"/>
      <c r="E592" s="10"/>
      <c r="F592" s="10"/>
      <c r="G592" s="10"/>
      <c r="H592" s="10"/>
      <c r="I592" s="10"/>
      <c r="J592" s="10"/>
      <c r="K592" s="10"/>
      <c r="L592" s="171"/>
      <c r="M592" s="10"/>
      <c r="N592" s="10"/>
      <c r="O592" s="10"/>
      <c r="P592" s="179"/>
      <c r="Q592" s="42"/>
      <c r="R592" s="42"/>
      <c r="S592" s="42"/>
      <c r="T592" s="42"/>
      <c r="U592" s="10"/>
    </row>
    <row r="593" spans="1:21" ht="13.2" x14ac:dyDescent="0.25">
      <c r="A593" s="10"/>
      <c r="B593" s="10"/>
      <c r="C593" s="10"/>
      <c r="D593" s="10"/>
      <c r="E593" s="10"/>
      <c r="F593" s="10"/>
      <c r="G593" s="10"/>
      <c r="H593" s="10"/>
      <c r="I593" s="10"/>
      <c r="J593" s="10"/>
      <c r="K593" s="10"/>
      <c r="L593" s="171"/>
      <c r="M593" s="10"/>
      <c r="N593" s="10"/>
      <c r="O593" s="10"/>
      <c r="P593" s="179"/>
      <c r="Q593" s="42"/>
      <c r="R593" s="42"/>
      <c r="S593" s="42"/>
      <c r="T593" s="42"/>
      <c r="U593" s="10"/>
    </row>
    <row r="594" spans="1:21" ht="13.2" x14ac:dyDescent="0.25">
      <c r="A594" s="10"/>
      <c r="B594" s="10"/>
      <c r="C594" s="10"/>
      <c r="D594" s="10"/>
      <c r="E594" s="10"/>
      <c r="F594" s="10"/>
      <c r="G594" s="10"/>
      <c r="H594" s="10"/>
      <c r="I594" s="10"/>
      <c r="J594" s="10"/>
      <c r="K594" s="10"/>
      <c r="L594" s="171"/>
      <c r="M594" s="10"/>
      <c r="N594" s="10"/>
      <c r="O594" s="10"/>
      <c r="P594" s="179"/>
      <c r="Q594" s="42"/>
      <c r="R594" s="42"/>
      <c r="S594" s="42"/>
      <c r="T594" s="42"/>
      <c r="U594" s="10"/>
    </row>
    <row r="595" spans="1:21" ht="13.2" x14ac:dyDescent="0.25">
      <c r="A595" s="10"/>
      <c r="B595" s="10"/>
      <c r="C595" s="10"/>
      <c r="D595" s="10"/>
      <c r="E595" s="10"/>
      <c r="F595" s="10"/>
      <c r="G595" s="10"/>
      <c r="H595" s="10"/>
      <c r="I595" s="10"/>
      <c r="J595" s="10"/>
      <c r="K595" s="10"/>
      <c r="L595" s="171"/>
      <c r="M595" s="10"/>
      <c r="N595" s="10"/>
      <c r="O595" s="10"/>
      <c r="P595" s="179"/>
      <c r="Q595" s="42"/>
      <c r="R595" s="42"/>
      <c r="S595" s="42"/>
      <c r="T595" s="42"/>
      <c r="U595" s="10"/>
    </row>
    <row r="596" spans="1:21" ht="13.2" x14ac:dyDescent="0.25">
      <c r="A596" s="10"/>
      <c r="B596" s="10"/>
      <c r="C596" s="10"/>
      <c r="D596" s="10"/>
      <c r="E596" s="10"/>
      <c r="F596" s="10"/>
      <c r="G596" s="10"/>
      <c r="H596" s="10"/>
      <c r="I596" s="10"/>
      <c r="J596" s="10"/>
      <c r="K596" s="10"/>
      <c r="L596" s="171"/>
      <c r="M596" s="10"/>
      <c r="N596" s="10"/>
      <c r="O596" s="10"/>
      <c r="P596" s="179"/>
      <c r="Q596" s="42"/>
      <c r="R596" s="42"/>
      <c r="S596" s="42"/>
      <c r="T596" s="42"/>
      <c r="U596" s="10"/>
    </row>
    <row r="597" spans="1:21" ht="13.2" x14ac:dyDescent="0.25">
      <c r="A597" s="10"/>
      <c r="B597" s="10"/>
      <c r="C597" s="10"/>
      <c r="D597" s="10"/>
      <c r="E597" s="10"/>
      <c r="F597" s="10"/>
      <c r="G597" s="10"/>
      <c r="H597" s="10"/>
      <c r="I597" s="10"/>
      <c r="J597" s="10"/>
      <c r="K597" s="10"/>
      <c r="L597" s="171"/>
      <c r="M597" s="10"/>
      <c r="N597" s="10"/>
      <c r="O597" s="10"/>
      <c r="P597" s="179"/>
      <c r="Q597" s="42"/>
      <c r="R597" s="42"/>
      <c r="S597" s="42"/>
      <c r="T597" s="42"/>
      <c r="U597" s="10"/>
    </row>
    <row r="598" spans="1:21" ht="13.2" x14ac:dyDescent="0.25">
      <c r="A598" s="10"/>
      <c r="B598" s="10"/>
      <c r="C598" s="10"/>
      <c r="D598" s="10"/>
      <c r="E598" s="10"/>
      <c r="F598" s="10"/>
      <c r="G598" s="10"/>
      <c r="H598" s="10"/>
      <c r="I598" s="10"/>
      <c r="J598" s="10"/>
      <c r="K598" s="10"/>
      <c r="L598" s="171"/>
      <c r="M598" s="10"/>
      <c r="N598" s="10"/>
      <c r="O598" s="10"/>
      <c r="P598" s="179"/>
      <c r="Q598" s="42"/>
      <c r="R598" s="42"/>
      <c r="S598" s="42"/>
      <c r="T598" s="42"/>
      <c r="U598" s="10"/>
    </row>
    <row r="599" spans="1:21" ht="13.2" x14ac:dyDescent="0.25">
      <c r="A599" s="10"/>
      <c r="B599" s="10"/>
      <c r="C599" s="10"/>
      <c r="D599" s="10"/>
      <c r="E599" s="10"/>
      <c r="F599" s="10"/>
      <c r="G599" s="10"/>
      <c r="H599" s="10"/>
      <c r="I599" s="10"/>
      <c r="J599" s="10"/>
      <c r="K599" s="10"/>
      <c r="L599" s="171"/>
      <c r="M599" s="10"/>
      <c r="N599" s="10"/>
      <c r="O599" s="10"/>
      <c r="P599" s="179"/>
      <c r="Q599" s="42"/>
      <c r="R599" s="42"/>
      <c r="S599" s="42"/>
      <c r="T599" s="42"/>
      <c r="U599" s="10"/>
    </row>
    <row r="600" spans="1:21" ht="13.2" x14ac:dyDescent="0.25">
      <c r="A600" s="10"/>
      <c r="B600" s="10"/>
      <c r="C600" s="10"/>
      <c r="D600" s="10"/>
      <c r="E600" s="10"/>
      <c r="F600" s="10"/>
      <c r="G600" s="10"/>
      <c r="H600" s="10"/>
      <c r="I600" s="10"/>
      <c r="J600" s="10"/>
      <c r="K600" s="10"/>
      <c r="L600" s="171"/>
      <c r="M600" s="10"/>
      <c r="N600" s="10"/>
      <c r="O600" s="10"/>
      <c r="P600" s="179"/>
      <c r="Q600" s="42"/>
      <c r="R600" s="42"/>
      <c r="S600" s="42"/>
      <c r="T600" s="42"/>
      <c r="U600" s="10"/>
    </row>
    <row r="601" spans="1:21" ht="13.2" x14ac:dyDescent="0.25">
      <c r="A601" s="10"/>
      <c r="B601" s="10"/>
      <c r="C601" s="10"/>
      <c r="D601" s="10"/>
      <c r="E601" s="10"/>
      <c r="F601" s="10"/>
      <c r="G601" s="10"/>
      <c r="H601" s="10"/>
      <c r="I601" s="10"/>
      <c r="J601" s="10"/>
      <c r="K601" s="10"/>
      <c r="L601" s="171"/>
      <c r="M601" s="10"/>
      <c r="N601" s="10"/>
      <c r="O601" s="10"/>
      <c r="P601" s="179"/>
      <c r="Q601" s="42"/>
      <c r="R601" s="42"/>
      <c r="S601" s="42"/>
      <c r="T601" s="42"/>
      <c r="U601" s="10"/>
    </row>
    <row r="602" spans="1:21" ht="13.2" x14ac:dyDescent="0.25">
      <c r="A602" s="10"/>
      <c r="B602" s="10"/>
      <c r="C602" s="10"/>
      <c r="D602" s="10"/>
      <c r="E602" s="10"/>
      <c r="F602" s="10"/>
      <c r="G602" s="10"/>
      <c r="H602" s="10"/>
      <c r="I602" s="10"/>
      <c r="J602" s="10"/>
      <c r="K602" s="10"/>
      <c r="L602" s="171"/>
      <c r="M602" s="10"/>
      <c r="N602" s="10"/>
      <c r="O602" s="10"/>
      <c r="P602" s="179"/>
      <c r="Q602" s="42"/>
      <c r="R602" s="42"/>
      <c r="S602" s="42"/>
      <c r="T602" s="42"/>
      <c r="U602" s="10"/>
    </row>
    <row r="603" spans="1:21" ht="13.2" x14ac:dyDescent="0.25">
      <c r="A603" s="10"/>
      <c r="B603" s="10"/>
      <c r="C603" s="10"/>
      <c r="D603" s="10"/>
      <c r="E603" s="10"/>
      <c r="F603" s="10"/>
      <c r="G603" s="10"/>
      <c r="H603" s="10"/>
      <c r="I603" s="10"/>
      <c r="J603" s="10"/>
      <c r="K603" s="10"/>
      <c r="L603" s="171"/>
      <c r="M603" s="10"/>
      <c r="N603" s="10"/>
      <c r="O603" s="10"/>
      <c r="P603" s="179"/>
      <c r="Q603" s="42"/>
      <c r="R603" s="42"/>
      <c r="S603" s="42"/>
      <c r="T603" s="42"/>
      <c r="U603" s="10"/>
    </row>
    <row r="604" spans="1:21" ht="13.2" x14ac:dyDescent="0.25">
      <c r="A604" s="10"/>
      <c r="B604" s="10"/>
      <c r="C604" s="10"/>
      <c r="D604" s="10"/>
      <c r="E604" s="10"/>
      <c r="F604" s="10"/>
      <c r="G604" s="10"/>
      <c r="H604" s="10"/>
      <c r="I604" s="10"/>
      <c r="J604" s="10"/>
      <c r="K604" s="10"/>
      <c r="L604" s="171"/>
      <c r="M604" s="10"/>
      <c r="N604" s="10"/>
      <c r="O604" s="10"/>
      <c r="P604" s="179"/>
      <c r="Q604" s="42"/>
      <c r="R604" s="42"/>
      <c r="S604" s="42"/>
      <c r="T604" s="42"/>
      <c r="U604" s="10"/>
    </row>
    <row r="605" spans="1:21" ht="13.2" x14ac:dyDescent="0.25">
      <c r="A605" s="10"/>
      <c r="B605" s="10"/>
      <c r="C605" s="10"/>
      <c r="D605" s="10"/>
      <c r="E605" s="10"/>
      <c r="F605" s="10"/>
      <c r="G605" s="10"/>
      <c r="H605" s="10"/>
      <c r="I605" s="10"/>
      <c r="J605" s="10"/>
      <c r="K605" s="10"/>
      <c r="L605" s="171"/>
      <c r="M605" s="10"/>
      <c r="N605" s="10"/>
      <c r="O605" s="10"/>
      <c r="P605" s="179"/>
      <c r="Q605" s="42"/>
      <c r="R605" s="42"/>
      <c r="S605" s="42"/>
      <c r="T605" s="42"/>
      <c r="U605" s="10"/>
    </row>
    <row r="606" spans="1:21" ht="13.2" x14ac:dyDescent="0.25">
      <c r="A606" s="10"/>
      <c r="B606" s="10"/>
      <c r="C606" s="10"/>
      <c r="D606" s="10"/>
      <c r="E606" s="10"/>
      <c r="F606" s="10"/>
      <c r="G606" s="10"/>
      <c r="H606" s="10"/>
      <c r="I606" s="10"/>
      <c r="J606" s="10"/>
      <c r="K606" s="10"/>
      <c r="L606" s="171"/>
      <c r="M606" s="10"/>
      <c r="N606" s="10"/>
      <c r="O606" s="10"/>
      <c r="P606" s="179"/>
      <c r="Q606" s="42"/>
      <c r="R606" s="42"/>
      <c r="S606" s="42"/>
      <c r="T606" s="42"/>
      <c r="U606" s="10"/>
    </row>
    <row r="607" spans="1:21" ht="13.2" x14ac:dyDescent="0.25">
      <c r="A607" s="10"/>
      <c r="B607" s="10"/>
      <c r="C607" s="10"/>
      <c r="D607" s="10"/>
      <c r="E607" s="10"/>
      <c r="F607" s="10"/>
      <c r="G607" s="10"/>
      <c r="H607" s="10"/>
      <c r="I607" s="10"/>
      <c r="J607" s="10"/>
      <c r="K607" s="10"/>
      <c r="L607" s="171"/>
      <c r="M607" s="10"/>
      <c r="N607" s="10"/>
      <c r="O607" s="10"/>
      <c r="P607" s="179"/>
      <c r="Q607" s="42"/>
      <c r="R607" s="42"/>
      <c r="S607" s="42"/>
      <c r="T607" s="42"/>
      <c r="U607" s="10"/>
    </row>
    <row r="608" spans="1:21" ht="13.2" x14ac:dyDescent="0.25">
      <c r="A608" s="10"/>
      <c r="B608" s="10"/>
      <c r="C608" s="10"/>
      <c r="D608" s="10"/>
      <c r="E608" s="10"/>
      <c r="F608" s="10"/>
      <c r="G608" s="10"/>
      <c r="H608" s="10"/>
      <c r="I608" s="10"/>
      <c r="J608" s="10"/>
      <c r="K608" s="10"/>
      <c r="L608" s="171"/>
      <c r="M608" s="10"/>
      <c r="N608" s="10"/>
      <c r="O608" s="10"/>
      <c r="P608" s="179"/>
      <c r="Q608" s="42"/>
      <c r="R608" s="42"/>
      <c r="S608" s="42"/>
      <c r="T608" s="42"/>
      <c r="U608" s="10"/>
    </row>
    <row r="609" spans="1:21" ht="13.2" x14ac:dyDescent="0.25">
      <c r="A609" s="10"/>
      <c r="B609" s="10"/>
      <c r="C609" s="10"/>
      <c r="D609" s="10"/>
      <c r="E609" s="10"/>
      <c r="F609" s="10"/>
      <c r="G609" s="10"/>
      <c r="H609" s="10"/>
      <c r="I609" s="10"/>
      <c r="J609" s="10"/>
      <c r="K609" s="10"/>
      <c r="L609" s="171"/>
      <c r="M609" s="10"/>
      <c r="N609" s="10"/>
      <c r="O609" s="10"/>
      <c r="P609" s="179"/>
      <c r="Q609" s="42"/>
      <c r="R609" s="42"/>
      <c r="S609" s="42"/>
      <c r="T609" s="42"/>
      <c r="U609" s="10"/>
    </row>
    <row r="610" spans="1:21" ht="13.2" x14ac:dyDescent="0.25">
      <c r="A610" s="10"/>
      <c r="B610" s="10"/>
      <c r="C610" s="10"/>
      <c r="D610" s="10"/>
      <c r="E610" s="10"/>
      <c r="F610" s="10"/>
      <c r="G610" s="10"/>
      <c r="H610" s="10"/>
      <c r="I610" s="10"/>
      <c r="J610" s="10"/>
      <c r="K610" s="10"/>
      <c r="L610" s="171"/>
      <c r="M610" s="10"/>
      <c r="N610" s="10"/>
      <c r="O610" s="10"/>
      <c r="P610" s="179"/>
      <c r="Q610" s="42"/>
      <c r="R610" s="42"/>
      <c r="S610" s="42"/>
      <c r="T610" s="42"/>
      <c r="U610" s="10"/>
    </row>
    <row r="611" spans="1:21" ht="13.2" x14ac:dyDescent="0.25">
      <c r="A611" s="10"/>
      <c r="B611" s="10"/>
      <c r="C611" s="10"/>
      <c r="D611" s="10"/>
      <c r="E611" s="10"/>
      <c r="F611" s="10"/>
      <c r="G611" s="10"/>
      <c r="H611" s="10"/>
      <c r="I611" s="10"/>
      <c r="J611" s="10"/>
      <c r="K611" s="10"/>
      <c r="L611" s="171"/>
      <c r="M611" s="10"/>
      <c r="N611" s="10"/>
      <c r="O611" s="10"/>
      <c r="P611" s="179"/>
      <c r="Q611" s="42"/>
      <c r="R611" s="42"/>
      <c r="S611" s="42"/>
      <c r="T611" s="42"/>
      <c r="U611" s="10"/>
    </row>
    <row r="612" spans="1:21" ht="13.2" x14ac:dyDescent="0.25">
      <c r="A612" s="10"/>
      <c r="B612" s="10"/>
      <c r="C612" s="10"/>
      <c r="D612" s="10"/>
      <c r="E612" s="10"/>
      <c r="F612" s="10"/>
      <c r="G612" s="10"/>
      <c r="H612" s="10"/>
      <c r="I612" s="10"/>
      <c r="J612" s="10"/>
      <c r="K612" s="10"/>
      <c r="L612" s="171"/>
      <c r="M612" s="10"/>
      <c r="N612" s="10"/>
      <c r="O612" s="10"/>
      <c r="P612" s="179"/>
      <c r="Q612" s="42"/>
      <c r="R612" s="42"/>
      <c r="S612" s="42"/>
      <c r="T612" s="42"/>
      <c r="U612" s="10"/>
    </row>
    <row r="613" spans="1:21" ht="13.2" x14ac:dyDescent="0.25">
      <c r="A613" s="10"/>
      <c r="B613" s="10"/>
      <c r="C613" s="10"/>
      <c r="D613" s="10"/>
      <c r="E613" s="10"/>
      <c r="F613" s="10"/>
      <c r="G613" s="10"/>
      <c r="H613" s="10"/>
      <c r="I613" s="10"/>
      <c r="J613" s="10"/>
      <c r="K613" s="10"/>
      <c r="L613" s="171"/>
      <c r="M613" s="10"/>
      <c r="N613" s="10"/>
      <c r="O613" s="10"/>
      <c r="P613" s="179"/>
      <c r="Q613" s="42"/>
      <c r="R613" s="42"/>
      <c r="S613" s="42"/>
      <c r="T613" s="42"/>
      <c r="U613" s="10"/>
    </row>
    <row r="614" spans="1:21" ht="13.2" x14ac:dyDescent="0.25">
      <c r="A614" s="10"/>
      <c r="B614" s="10"/>
      <c r="C614" s="10"/>
      <c r="D614" s="10"/>
      <c r="E614" s="10"/>
      <c r="F614" s="10"/>
      <c r="G614" s="10"/>
      <c r="H614" s="10"/>
      <c r="I614" s="10"/>
      <c r="J614" s="10"/>
      <c r="K614" s="10"/>
      <c r="L614" s="171"/>
      <c r="M614" s="10"/>
      <c r="N614" s="10"/>
      <c r="O614" s="10"/>
      <c r="P614" s="179"/>
      <c r="Q614" s="42"/>
      <c r="R614" s="42"/>
      <c r="S614" s="42"/>
      <c r="T614" s="42"/>
      <c r="U614" s="10"/>
    </row>
    <row r="615" spans="1:21" ht="13.2" x14ac:dyDescent="0.25">
      <c r="A615" s="10"/>
      <c r="B615" s="10"/>
      <c r="C615" s="10"/>
      <c r="D615" s="10"/>
      <c r="E615" s="10"/>
      <c r="F615" s="10"/>
      <c r="G615" s="10"/>
      <c r="H615" s="10"/>
      <c r="I615" s="10"/>
      <c r="J615" s="10"/>
      <c r="K615" s="10"/>
      <c r="L615" s="171"/>
      <c r="M615" s="10"/>
      <c r="N615" s="10"/>
      <c r="O615" s="10"/>
      <c r="P615" s="179"/>
      <c r="Q615" s="42"/>
      <c r="R615" s="42"/>
      <c r="S615" s="42"/>
      <c r="T615" s="42"/>
      <c r="U615" s="10"/>
    </row>
    <row r="616" spans="1:21" ht="13.2" x14ac:dyDescent="0.25">
      <c r="A616" s="10"/>
      <c r="B616" s="10"/>
      <c r="C616" s="10"/>
      <c r="D616" s="10"/>
      <c r="E616" s="10"/>
      <c r="F616" s="10"/>
      <c r="G616" s="10"/>
      <c r="H616" s="10"/>
      <c r="I616" s="10"/>
      <c r="J616" s="10"/>
      <c r="K616" s="10"/>
      <c r="L616" s="171"/>
      <c r="M616" s="10"/>
      <c r="N616" s="10"/>
      <c r="O616" s="10"/>
      <c r="P616" s="179"/>
      <c r="Q616" s="42"/>
      <c r="R616" s="42"/>
      <c r="S616" s="42"/>
      <c r="T616" s="42"/>
      <c r="U616" s="10"/>
    </row>
    <row r="617" spans="1:21" ht="13.2" x14ac:dyDescent="0.25">
      <c r="A617" s="10"/>
      <c r="B617" s="10"/>
      <c r="C617" s="10"/>
      <c r="D617" s="10"/>
      <c r="E617" s="10"/>
      <c r="F617" s="10"/>
      <c r="G617" s="10"/>
      <c r="H617" s="10"/>
      <c r="I617" s="10"/>
      <c r="J617" s="10"/>
      <c r="K617" s="10"/>
      <c r="L617" s="171"/>
      <c r="M617" s="10"/>
      <c r="N617" s="10"/>
      <c r="O617" s="10"/>
      <c r="P617" s="179"/>
      <c r="Q617" s="42"/>
      <c r="R617" s="42"/>
      <c r="S617" s="42"/>
      <c r="T617" s="42"/>
      <c r="U617" s="10"/>
    </row>
    <row r="618" spans="1:21" ht="13.2" x14ac:dyDescent="0.25">
      <c r="A618" s="10"/>
      <c r="B618" s="10"/>
      <c r="C618" s="10"/>
      <c r="D618" s="10"/>
      <c r="E618" s="10"/>
      <c r="F618" s="10"/>
      <c r="G618" s="10"/>
      <c r="H618" s="10"/>
      <c r="I618" s="10"/>
      <c r="J618" s="10"/>
      <c r="K618" s="10"/>
      <c r="L618" s="171"/>
      <c r="M618" s="10"/>
      <c r="N618" s="10"/>
      <c r="O618" s="10"/>
      <c r="P618" s="179"/>
      <c r="Q618" s="42"/>
      <c r="R618" s="42"/>
      <c r="S618" s="42"/>
      <c r="T618" s="42"/>
      <c r="U618" s="10"/>
    </row>
    <row r="619" spans="1:21" ht="13.2" x14ac:dyDescent="0.25">
      <c r="A619" s="10"/>
      <c r="B619" s="10"/>
      <c r="C619" s="10"/>
      <c r="D619" s="10"/>
      <c r="E619" s="10"/>
      <c r="F619" s="10"/>
      <c r="G619" s="10"/>
      <c r="H619" s="10"/>
      <c r="I619" s="10"/>
      <c r="J619" s="10"/>
      <c r="K619" s="10"/>
      <c r="L619" s="171"/>
      <c r="M619" s="10"/>
      <c r="N619" s="10"/>
      <c r="O619" s="10"/>
      <c r="P619" s="179"/>
      <c r="Q619" s="42"/>
      <c r="R619" s="42"/>
      <c r="S619" s="42"/>
      <c r="T619" s="42"/>
      <c r="U619" s="10"/>
    </row>
    <row r="620" spans="1:21" ht="13.2" x14ac:dyDescent="0.25">
      <c r="A620" s="10"/>
      <c r="B620" s="10"/>
      <c r="C620" s="10"/>
      <c r="D620" s="10"/>
      <c r="E620" s="10"/>
      <c r="F620" s="10"/>
      <c r="G620" s="10"/>
      <c r="H620" s="10"/>
      <c r="I620" s="10"/>
      <c r="J620" s="10"/>
      <c r="K620" s="10"/>
      <c r="L620" s="171"/>
      <c r="M620" s="10"/>
      <c r="N620" s="10"/>
      <c r="O620" s="10"/>
      <c r="P620" s="179"/>
      <c r="Q620" s="42"/>
      <c r="R620" s="42"/>
      <c r="S620" s="42"/>
      <c r="T620" s="42"/>
      <c r="U620" s="10"/>
    </row>
    <row r="621" spans="1:21" ht="13.2" x14ac:dyDescent="0.25">
      <c r="A621" s="10"/>
      <c r="B621" s="10"/>
      <c r="C621" s="10"/>
      <c r="D621" s="10"/>
      <c r="E621" s="10"/>
      <c r="F621" s="10"/>
      <c r="G621" s="10"/>
      <c r="H621" s="10"/>
      <c r="I621" s="10"/>
      <c r="J621" s="10"/>
      <c r="K621" s="10"/>
      <c r="L621" s="171"/>
      <c r="M621" s="10"/>
      <c r="N621" s="10"/>
      <c r="O621" s="10"/>
      <c r="P621" s="179"/>
      <c r="Q621" s="42"/>
      <c r="R621" s="42"/>
      <c r="S621" s="42"/>
      <c r="T621" s="42"/>
      <c r="U621" s="10"/>
    </row>
    <row r="622" spans="1:21" ht="13.2" x14ac:dyDescent="0.25">
      <c r="A622" s="10"/>
      <c r="B622" s="10"/>
      <c r="C622" s="10"/>
      <c r="D622" s="10"/>
      <c r="E622" s="10"/>
      <c r="F622" s="10"/>
      <c r="G622" s="10"/>
      <c r="H622" s="10"/>
      <c r="I622" s="10"/>
      <c r="J622" s="10"/>
      <c r="K622" s="10"/>
      <c r="L622" s="171"/>
      <c r="M622" s="10"/>
      <c r="N622" s="10"/>
      <c r="O622" s="10"/>
      <c r="P622" s="179"/>
      <c r="Q622" s="42"/>
      <c r="R622" s="42"/>
      <c r="S622" s="42"/>
      <c r="T622" s="42"/>
      <c r="U622" s="10"/>
    </row>
    <row r="623" spans="1:21" ht="13.2" x14ac:dyDescent="0.25">
      <c r="A623" s="10"/>
      <c r="B623" s="10"/>
      <c r="C623" s="10"/>
      <c r="D623" s="10"/>
      <c r="E623" s="10"/>
      <c r="F623" s="10"/>
      <c r="G623" s="10"/>
      <c r="H623" s="10"/>
      <c r="I623" s="10"/>
      <c r="J623" s="10"/>
      <c r="K623" s="10"/>
      <c r="L623" s="171"/>
      <c r="M623" s="10"/>
      <c r="N623" s="10"/>
      <c r="O623" s="10"/>
      <c r="P623" s="179"/>
      <c r="Q623" s="42"/>
      <c r="R623" s="42"/>
      <c r="S623" s="42"/>
      <c r="T623" s="42"/>
      <c r="U623" s="10"/>
    </row>
    <row r="624" spans="1:21" ht="13.2" x14ac:dyDescent="0.25">
      <c r="A624" s="10"/>
      <c r="B624" s="10"/>
      <c r="C624" s="10"/>
      <c r="D624" s="10"/>
      <c r="E624" s="10"/>
      <c r="F624" s="10"/>
      <c r="G624" s="10"/>
      <c r="H624" s="10"/>
      <c r="I624" s="10"/>
      <c r="J624" s="10"/>
      <c r="K624" s="10"/>
      <c r="L624" s="171"/>
      <c r="M624" s="10"/>
      <c r="N624" s="10"/>
      <c r="O624" s="10"/>
      <c r="P624" s="179"/>
      <c r="Q624" s="42"/>
      <c r="R624" s="42"/>
      <c r="S624" s="42"/>
      <c r="T624" s="42"/>
      <c r="U624" s="10"/>
    </row>
    <row r="625" spans="1:21" ht="13.2" x14ac:dyDescent="0.25">
      <c r="A625" s="10"/>
      <c r="B625" s="10"/>
      <c r="C625" s="10"/>
      <c r="D625" s="10"/>
      <c r="E625" s="10"/>
      <c r="F625" s="10"/>
      <c r="G625" s="10"/>
      <c r="H625" s="10"/>
      <c r="I625" s="10"/>
      <c r="J625" s="10"/>
      <c r="K625" s="10"/>
      <c r="L625" s="171"/>
      <c r="M625" s="10"/>
      <c r="N625" s="10"/>
      <c r="O625" s="10"/>
      <c r="P625" s="179"/>
      <c r="Q625" s="42"/>
      <c r="R625" s="42"/>
      <c r="S625" s="42"/>
      <c r="T625" s="42"/>
      <c r="U625" s="10"/>
    </row>
    <row r="626" spans="1:21" ht="13.2" x14ac:dyDescent="0.25">
      <c r="A626" s="10"/>
      <c r="B626" s="10"/>
      <c r="C626" s="10"/>
      <c r="D626" s="10"/>
      <c r="E626" s="10"/>
      <c r="F626" s="10"/>
      <c r="G626" s="10"/>
      <c r="H626" s="10"/>
      <c r="I626" s="10"/>
      <c r="J626" s="10"/>
      <c r="K626" s="10"/>
      <c r="L626" s="171"/>
      <c r="M626" s="10"/>
      <c r="N626" s="10"/>
      <c r="O626" s="10"/>
      <c r="P626" s="179"/>
      <c r="Q626" s="42"/>
      <c r="R626" s="42"/>
      <c r="S626" s="42"/>
      <c r="T626" s="42"/>
      <c r="U626" s="10"/>
    </row>
    <row r="627" spans="1:21" ht="13.2" x14ac:dyDescent="0.25">
      <c r="A627" s="10"/>
      <c r="B627" s="10"/>
      <c r="C627" s="10"/>
      <c r="D627" s="10"/>
      <c r="E627" s="10"/>
      <c r="F627" s="10"/>
      <c r="G627" s="10"/>
      <c r="H627" s="10"/>
      <c r="I627" s="10"/>
      <c r="J627" s="10"/>
      <c r="K627" s="10"/>
      <c r="L627" s="171"/>
      <c r="M627" s="10"/>
      <c r="N627" s="10"/>
      <c r="O627" s="10"/>
      <c r="P627" s="179"/>
      <c r="Q627" s="42"/>
      <c r="R627" s="42"/>
      <c r="S627" s="42"/>
      <c r="T627" s="42"/>
      <c r="U627" s="10"/>
    </row>
    <row r="628" spans="1:21" ht="13.2" x14ac:dyDescent="0.25">
      <c r="A628" s="10"/>
      <c r="B628" s="10"/>
      <c r="C628" s="10"/>
      <c r="D628" s="10"/>
      <c r="E628" s="10"/>
      <c r="F628" s="10"/>
      <c r="G628" s="10"/>
      <c r="H628" s="10"/>
      <c r="I628" s="10"/>
      <c r="J628" s="10"/>
      <c r="K628" s="10"/>
      <c r="L628" s="171"/>
      <c r="M628" s="10"/>
      <c r="N628" s="10"/>
      <c r="O628" s="10"/>
      <c r="P628" s="179"/>
      <c r="Q628" s="42"/>
      <c r="R628" s="42"/>
      <c r="S628" s="42"/>
      <c r="T628" s="42"/>
      <c r="U628" s="10"/>
    </row>
    <row r="629" spans="1:21" ht="13.2" x14ac:dyDescent="0.25">
      <c r="A629" s="10"/>
      <c r="B629" s="10"/>
      <c r="C629" s="10"/>
      <c r="D629" s="10"/>
      <c r="E629" s="10"/>
      <c r="F629" s="10"/>
      <c r="G629" s="10"/>
      <c r="H629" s="10"/>
      <c r="I629" s="10"/>
      <c r="J629" s="10"/>
      <c r="K629" s="10"/>
      <c r="L629" s="171"/>
      <c r="M629" s="10"/>
      <c r="N629" s="10"/>
      <c r="O629" s="10"/>
      <c r="P629" s="179"/>
      <c r="Q629" s="42"/>
      <c r="R629" s="42"/>
      <c r="S629" s="42"/>
      <c r="T629" s="42"/>
      <c r="U629" s="10"/>
    </row>
    <row r="630" spans="1:21" ht="13.2" x14ac:dyDescent="0.25">
      <c r="A630" s="10"/>
      <c r="B630" s="10"/>
      <c r="C630" s="10"/>
      <c r="D630" s="10"/>
      <c r="E630" s="10"/>
      <c r="F630" s="10"/>
      <c r="G630" s="10"/>
      <c r="H630" s="10"/>
      <c r="I630" s="10"/>
      <c r="J630" s="10"/>
      <c r="K630" s="10"/>
      <c r="L630" s="171"/>
      <c r="M630" s="10"/>
      <c r="N630" s="10"/>
      <c r="O630" s="10"/>
      <c r="P630" s="179"/>
      <c r="Q630" s="42"/>
      <c r="R630" s="42"/>
      <c r="S630" s="42"/>
      <c r="T630" s="42"/>
      <c r="U630" s="10"/>
    </row>
    <row r="631" spans="1:21" ht="13.2" x14ac:dyDescent="0.25">
      <c r="A631" s="10"/>
      <c r="B631" s="10"/>
      <c r="C631" s="10"/>
      <c r="D631" s="10"/>
      <c r="E631" s="10"/>
      <c r="F631" s="10"/>
      <c r="G631" s="10"/>
      <c r="H631" s="10"/>
      <c r="I631" s="10"/>
      <c r="J631" s="10"/>
      <c r="K631" s="10"/>
      <c r="L631" s="171"/>
      <c r="M631" s="10"/>
      <c r="N631" s="10"/>
      <c r="O631" s="10"/>
      <c r="P631" s="179"/>
      <c r="Q631" s="42"/>
      <c r="R631" s="42"/>
      <c r="S631" s="42"/>
      <c r="T631" s="42"/>
      <c r="U631" s="10"/>
    </row>
    <row r="632" spans="1:21" ht="13.2" x14ac:dyDescent="0.25">
      <c r="A632" s="10"/>
      <c r="B632" s="10"/>
      <c r="C632" s="10"/>
      <c r="D632" s="10"/>
      <c r="E632" s="10"/>
      <c r="F632" s="10"/>
      <c r="G632" s="10"/>
      <c r="H632" s="10"/>
      <c r="I632" s="10"/>
      <c r="J632" s="10"/>
      <c r="K632" s="10"/>
      <c r="L632" s="171"/>
      <c r="M632" s="10"/>
      <c r="N632" s="10"/>
      <c r="O632" s="10"/>
      <c r="P632" s="179"/>
      <c r="Q632" s="42"/>
      <c r="R632" s="42"/>
      <c r="S632" s="42"/>
      <c r="T632" s="42"/>
      <c r="U632" s="10"/>
    </row>
    <row r="633" spans="1:21" ht="13.2" x14ac:dyDescent="0.25">
      <c r="A633" s="10"/>
      <c r="B633" s="10"/>
      <c r="C633" s="10"/>
      <c r="D633" s="10"/>
      <c r="E633" s="10"/>
      <c r="F633" s="10"/>
      <c r="G633" s="10"/>
      <c r="H633" s="10"/>
      <c r="I633" s="10"/>
      <c r="J633" s="10"/>
      <c r="K633" s="10"/>
      <c r="L633" s="171"/>
      <c r="M633" s="10"/>
      <c r="N633" s="10"/>
      <c r="O633" s="10"/>
      <c r="P633" s="179"/>
      <c r="Q633" s="42"/>
      <c r="R633" s="42"/>
      <c r="S633" s="42"/>
      <c r="T633" s="42"/>
      <c r="U633" s="10"/>
    </row>
    <row r="634" spans="1:21" ht="13.2" x14ac:dyDescent="0.25">
      <c r="A634" s="10"/>
      <c r="B634" s="10"/>
      <c r="C634" s="10"/>
      <c r="D634" s="10"/>
      <c r="E634" s="10"/>
      <c r="F634" s="10"/>
      <c r="G634" s="10"/>
      <c r="H634" s="10"/>
      <c r="I634" s="10"/>
      <c r="J634" s="10"/>
      <c r="K634" s="10"/>
      <c r="L634" s="171"/>
      <c r="M634" s="10"/>
      <c r="N634" s="10"/>
      <c r="O634" s="10"/>
      <c r="P634" s="179"/>
      <c r="Q634" s="42"/>
      <c r="R634" s="42"/>
      <c r="S634" s="42"/>
      <c r="T634" s="42"/>
      <c r="U634" s="10"/>
    </row>
    <row r="635" spans="1:21" ht="13.2" x14ac:dyDescent="0.25">
      <c r="A635" s="10"/>
      <c r="B635" s="10"/>
      <c r="C635" s="10"/>
      <c r="D635" s="10"/>
      <c r="E635" s="10"/>
      <c r="F635" s="10"/>
      <c r="G635" s="10"/>
      <c r="H635" s="10"/>
      <c r="I635" s="10"/>
      <c r="J635" s="10"/>
      <c r="K635" s="10"/>
      <c r="L635" s="171"/>
      <c r="M635" s="10"/>
      <c r="N635" s="10"/>
      <c r="O635" s="10"/>
      <c r="P635" s="179"/>
      <c r="Q635" s="42"/>
      <c r="R635" s="42"/>
      <c r="S635" s="42"/>
      <c r="T635" s="42"/>
      <c r="U635" s="10"/>
    </row>
    <row r="636" spans="1:21" ht="13.2" x14ac:dyDescent="0.25">
      <c r="A636" s="10"/>
      <c r="B636" s="10"/>
      <c r="C636" s="10"/>
      <c r="D636" s="10"/>
      <c r="E636" s="10"/>
      <c r="F636" s="10"/>
      <c r="G636" s="10"/>
      <c r="H636" s="10"/>
      <c r="I636" s="10"/>
      <c r="J636" s="10"/>
      <c r="K636" s="10"/>
      <c r="L636" s="171"/>
      <c r="M636" s="10"/>
      <c r="N636" s="10"/>
      <c r="O636" s="10"/>
      <c r="P636" s="179"/>
      <c r="Q636" s="42"/>
      <c r="R636" s="42"/>
      <c r="S636" s="42"/>
      <c r="T636" s="42"/>
      <c r="U636" s="10"/>
    </row>
    <row r="637" spans="1:21" ht="13.2" x14ac:dyDescent="0.25">
      <c r="A637" s="10"/>
      <c r="B637" s="10"/>
      <c r="C637" s="10"/>
      <c r="D637" s="10"/>
      <c r="E637" s="10"/>
      <c r="F637" s="10"/>
      <c r="G637" s="10"/>
      <c r="H637" s="10"/>
      <c r="I637" s="10"/>
      <c r="J637" s="10"/>
      <c r="K637" s="10"/>
      <c r="L637" s="171"/>
      <c r="M637" s="10"/>
      <c r="N637" s="10"/>
      <c r="O637" s="10"/>
      <c r="P637" s="179"/>
      <c r="Q637" s="42"/>
      <c r="R637" s="42"/>
      <c r="S637" s="42"/>
      <c r="T637" s="42"/>
      <c r="U637" s="10"/>
    </row>
    <row r="638" spans="1:21" ht="13.2" x14ac:dyDescent="0.25">
      <c r="A638" s="10"/>
      <c r="B638" s="10"/>
      <c r="C638" s="10"/>
      <c r="D638" s="10"/>
      <c r="E638" s="10"/>
      <c r="F638" s="10"/>
      <c r="G638" s="10"/>
      <c r="H638" s="10"/>
      <c r="I638" s="10"/>
      <c r="J638" s="10"/>
      <c r="K638" s="10"/>
      <c r="L638" s="171"/>
      <c r="M638" s="10"/>
      <c r="N638" s="10"/>
      <c r="O638" s="10"/>
      <c r="P638" s="179"/>
      <c r="Q638" s="42"/>
      <c r="R638" s="42"/>
      <c r="S638" s="42"/>
      <c r="T638" s="42"/>
      <c r="U638" s="10"/>
    </row>
    <row r="639" spans="1:21" ht="13.2" x14ac:dyDescent="0.25">
      <c r="A639" s="10"/>
      <c r="B639" s="10"/>
      <c r="C639" s="10"/>
      <c r="D639" s="10"/>
      <c r="E639" s="10"/>
      <c r="F639" s="10"/>
      <c r="G639" s="10"/>
      <c r="H639" s="10"/>
      <c r="I639" s="10"/>
      <c r="J639" s="10"/>
      <c r="K639" s="10"/>
      <c r="L639" s="171"/>
      <c r="M639" s="10"/>
      <c r="N639" s="10"/>
      <c r="O639" s="10"/>
      <c r="P639" s="179"/>
      <c r="Q639" s="42"/>
      <c r="R639" s="42"/>
      <c r="S639" s="42"/>
      <c r="T639" s="42"/>
      <c r="U639" s="10"/>
    </row>
    <row r="640" spans="1:21" ht="13.2" x14ac:dyDescent="0.25">
      <c r="A640" s="10"/>
      <c r="B640" s="10"/>
      <c r="C640" s="10"/>
      <c r="D640" s="10"/>
      <c r="E640" s="10"/>
      <c r="F640" s="10"/>
      <c r="G640" s="10"/>
      <c r="H640" s="10"/>
      <c r="I640" s="10"/>
      <c r="J640" s="10"/>
      <c r="K640" s="10"/>
      <c r="L640" s="171"/>
      <c r="M640" s="10"/>
      <c r="N640" s="10"/>
      <c r="O640" s="10"/>
      <c r="P640" s="179"/>
      <c r="Q640" s="42"/>
      <c r="R640" s="42"/>
      <c r="S640" s="42"/>
      <c r="T640" s="42"/>
      <c r="U640" s="10"/>
    </row>
    <row r="641" spans="1:21" ht="13.2" x14ac:dyDescent="0.25">
      <c r="A641" s="10"/>
      <c r="B641" s="10"/>
      <c r="C641" s="10"/>
      <c r="D641" s="10"/>
      <c r="E641" s="10"/>
      <c r="F641" s="10"/>
      <c r="G641" s="10"/>
      <c r="H641" s="10"/>
      <c r="I641" s="10"/>
      <c r="J641" s="10"/>
      <c r="K641" s="10"/>
      <c r="L641" s="171"/>
      <c r="M641" s="10"/>
      <c r="N641" s="10"/>
      <c r="O641" s="10"/>
      <c r="P641" s="179"/>
      <c r="Q641" s="42"/>
      <c r="R641" s="42"/>
      <c r="S641" s="42"/>
      <c r="T641" s="42"/>
      <c r="U641" s="10"/>
    </row>
    <row r="642" spans="1:21" ht="13.2" x14ac:dyDescent="0.25">
      <c r="A642" s="10"/>
      <c r="B642" s="10"/>
      <c r="C642" s="10"/>
      <c r="D642" s="10"/>
      <c r="E642" s="10"/>
      <c r="F642" s="10"/>
      <c r="G642" s="10"/>
      <c r="H642" s="10"/>
      <c r="I642" s="10"/>
      <c r="J642" s="10"/>
      <c r="K642" s="10"/>
      <c r="L642" s="171"/>
      <c r="M642" s="10"/>
      <c r="N642" s="10"/>
      <c r="O642" s="10"/>
      <c r="P642" s="179"/>
      <c r="Q642" s="42"/>
      <c r="R642" s="42"/>
      <c r="S642" s="42"/>
      <c r="T642" s="42"/>
      <c r="U642" s="10"/>
    </row>
    <row r="643" spans="1:21" ht="13.2" x14ac:dyDescent="0.25">
      <c r="A643" s="10"/>
      <c r="B643" s="10"/>
      <c r="C643" s="10"/>
      <c r="D643" s="10"/>
      <c r="E643" s="10"/>
      <c r="F643" s="10"/>
      <c r="G643" s="10"/>
      <c r="H643" s="10"/>
      <c r="I643" s="10"/>
      <c r="J643" s="10"/>
      <c r="K643" s="10"/>
      <c r="L643" s="171"/>
      <c r="M643" s="10"/>
      <c r="N643" s="10"/>
      <c r="O643" s="10"/>
      <c r="P643" s="179"/>
      <c r="Q643" s="42"/>
      <c r="R643" s="42"/>
      <c r="S643" s="42"/>
      <c r="T643" s="42"/>
      <c r="U643" s="10"/>
    </row>
    <row r="644" spans="1:21" ht="13.2" x14ac:dyDescent="0.25">
      <c r="A644" s="10"/>
      <c r="B644" s="10"/>
      <c r="C644" s="10"/>
      <c r="D644" s="10"/>
      <c r="E644" s="10"/>
      <c r="F644" s="10"/>
      <c r="G644" s="10"/>
      <c r="H644" s="10"/>
      <c r="I644" s="10"/>
      <c r="J644" s="10"/>
      <c r="K644" s="10"/>
      <c r="L644" s="171"/>
      <c r="M644" s="10"/>
      <c r="N644" s="10"/>
      <c r="O644" s="10"/>
      <c r="P644" s="179"/>
      <c r="Q644" s="42"/>
      <c r="R644" s="42"/>
      <c r="S644" s="42"/>
      <c r="T644" s="42"/>
      <c r="U644" s="10"/>
    </row>
    <row r="645" spans="1:21" ht="13.2" x14ac:dyDescent="0.25">
      <c r="A645" s="10"/>
      <c r="B645" s="10"/>
      <c r="C645" s="10"/>
      <c r="D645" s="10"/>
      <c r="E645" s="10"/>
      <c r="F645" s="10"/>
      <c r="G645" s="10"/>
      <c r="H645" s="10"/>
      <c r="I645" s="10"/>
      <c r="J645" s="10"/>
      <c r="K645" s="10"/>
      <c r="L645" s="171"/>
      <c r="M645" s="10"/>
      <c r="N645" s="10"/>
      <c r="O645" s="10"/>
      <c r="P645" s="179"/>
      <c r="Q645" s="42"/>
      <c r="R645" s="42"/>
      <c r="S645" s="42"/>
      <c r="T645" s="42"/>
      <c r="U645" s="10"/>
    </row>
    <row r="646" spans="1:21" ht="13.2" x14ac:dyDescent="0.25">
      <c r="A646" s="10"/>
      <c r="B646" s="10"/>
      <c r="C646" s="10"/>
      <c r="D646" s="10"/>
      <c r="E646" s="10"/>
      <c r="F646" s="10"/>
      <c r="G646" s="10"/>
      <c r="H646" s="10"/>
      <c r="I646" s="10"/>
      <c r="J646" s="10"/>
      <c r="K646" s="10"/>
      <c r="L646" s="171"/>
      <c r="M646" s="10"/>
      <c r="N646" s="10"/>
      <c r="O646" s="10"/>
      <c r="P646" s="179"/>
      <c r="Q646" s="42"/>
      <c r="R646" s="42"/>
      <c r="S646" s="42"/>
      <c r="T646" s="42"/>
      <c r="U646" s="10"/>
    </row>
    <row r="647" spans="1:21" ht="13.2" x14ac:dyDescent="0.25">
      <c r="A647" s="10"/>
      <c r="B647" s="10"/>
      <c r="C647" s="10"/>
      <c r="D647" s="10"/>
      <c r="E647" s="10"/>
      <c r="F647" s="10"/>
      <c r="G647" s="10"/>
      <c r="H647" s="10"/>
      <c r="I647" s="10"/>
      <c r="J647" s="10"/>
      <c r="K647" s="10"/>
      <c r="L647" s="171"/>
      <c r="M647" s="10"/>
      <c r="N647" s="10"/>
      <c r="O647" s="10"/>
      <c r="P647" s="179"/>
      <c r="Q647" s="42"/>
      <c r="R647" s="42"/>
      <c r="S647" s="42"/>
      <c r="T647" s="42"/>
      <c r="U647" s="10"/>
    </row>
    <row r="648" spans="1:21" ht="13.2" x14ac:dyDescent="0.25">
      <c r="A648" s="10"/>
      <c r="B648" s="10"/>
      <c r="C648" s="10"/>
      <c r="D648" s="10"/>
      <c r="E648" s="10"/>
      <c r="F648" s="10"/>
      <c r="G648" s="10"/>
      <c r="H648" s="10"/>
      <c r="I648" s="10"/>
      <c r="J648" s="10"/>
      <c r="K648" s="10"/>
      <c r="L648" s="171"/>
      <c r="M648" s="10"/>
      <c r="N648" s="10"/>
      <c r="O648" s="10"/>
      <c r="P648" s="179"/>
      <c r="Q648" s="42"/>
      <c r="R648" s="42"/>
      <c r="S648" s="42"/>
      <c r="T648" s="42"/>
      <c r="U648" s="10"/>
    </row>
    <row r="649" spans="1:21" ht="13.2" x14ac:dyDescent="0.25">
      <c r="A649" s="10"/>
      <c r="B649" s="10"/>
      <c r="C649" s="10"/>
      <c r="D649" s="10"/>
      <c r="E649" s="10"/>
      <c r="F649" s="10"/>
      <c r="G649" s="10"/>
      <c r="H649" s="10"/>
      <c r="I649" s="10"/>
      <c r="J649" s="10"/>
      <c r="K649" s="10"/>
      <c r="L649" s="171"/>
      <c r="M649" s="10"/>
      <c r="N649" s="10"/>
      <c r="O649" s="10"/>
      <c r="P649" s="179"/>
      <c r="Q649" s="42"/>
      <c r="R649" s="42"/>
      <c r="S649" s="42"/>
      <c r="T649" s="42"/>
      <c r="U649" s="10"/>
    </row>
    <row r="650" spans="1:21" ht="13.2" x14ac:dyDescent="0.25">
      <c r="A650" s="10"/>
      <c r="B650" s="10"/>
      <c r="C650" s="10"/>
      <c r="D650" s="10"/>
      <c r="E650" s="10"/>
      <c r="F650" s="10"/>
      <c r="G650" s="10"/>
      <c r="H650" s="10"/>
      <c r="I650" s="10"/>
      <c r="J650" s="10"/>
      <c r="K650" s="10"/>
      <c r="L650" s="171"/>
      <c r="M650" s="10"/>
      <c r="N650" s="10"/>
      <c r="O650" s="10"/>
      <c r="P650" s="179"/>
      <c r="Q650" s="42"/>
      <c r="R650" s="42"/>
      <c r="S650" s="42"/>
      <c r="T650" s="42"/>
      <c r="U650" s="10"/>
    </row>
    <row r="651" spans="1:21" ht="13.2" x14ac:dyDescent="0.25">
      <c r="A651" s="10"/>
      <c r="B651" s="10"/>
      <c r="C651" s="10"/>
      <c r="D651" s="10"/>
      <c r="E651" s="10"/>
      <c r="F651" s="10"/>
      <c r="G651" s="10"/>
      <c r="H651" s="10"/>
      <c r="I651" s="10"/>
      <c r="J651" s="10"/>
      <c r="K651" s="10"/>
      <c r="L651" s="171"/>
      <c r="M651" s="10"/>
      <c r="N651" s="10"/>
      <c r="O651" s="10"/>
      <c r="P651" s="179"/>
      <c r="Q651" s="42"/>
      <c r="R651" s="42"/>
      <c r="S651" s="42"/>
      <c r="T651" s="42"/>
      <c r="U651" s="10"/>
    </row>
    <row r="652" spans="1:21" ht="13.2" x14ac:dyDescent="0.25">
      <c r="A652" s="10"/>
      <c r="B652" s="10"/>
      <c r="C652" s="10"/>
      <c r="D652" s="10"/>
      <c r="E652" s="10"/>
      <c r="F652" s="10"/>
      <c r="G652" s="10"/>
      <c r="H652" s="10"/>
      <c r="I652" s="10"/>
      <c r="J652" s="10"/>
      <c r="K652" s="10"/>
      <c r="L652" s="171"/>
      <c r="M652" s="10"/>
      <c r="N652" s="10"/>
      <c r="O652" s="10"/>
      <c r="P652" s="179"/>
      <c r="Q652" s="42"/>
      <c r="R652" s="42"/>
      <c r="S652" s="42"/>
      <c r="T652" s="42"/>
      <c r="U652" s="10"/>
    </row>
    <row r="653" spans="1:21" ht="13.2" x14ac:dyDescent="0.25">
      <c r="A653" s="10"/>
      <c r="B653" s="10"/>
      <c r="C653" s="10"/>
      <c r="D653" s="10"/>
      <c r="E653" s="10"/>
      <c r="F653" s="10"/>
      <c r="G653" s="10"/>
      <c r="H653" s="10"/>
      <c r="I653" s="10"/>
      <c r="J653" s="10"/>
      <c r="K653" s="10"/>
      <c r="L653" s="171"/>
      <c r="M653" s="10"/>
      <c r="N653" s="10"/>
      <c r="O653" s="10"/>
      <c r="P653" s="179"/>
      <c r="Q653" s="42"/>
      <c r="R653" s="42"/>
      <c r="S653" s="42"/>
      <c r="T653" s="42"/>
      <c r="U653" s="10"/>
    </row>
    <row r="654" spans="1:21" ht="13.2" x14ac:dyDescent="0.25">
      <c r="A654" s="10"/>
      <c r="B654" s="10"/>
      <c r="C654" s="10"/>
      <c r="D654" s="10"/>
      <c r="E654" s="10"/>
      <c r="F654" s="10"/>
      <c r="G654" s="10"/>
      <c r="H654" s="10"/>
      <c r="I654" s="10"/>
      <c r="J654" s="10"/>
      <c r="K654" s="10"/>
      <c r="L654" s="171"/>
      <c r="M654" s="10"/>
      <c r="N654" s="10"/>
      <c r="O654" s="10"/>
      <c r="P654" s="179"/>
      <c r="Q654" s="42"/>
      <c r="R654" s="42"/>
      <c r="S654" s="42"/>
      <c r="T654" s="42"/>
      <c r="U654" s="10"/>
    </row>
    <row r="655" spans="1:21" ht="13.2" x14ac:dyDescent="0.25">
      <c r="A655" s="10"/>
      <c r="B655" s="10"/>
      <c r="C655" s="10"/>
      <c r="D655" s="10"/>
      <c r="E655" s="10"/>
      <c r="F655" s="10"/>
      <c r="G655" s="10"/>
      <c r="H655" s="10"/>
      <c r="I655" s="10"/>
      <c r="J655" s="10"/>
      <c r="K655" s="10"/>
      <c r="L655" s="171"/>
      <c r="M655" s="10"/>
      <c r="N655" s="10"/>
      <c r="O655" s="10"/>
      <c r="P655" s="179"/>
      <c r="Q655" s="42"/>
      <c r="R655" s="42"/>
      <c r="S655" s="42"/>
      <c r="T655" s="42"/>
      <c r="U655" s="10"/>
    </row>
    <row r="656" spans="1:21" ht="13.2" x14ac:dyDescent="0.25">
      <c r="A656" s="10"/>
      <c r="B656" s="10"/>
      <c r="C656" s="10"/>
      <c r="D656" s="10"/>
      <c r="E656" s="10"/>
      <c r="F656" s="10"/>
      <c r="G656" s="10"/>
      <c r="H656" s="10"/>
      <c r="I656" s="10"/>
      <c r="J656" s="10"/>
      <c r="K656" s="10"/>
      <c r="L656" s="171"/>
      <c r="M656" s="10"/>
      <c r="N656" s="10"/>
      <c r="O656" s="10"/>
      <c r="P656" s="179"/>
      <c r="Q656" s="42"/>
      <c r="R656" s="42"/>
      <c r="S656" s="42"/>
      <c r="T656" s="42"/>
      <c r="U656" s="10"/>
    </row>
    <row r="657" spans="1:21" ht="13.2" x14ac:dyDescent="0.25">
      <c r="A657" s="10"/>
      <c r="B657" s="10"/>
      <c r="C657" s="10"/>
      <c r="D657" s="10"/>
      <c r="E657" s="10"/>
      <c r="F657" s="10"/>
      <c r="G657" s="10"/>
      <c r="H657" s="10"/>
      <c r="I657" s="10"/>
      <c r="J657" s="10"/>
      <c r="K657" s="10"/>
      <c r="L657" s="171"/>
      <c r="M657" s="10"/>
      <c r="N657" s="10"/>
      <c r="O657" s="10"/>
      <c r="P657" s="179"/>
      <c r="Q657" s="42"/>
      <c r="R657" s="42"/>
      <c r="S657" s="42"/>
      <c r="T657" s="42"/>
      <c r="U657" s="10"/>
    </row>
    <row r="658" spans="1:21" ht="13.2" x14ac:dyDescent="0.25">
      <c r="A658" s="10"/>
      <c r="B658" s="10"/>
      <c r="C658" s="10"/>
      <c r="D658" s="10"/>
      <c r="E658" s="10"/>
      <c r="F658" s="10"/>
      <c r="G658" s="10"/>
      <c r="H658" s="10"/>
      <c r="I658" s="10"/>
      <c r="J658" s="10"/>
      <c r="K658" s="10"/>
      <c r="L658" s="171"/>
      <c r="M658" s="10"/>
      <c r="N658" s="10"/>
      <c r="O658" s="10"/>
      <c r="P658" s="179"/>
      <c r="Q658" s="42"/>
      <c r="R658" s="42"/>
      <c r="S658" s="42"/>
      <c r="T658" s="42"/>
      <c r="U658" s="10"/>
    </row>
    <row r="659" spans="1:21" ht="13.2" x14ac:dyDescent="0.25">
      <c r="A659" s="10"/>
      <c r="B659" s="10"/>
      <c r="C659" s="10"/>
      <c r="D659" s="10"/>
      <c r="E659" s="10"/>
      <c r="F659" s="10"/>
      <c r="G659" s="10"/>
      <c r="H659" s="10"/>
      <c r="I659" s="10"/>
      <c r="J659" s="10"/>
      <c r="K659" s="10"/>
      <c r="L659" s="171"/>
      <c r="M659" s="10"/>
      <c r="N659" s="10"/>
      <c r="O659" s="10"/>
      <c r="P659" s="179"/>
      <c r="Q659" s="42"/>
      <c r="R659" s="42"/>
      <c r="S659" s="42"/>
      <c r="T659" s="42"/>
      <c r="U659" s="10"/>
    </row>
    <row r="660" spans="1:21" ht="13.2" x14ac:dyDescent="0.25">
      <c r="A660" s="10"/>
      <c r="B660" s="10"/>
      <c r="C660" s="10"/>
      <c r="D660" s="10"/>
      <c r="E660" s="10"/>
      <c r="F660" s="10"/>
      <c r="G660" s="10"/>
      <c r="H660" s="10"/>
      <c r="I660" s="10"/>
      <c r="J660" s="10"/>
      <c r="K660" s="10"/>
      <c r="L660" s="171"/>
      <c r="M660" s="10"/>
      <c r="N660" s="10"/>
      <c r="O660" s="10"/>
      <c r="P660" s="179"/>
      <c r="Q660" s="42"/>
      <c r="R660" s="42"/>
      <c r="S660" s="42"/>
      <c r="T660" s="42"/>
      <c r="U660" s="10"/>
    </row>
    <row r="661" spans="1:21" ht="13.2" x14ac:dyDescent="0.25">
      <c r="A661" s="10"/>
      <c r="B661" s="10"/>
      <c r="C661" s="10"/>
      <c r="D661" s="10"/>
      <c r="E661" s="10"/>
      <c r="F661" s="10"/>
      <c r="G661" s="10"/>
      <c r="H661" s="10"/>
      <c r="I661" s="10"/>
      <c r="J661" s="10"/>
      <c r="K661" s="10"/>
      <c r="L661" s="171"/>
      <c r="M661" s="10"/>
      <c r="N661" s="10"/>
      <c r="O661" s="10"/>
      <c r="P661" s="179"/>
      <c r="Q661" s="42"/>
      <c r="R661" s="42"/>
      <c r="S661" s="42"/>
      <c r="T661" s="42"/>
      <c r="U661" s="10"/>
    </row>
    <row r="662" spans="1:21" ht="13.2" x14ac:dyDescent="0.25">
      <c r="A662" s="10"/>
      <c r="B662" s="10"/>
      <c r="C662" s="10"/>
      <c r="D662" s="10"/>
      <c r="E662" s="10"/>
      <c r="F662" s="10"/>
      <c r="G662" s="10"/>
      <c r="H662" s="10"/>
      <c r="I662" s="10"/>
      <c r="J662" s="10"/>
      <c r="K662" s="10"/>
      <c r="L662" s="171"/>
      <c r="M662" s="10"/>
      <c r="N662" s="10"/>
      <c r="O662" s="10"/>
      <c r="P662" s="179"/>
      <c r="Q662" s="42"/>
      <c r="R662" s="42"/>
      <c r="S662" s="42"/>
      <c r="T662" s="42"/>
      <c r="U662" s="10"/>
    </row>
    <row r="663" spans="1:21" ht="13.2" x14ac:dyDescent="0.25">
      <c r="A663" s="10"/>
      <c r="B663" s="10"/>
      <c r="C663" s="10"/>
      <c r="D663" s="10"/>
      <c r="E663" s="10"/>
      <c r="F663" s="10"/>
      <c r="G663" s="10"/>
      <c r="H663" s="10"/>
      <c r="I663" s="10"/>
      <c r="J663" s="10"/>
      <c r="K663" s="10"/>
      <c r="L663" s="171"/>
      <c r="M663" s="10"/>
      <c r="N663" s="10"/>
      <c r="O663" s="10"/>
      <c r="P663" s="179"/>
      <c r="Q663" s="42"/>
      <c r="R663" s="42"/>
      <c r="S663" s="42"/>
      <c r="T663" s="42"/>
      <c r="U663" s="10"/>
    </row>
    <row r="664" spans="1:21" ht="13.2" x14ac:dyDescent="0.25">
      <c r="A664" s="10"/>
      <c r="B664" s="10"/>
      <c r="C664" s="10"/>
      <c r="D664" s="10"/>
      <c r="E664" s="10"/>
      <c r="F664" s="10"/>
      <c r="G664" s="10"/>
      <c r="H664" s="10"/>
      <c r="I664" s="10"/>
      <c r="J664" s="10"/>
      <c r="K664" s="10"/>
      <c r="L664" s="171"/>
      <c r="M664" s="10"/>
      <c r="N664" s="10"/>
      <c r="O664" s="10"/>
      <c r="P664" s="179"/>
      <c r="Q664" s="42"/>
      <c r="R664" s="42"/>
      <c r="S664" s="42"/>
      <c r="T664" s="42"/>
      <c r="U664" s="10"/>
    </row>
    <row r="665" spans="1:21" ht="13.2" x14ac:dyDescent="0.25">
      <c r="A665" s="10"/>
      <c r="B665" s="10"/>
      <c r="C665" s="10"/>
      <c r="D665" s="10"/>
      <c r="E665" s="10"/>
      <c r="F665" s="10"/>
      <c r="G665" s="10"/>
      <c r="H665" s="10"/>
      <c r="I665" s="10"/>
      <c r="J665" s="10"/>
      <c r="K665" s="10"/>
      <c r="L665" s="171"/>
      <c r="M665" s="10"/>
      <c r="N665" s="10"/>
      <c r="O665" s="10"/>
      <c r="P665" s="179"/>
      <c r="Q665" s="42"/>
      <c r="R665" s="42"/>
      <c r="S665" s="42"/>
      <c r="T665" s="42"/>
      <c r="U665" s="10"/>
    </row>
    <row r="666" spans="1:21" ht="13.2" x14ac:dyDescent="0.25">
      <c r="A666" s="10"/>
      <c r="B666" s="10"/>
      <c r="C666" s="10"/>
      <c r="D666" s="10"/>
      <c r="E666" s="10"/>
      <c r="F666" s="10"/>
      <c r="G666" s="10"/>
      <c r="H666" s="10"/>
      <c r="I666" s="10"/>
      <c r="J666" s="10"/>
      <c r="K666" s="10"/>
      <c r="L666" s="171"/>
      <c r="M666" s="10"/>
      <c r="N666" s="10"/>
      <c r="O666" s="10"/>
      <c r="P666" s="179"/>
      <c r="Q666" s="42"/>
      <c r="R666" s="42"/>
      <c r="S666" s="42"/>
      <c r="T666" s="42"/>
      <c r="U666" s="10"/>
    </row>
    <row r="667" spans="1:21" ht="13.2" x14ac:dyDescent="0.25">
      <c r="A667" s="10"/>
      <c r="B667" s="10"/>
      <c r="C667" s="10"/>
      <c r="D667" s="10"/>
      <c r="E667" s="10"/>
      <c r="F667" s="10"/>
      <c r="G667" s="10"/>
      <c r="H667" s="10"/>
      <c r="I667" s="10"/>
      <c r="J667" s="10"/>
      <c r="K667" s="10"/>
      <c r="L667" s="171"/>
      <c r="M667" s="10"/>
      <c r="N667" s="10"/>
      <c r="O667" s="10"/>
      <c r="P667" s="179"/>
      <c r="Q667" s="42"/>
      <c r="R667" s="42"/>
      <c r="S667" s="42"/>
      <c r="T667" s="42"/>
      <c r="U667" s="10"/>
    </row>
    <row r="668" spans="1:21" ht="13.2" x14ac:dyDescent="0.25">
      <c r="A668" s="10"/>
      <c r="B668" s="10"/>
      <c r="C668" s="10"/>
      <c r="D668" s="10"/>
      <c r="E668" s="10"/>
      <c r="F668" s="10"/>
      <c r="G668" s="10"/>
      <c r="H668" s="10"/>
      <c r="I668" s="10"/>
      <c r="J668" s="10"/>
      <c r="K668" s="10"/>
      <c r="L668" s="171"/>
      <c r="M668" s="10"/>
      <c r="N668" s="10"/>
      <c r="O668" s="10"/>
      <c r="P668" s="179"/>
      <c r="Q668" s="42"/>
      <c r="R668" s="42"/>
      <c r="S668" s="42"/>
      <c r="T668" s="42"/>
      <c r="U668" s="10"/>
    </row>
    <row r="669" spans="1:21" ht="13.2" x14ac:dyDescent="0.25">
      <c r="A669" s="10"/>
      <c r="B669" s="10"/>
      <c r="C669" s="10"/>
      <c r="D669" s="10"/>
      <c r="E669" s="10"/>
      <c r="F669" s="10"/>
      <c r="G669" s="10"/>
      <c r="H669" s="10"/>
      <c r="I669" s="10"/>
      <c r="J669" s="10"/>
      <c r="K669" s="10"/>
      <c r="L669" s="171"/>
      <c r="M669" s="10"/>
      <c r="N669" s="10"/>
      <c r="O669" s="10"/>
      <c r="P669" s="179"/>
      <c r="Q669" s="42"/>
      <c r="R669" s="42"/>
      <c r="S669" s="42"/>
      <c r="T669" s="42"/>
      <c r="U669" s="10"/>
    </row>
    <row r="670" spans="1:21" ht="13.2" x14ac:dyDescent="0.25">
      <c r="A670" s="10"/>
      <c r="B670" s="10"/>
      <c r="C670" s="10"/>
      <c r="D670" s="10"/>
      <c r="E670" s="10"/>
      <c r="F670" s="10"/>
      <c r="G670" s="10"/>
      <c r="H670" s="10"/>
      <c r="I670" s="10"/>
      <c r="J670" s="10"/>
      <c r="K670" s="10"/>
      <c r="L670" s="171"/>
      <c r="M670" s="10"/>
      <c r="N670" s="10"/>
      <c r="O670" s="10"/>
      <c r="P670" s="179"/>
      <c r="Q670" s="42"/>
      <c r="R670" s="42"/>
      <c r="S670" s="42"/>
      <c r="T670" s="42"/>
      <c r="U670" s="10"/>
    </row>
    <row r="671" spans="1:21" ht="13.2" x14ac:dyDescent="0.25">
      <c r="A671" s="10"/>
      <c r="B671" s="10"/>
      <c r="C671" s="10"/>
      <c r="D671" s="10"/>
      <c r="E671" s="10"/>
      <c r="F671" s="10"/>
      <c r="G671" s="10"/>
      <c r="H671" s="10"/>
      <c r="I671" s="10"/>
      <c r="J671" s="10"/>
      <c r="K671" s="10"/>
      <c r="L671" s="171"/>
      <c r="M671" s="10"/>
      <c r="N671" s="10"/>
      <c r="O671" s="10"/>
      <c r="P671" s="179"/>
      <c r="Q671" s="42"/>
      <c r="R671" s="42"/>
      <c r="S671" s="42"/>
      <c r="T671" s="42"/>
      <c r="U671" s="10"/>
    </row>
    <row r="672" spans="1:21" ht="13.2" x14ac:dyDescent="0.25">
      <c r="A672" s="10"/>
      <c r="B672" s="10"/>
      <c r="C672" s="10"/>
      <c r="D672" s="10"/>
      <c r="E672" s="10"/>
      <c r="F672" s="10"/>
      <c r="G672" s="10"/>
      <c r="H672" s="10"/>
      <c r="I672" s="10"/>
      <c r="J672" s="10"/>
      <c r="K672" s="10"/>
      <c r="L672" s="171"/>
      <c r="M672" s="10"/>
      <c r="N672" s="10"/>
      <c r="O672" s="10"/>
      <c r="P672" s="179"/>
      <c r="Q672" s="42"/>
      <c r="R672" s="42"/>
      <c r="S672" s="42"/>
      <c r="T672" s="42"/>
      <c r="U672" s="10"/>
    </row>
    <row r="673" spans="1:21" ht="13.2" x14ac:dyDescent="0.25">
      <c r="A673" s="10"/>
      <c r="B673" s="10"/>
      <c r="C673" s="10"/>
      <c r="D673" s="10"/>
      <c r="E673" s="10"/>
      <c r="F673" s="10"/>
      <c r="G673" s="10"/>
      <c r="H673" s="10"/>
      <c r="I673" s="10"/>
      <c r="J673" s="10"/>
      <c r="K673" s="10"/>
      <c r="L673" s="171"/>
      <c r="M673" s="10"/>
      <c r="N673" s="10"/>
      <c r="O673" s="10"/>
      <c r="P673" s="179"/>
      <c r="Q673" s="42"/>
      <c r="R673" s="42"/>
      <c r="S673" s="42"/>
      <c r="T673" s="42"/>
      <c r="U673" s="10"/>
    </row>
    <row r="674" spans="1:21" ht="13.2" x14ac:dyDescent="0.25">
      <c r="A674" s="10"/>
      <c r="B674" s="10"/>
      <c r="C674" s="10"/>
      <c r="D674" s="10"/>
      <c r="E674" s="10"/>
      <c r="F674" s="10"/>
      <c r="G674" s="10"/>
      <c r="H674" s="10"/>
      <c r="I674" s="10"/>
      <c r="J674" s="10"/>
      <c r="K674" s="10"/>
      <c r="L674" s="171"/>
      <c r="M674" s="10"/>
      <c r="N674" s="10"/>
      <c r="O674" s="10"/>
      <c r="P674" s="179"/>
      <c r="Q674" s="42"/>
      <c r="R674" s="42"/>
      <c r="S674" s="42"/>
      <c r="T674" s="42"/>
      <c r="U674" s="10"/>
    </row>
    <row r="675" spans="1:21" ht="13.2" x14ac:dyDescent="0.25">
      <c r="A675" s="10"/>
      <c r="B675" s="10"/>
      <c r="C675" s="10"/>
      <c r="D675" s="10"/>
      <c r="E675" s="10"/>
      <c r="F675" s="10"/>
      <c r="G675" s="10"/>
      <c r="H675" s="10"/>
      <c r="I675" s="10"/>
      <c r="J675" s="10"/>
      <c r="K675" s="10"/>
      <c r="L675" s="171"/>
      <c r="M675" s="10"/>
      <c r="N675" s="10"/>
      <c r="O675" s="10"/>
      <c r="P675" s="179"/>
      <c r="Q675" s="42"/>
      <c r="R675" s="42"/>
      <c r="S675" s="42"/>
      <c r="T675" s="42"/>
      <c r="U675" s="10"/>
    </row>
    <row r="676" spans="1:21" ht="13.2" x14ac:dyDescent="0.25">
      <c r="A676" s="10"/>
      <c r="B676" s="10"/>
      <c r="C676" s="10"/>
      <c r="D676" s="10"/>
      <c r="E676" s="10"/>
      <c r="F676" s="10"/>
      <c r="G676" s="10"/>
      <c r="H676" s="10"/>
      <c r="I676" s="10"/>
      <c r="J676" s="10"/>
      <c r="K676" s="10"/>
      <c r="L676" s="171"/>
      <c r="M676" s="10"/>
      <c r="N676" s="10"/>
      <c r="O676" s="10"/>
      <c r="P676" s="179"/>
      <c r="Q676" s="42"/>
      <c r="R676" s="42"/>
      <c r="S676" s="42"/>
      <c r="T676" s="42"/>
      <c r="U676" s="10"/>
    </row>
    <row r="677" spans="1:21" ht="13.2" x14ac:dyDescent="0.25">
      <c r="A677" s="10"/>
      <c r="B677" s="10"/>
      <c r="C677" s="10"/>
      <c r="D677" s="10"/>
      <c r="E677" s="10"/>
      <c r="F677" s="10"/>
      <c r="G677" s="10"/>
      <c r="H677" s="10"/>
      <c r="I677" s="10"/>
      <c r="J677" s="10"/>
      <c r="K677" s="10"/>
      <c r="L677" s="171"/>
      <c r="M677" s="10"/>
      <c r="N677" s="10"/>
      <c r="O677" s="10"/>
      <c r="P677" s="179"/>
      <c r="Q677" s="42"/>
      <c r="R677" s="42"/>
      <c r="S677" s="42"/>
      <c r="T677" s="42"/>
      <c r="U677" s="10"/>
    </row>
    <row r="678" spans="1:21" ht="13.2" x14ac:dyDescent="0.25">
      <c r="A678" s="10"/>
      <c r="B678" s="10"/>
      <c r="C678" s="10"/>
      <c r="D678" s="10"/>
      <c r="E678" s="10"/>
      <c r="F678" s="10"/>
      <c r="G678" s="10"/>
      <c r="H678" s="10"/>
      <c r="I678" s="10"/>
      <c r="J678" s="10"/>
      <c r="K678" s="10"/>
      <c r="L678" s="171"/>
      <c r="M678" s="10"/>
      <c r="N678" s="10"/>
      <c r="O678" s="10"/>
      <c r="P678" s="179"/>
      <c r="Q678" s="42"/>
      <c r="R678" s="42"/>
      <c r="S678" s="42"/>
      <c r="T678" s="42"/>
      <c r="U678" s="10"/>
    </row>
    <row r="679" spans="1:21" ht="13.2" x14ac:dyDescent="0.25">
      <c r="A679" s="10"/>
      <c r="B679" s="10"/>
      <c r="C679" s="10"/>
      <c r="D679" s="10"/>
      <c r="E679" s="10"/>
      <c r="F679" s="10"/>
      <c r="G679" s="10"/>
      <c r="H679" s="10"/>
      <c r="I679" s="10"/>
      <c r="J679" s="10"/>
      <c r="K679" s="10"/>
      <c r="L679" s="171"/>
      <c r="M679" s="10"/>
      <c r="N679" s="10"/>
      <c r="O679" s="10"/>
      <c r="P679" s="179"/>
      <c r="Q679" s="42"/>
      <c r="R679" s="42"/>
      <c r="S679" s="42"/>
      <c r="T679" s="42"/>
      <c r="U679" s="10"/>
    </row>
    <row r="680" spans="1:21" ht="13.2" x14ac:dyDescent="0.25">
      <c r="A680" s="10"/>
      <c r="B680" s="10"/>
      <c r="C680" s="10"/>
      <c r="D680" s="10"/>
      <c r="E680" s="10"/>
      <c r="F680" s="10"/>
      <c r="G680" s="10"/>
      <c r="H680" s="10"/>
      <c r="I680" s="10"/>
      <c r="J680" s="10"/>
      <c r="K680" s="10"/>
      <c r="L680" s="171"/>
      <c r="M680" s="10"/>
      <c r="N680" s="10"/>
      <c r="O680" s="10"/>
      <c r="P680" s="179"/>
      <c r="Q680" s="42"/>
      <c r="R680" s="42"/>
      <c r="S680" s="42"/>
      <c r="T680" s="42"/>
      <c r="U680" s="10"/>
    </row>
    <row r="681" spans="1:21" ht="13.2" x14ac:dyDescent="0.25">
      <c r="A681" s="10"/>
      <c r="B681" s="10"/>
      <c r="C681" s="10"/>
      <c r="D681" s="10"/>
      <c r="E681" s="10"/>
      <c r="F681" s="10"/>
      <c r="G681" s="10"/>
      <c r="H681" s="10"/>
      <c r="I681" s="10"/>
      <c r="J681" s="10"/>
      <c r="K681" s="10"/>
      <c r="L681" s="171"/>
      <c r="M681" s="10"/>
      <c r="N681" s="10"/>
      <c r="O681" s="10"/>
      <c r="P681" s="179"/>
      <c r="Q681" s="42"/>
      <c r="R681" s="42"/>
      <c r="S681" s="42"/>
      <c r="T681" s="42"/>
      <c r="U681" s="10"/>
    </row>
    <row r="682" spans="1:21" ht="13.2" x14ac:dyDescent="0.25">
      <c r="A682" s="10"/>
      <c r="B682" s="10"/>
      <c r="C682" s="10"/>
      <c r="D682" s="10"/>
      <c r="E682" s="10"/>
      <c r="F682" s="10"/>
      <c r="G682" s="10"/>
      <c r="H682" s="10"/>
      <c r="I682" s="10"/>
      <c r="J682" s="10"/>
      <c r="K682" s="10"/>
      <c r="L682" s="171"/>
      <c r="M682" s="10"/>
      <c r="N682" s="10"/>
      <c r="O682" s="10"/>
      <c r="P682" s="179"/>
      <c r="Q682" s="42"/>
      <c r="R682" s="42"/>
      <c r="S682" s="42"/>
      <c r="T682" s="42"/>
      <c r="U682" s="10"/>
    </row>
    <row r="683" spans="1:21" ht="13.2" x14ac:dyDescent="0.25">
      <c r="A683" s="10"/>
      <c r="B683" s="10"/>
      <c r="C683" s="10"/>
      <c r="D683" s="10"/>
      <c r="E683" s="10"/>
      <c r="F683" s="10"/>
      <c r="G683" s="10"/>
      <c r="H683" s="10"/>
      <c r="I683" s="10"/>
      <c r="J683" s="10"/>
      <c r="K683" s="10"/>
      <c r="L683" s="171"/>
      <c r="M683" s="10"/>
      <c r="N683" s="10"/>
      <c r="O683" s="10"/>
      <c r="P683" s="179"/>
      <c r="Q683" s="42"/>
      <c r="R683" s="42"/>
      <c r="S683" s="42"/>
      <c r="T683" s="42"/>
      <c r="U683" s="10"/>
    </row>
    <row r="684" spans="1:21" ht="13.2" x14ac:dyDescent="0.25">
      <c r="A684" s="10"/>
      <c r="B684" s="10"/>
      <c r="C684" s="10"/>
      <c r="D684" s="10"/>
      <c r="E684" s="10"/>
      <c r="F684" s="10"/>
      <c r="G684" s="10"/>
      <c r="H684" s="10"/>
      <c r="I684" s="10"/>
      <c r="J684" s="10"/>
      <c r="K684" s="10"/>
      <c r="L684" s="171"/>
      <c r="M684" s="10"/>
      <c r="N684" s="10"/>
      <c r="O684" s="10"/>
      <c r="P684" s="179"/>
      <c r="Q684" s="42"/>
      <c r="R684" s="42"/>
      <c r="S684" s="42"/>
      <c r="T684" s="42"/>
      <c r="U684" s="10"/>
    </row>
    <row r="685" spans="1:21" ht="13.2" x14ac:dyDescent="0.25">
      <c r="A685" s="10"/>
      <c r="B685" s="10"/>
      <c r="C685" s="10"/>
      <c r="D685" s="10"/>
      <c r="E685" s="10"/>
      <c r="F685" s="10"/>
      <c r="G685" s="10"/>
      <c r="H685" s="10"/>
      <c r="I685" s="10"/>
      <c r="J685" s="10"/>
      <c r="K685" s="10"/>
      <c r="L685" s="171"/>
      <c r="M685" s="10"/>
      <c r="N685" s="10"/>
      <c r="O685" s="10"/>
      <c r="P685" s="179"/>
      <c r="Q685" s="42"/>
      <c r="R685" s="42"/>
      <c r="S685" s="42"/>
      <c r="T685" s="42"/>
      <c r="U685" s="10"/>
    </row>
    <row r="686" spans="1:21" ht="13.2" x14ac:dyDescent="0.25">
      <c r="A686" s="10"/>
      <c r="B686" s="10"/>
      <c r="C686" s="10"/>
      <c r="D686" s="10"/>
      <c r="E686" s="10"/>
      <c r="F686" s="10"/>
      <c r="G686" s="10"/>
      <c r="H686" s="10"/>
      <c r="I686" s="10"/>
      <c r="J686" s="10"/>
      <c r="K686" s="10"/>
      <c r="L686" s="171"/>
      <c r="M686" s="10"/>
      <c r="N686" s="10"/>
      <c r="O686" s="10"/>
      <c r="P686" s="179"/>
      <c r="Q686" s="42"/>
      <c r="R686" s="42"/>
      <c r="S686" s="42"/>
      <c r="T686" s="42"/>
      <c r="U686" s="10"/>
    </row>
    <row r="687" spans="1:21" ht="13.2" x14ac:dyDescent="0.25">
      <c r="A687" s="10"/>
      <c r="B687" s="10"/>
      <c r="C687" s="10"/>
      <c r="D687" s="10"/>
      <c r="E687" s="10"/>
      <c r="F687" s="10"/>
      <c r="G687" s="10"/>
      <c r="H687" s="10"/>
      <c r="I687" s="10"/>
      <c r="J687" s="10"/>
      <c r="K687" s="10"/>
      <c r="L687" s="171"/>
      <c r="M687" s="10"/>
      <c r="N687" s="10"/>
      <c r="O687" s="10"/>
      <c r="P687" s="179"/>
      <c r="Q687" s="42"/>
      <c r="R687" s="42"/>
      <c r="S687" s="42"/>
      <c r="T687" s="42"/>
      <c r="U687" s="10"/>
    </row>
    <row r="688" spans="1:21" ht="13.2" x14ac:dyDescent="0.25">
      <c r="A688" s="10"/>
      <c r="B688" s="10"/>
      <c r="C688" s="10"/>
      <c r="D688" s="10"/>
      <c r="E688" s="10"/>
      <c r="F688" s="10"/>
      <c r="G688" s="10"/>
      <c r="H688" s="10"/>
      <c r="I688" s="10"/>
      <c r="J688" s="10"/>
      <c r="K688" s="10"/>
      <c r="L688" s="171"/>
      <c r="M688" s="10"/>
      <c r="N688" s="10"/>
      <c r="O688" s="10"/>
      <c r="P688" s="179"/>
      <c r="Q688" s="42"/>
      <c r="R688" s="42"/>
      <c r="S688" s="42"/>
      <c r="T688" s="42"/>
      <c r="U688" s="10"/>
    </row>
    <row r="689" spans="1:21" ht="13.2" x14ac:dyDescent="0.25">
      <c r="A689" s="10"/>
      <c r="B689" s="10"/>
      <c r="C689" s="10"/>
      <c r="D689" s="10"/>
      <c r="E689" s="10"/>
      <c r="F689" s="10"/>
      <c r="G689" s="10"/>
      <c r="H689" s="10"/>
      <c r="I689" s="10"/>
      <c r="J689" s="10"/>
      <c r="K689" s="10"/>
      <c r="L689" s="171"/>
      <c r="M689" s="10"/>
      <c r="N689" s="10"/>
      <c r="O689" s="10"/>
      <c r="P689" s="179"/>
      <c r="Q689" s="42"/>
      <c r="R689" s="42"/>
      <c r="S689" s="42"/>
      <c r="T689" s="42"/>
      <c r="U689" s="10"/>
    </row>
    <row r="690" spans="1:21" ht="13.2" x14ac:dyDescent="0.25">
      <c r="A690" s="10"/>
      <c r="B690" s="10"/>
      <c r="C690" s="10"/>
      <c r="D690" s="10"/>
      <c r="E690" s="10"/>
      <c r="F690" s="10"/>
      <c r="G690" s="10"/>
      <c r="H690" s="10"/>
      <c r="I690" s="10"/>
      <c r="J690" s="10"/>
      <c r="K690" s="10"/>
      <c r="L690" s="171"/>
      <c r="M690" s="10"/>
      <c r="N690" s="10"/>
      <c r="O690" s="10"/>
      <c r="P690" s="179"/>
      <c r="Q690" s="42"/>
      <c r="R690" s="42"/>
      <c r="S690" s="42"/>
      <c r="T690" s="42"/>
      <c r="U690" s="10"/>
    </row>
    <row r="691" spans="1:21" ht="13.2" x14ac:dyDescent="0.25">
      <c r="A691" s="10"/>
      <c r="B691" s="10"/>
      <c r="C691" s="10"/>
      <c r="D691" s="10"/>
      <c r="E691" s="10"/>
      <c r="F691" s="10"/>
      <c r="G691" s="10"/>
      <c r="H691" s="10"/>
      <c r="I691" s="10"/>
      <c r="J691" s="10"/>
      <c r="K691" s="10"/>
      <c r="L691" s="171"/>
      <c r="M691" s="10"/>
      <c r="N691" s="10"/>
      <c r="O691" s="10"/>
      <c r="P691" s="179"/>
      <c r="Q691" s="42"/>
      <c r="R691" s="42"/>
      <c r="S691" s="42"/>
      <c r="T691" s="42"/>
      <c r="U691" s="10"/>
    </row>
    <row r="692" spans="1:21" ht="13.2" x14ac:dyDescent="0.25">
      <c r="A692" s="10"/>
      <c r="B692" s="10"/>
      <c r="C692" s="10"/>
      <c r="D692" s="10"/>
      <c r="E692" s="10"/>
      <c r="F692" s="10"/>
      <c r="G692" s="10"/>
      <c r="H692" s="10"/>
      <c r="I692" s="10"/>
      <c r="J692" s="10"/>
      <c r="K692" s="10"/>
      <c r="L692" s="171"/>
      <c r="M692" s="10"/>
      <c r="N692" s="10"/>
      <c r="O692" s="10"/>
      <c r="P692" s="179"/>
      <c r="Q692" s="42"/>
      <c r="R692" s="42"/>
      <c r="S692" s="42"/>
      <c r="T692" s="42"/>
      <c r="U692" s="10"/>
    </row>
    <row r="693" spans="1:21" ht="13.2" x14ac:dyDescent="0.25">
      <c r="A693" s="10"/>
      <c r="B693" s="10"/>
      <c r="C693" s="10"/>
      <c r="D693" s="10"/>
      <c r="E693" s="10"/>
      <c r="F693" s="10"/>
      <c r="G693" s="10"/>
      <c r="H693" s="10"/>
      <c r="I693" s="10"/>
      <c r="J693" s="10"/>
      <c r="K693" s="10"/>
      <c r="L693" s="171"/>
      <c r="M693" s="10"/>
      <c r="N693" s="10"/>
      <c r="O693" s="10"/>
      <c r="P693" s="179"/>
      <c r="Q693" s="42"/>
      <c r="R693" s="42"/>
      <c r="S693" s="42"/>
      <c r="T693" s="42"/>
      <c r="U693" s="10"/>
    </row>
    <row r="694" spans="1:21" ht="13.2" x14ac:dyDescent="0.25">
      <c r="A694" s="10"/>
      <c r="B694" s="10"/>
      <c r="C694" s="10"/>
      <c r="D694" s="10"/>
      <c r="E694" s="10"/>
      <c r="F694" s="10"/>
      <c r="G694" s="10"/>
      <c r="H694" s="10"/>
      <c r="I694" s="10"/>
      <c r="J694" s="10"/>
      <c r="K694" s="10"/>
      <c r="L694" s="171"/>
      <c r="M694" s="10"/>
      <c r="N694" s="10"/>
      <c r="O694" s="10"/>
      <c r="P694" s="179"/>
      <c r="Q694" s="42"/>
      <c r="R694" s="42"/>
      <c r="S694" s="42"/>
      <c r="T694" s="42"/>
      <c r="U694" s="10"/>
    </row>
    <row r="695" spans="1:21" ht="13.2" x14ac:dyDescent="0.25">
      <c r="A695" s="10"/>
      <c r="B695" s="10"/>
      <c r="C695" s="10"/>
      <c r="D695" s="10"/>
      <c r="E695" s="10"/>
      <c r="F695" s="10"/>
      <c r="G695" s="10"/>
      <c r="H695" s="10"/>
      <c r="I695" s="10"/>
      <c r="J695" s="10"/>
      <c r="K695" s="10"/>
      <c r="L695" s="171"/>
      <c r="M695" s="10"/>
      <c r="N695" s="10"/>
      <c r="O695" s="10"/>
      <c r="P695" s="179"/>
      <c r="Q695" s="42"/>
      <c r="R695" s="42"/>
      <c r="S695" s="42"/>
      <c r="T695" s="42"/>
      <c r="U695" s="10"/>
    </row>
    <row r="696" spans="1:21" ht="13.2" x14ac:dyDescent="0.25">
      <c r="A696" s="10"/>
      <c r="B696" s="10"/>
      <c r="C696" s="10"/>
      <c r="D696" s="10"/>
      <c r="E696" s="10"/>
      <c r="F696" s="10"/>
      <c r="G696" s="10"/>
      <c r="H696" s="10"/>
      <c r="I696" s="10"/>
      <c r="J696" s="10"/>
      <c r="K696" s="10"/>
      <c r="L696" s="171"/>
      <c r="M696" s="10"/>
      <c r="N696" s="10"/>
      <c r="O696" s="10"/>
      <c r="P696" s="179"/>
      <c r="Q696" s="42"/>
      <c r="R696" s="42"/>
      <c r="S696" s="42"/>
      <c r="T696" s="42"/>
      <c r="U696" s="10"/>
    </row>
    <row r="697" spans="1:21" ht="13.2" x14ac:dyDescent="0.25">
      <c r="A697" s="10"/>
      <c r="B697" s="10"/>
      <c r="C697" s="10"/>
      <c r="D697" s="10"/>
      <c r="E697" s="10"/>
      <c r="F697" s="10"/>
      <c r="G697" s="10"/>
      <c r="H697" s="10"/>
      <c r="I697" s="10"/>
      <c r="J697" s="10"/>
      <c r="K697" s="10"/>
      <c r="L697" s="171"/>
      <c r="M697" s="10"/>
      <c r="N697" s="10"/>
      <c r="O697" s="10"/>
      <c r="P697" s="179"/>
      <c r="Q697" s="42"/>
      <c r="R697" s="42"/>
      <c r="S697" s="42"/>
      <c r="T697" s="42"/>
      <c r="U697" s="10"/>
    </row>
    <row r="698" spans="1:21" ht="13.2" x14ac:dyDescent="0.25">
      <c r="A698" s="10"/>
      <c r="B698" s="10"/>
      <c r="C698" s="10"/>
      <c r="D698" s="10"/>
      <c r="E698" s="10"/>
      <c r="F698" s="10"/>
      <c r="G698" s="10"/>
      <c r="H698" s="10"/>
      <c r="I698" s="10"/>
      <c r="J698" s="10"/>
      <c r="K698" s="10"/>
      <c r="L698" s="171"/>
      <c r="M698" s="10"/>
      <c r="N698" s="10"/>
      <c r="O698" s="10"/>
      <c r="P698" s="179"/>
      <c r="Q698" s="42"/>
      <c r="R698" s="42"/>
      <c r="S698" s="42"/>
      <c r="T698" s="42"/>
      <c r="U698" s="10"/>
    </row>
    <row r="699" spans="1:21" ht="13.2" x14ac:dyDescent="0.25">
      <c r="A699" s="10"/>
      <c r="B699" s="10"/>
      <c r="C699" s="10"/>
      <c r="D699" s="10"/>
      <c r="E699" s="10"/>
      <c r="F699" s="10"/>
      <c r="G699" s="10"/>
      <c r="H699" s="10"/>
      <c r="I699" s="10"/>
      <c r="J699" s="10"/>
      <c r="K699" s="10"/>
      <c r="L699" s="171"/>
      <c r="M699" s="10"/>
      <c r="N699" s="10"/>
      <c r="O699" s="10"/>
      <c r="P699" s="179"/>
      <c r="Q699" s="42"/>
      <c r="R699" s="42"/>
      <c r="S699" s="42"/>
      <c r="T699" s="42"/>
      <c r="U699" s="10"/>
    </row>
    <row r="700" spans="1:21" ht="13.2" x14ac:dyDescent="0.25">
      <c r="A700" s="10"/>
      <c r="B700" s="10"/>
      <c r="C700" s="10"/>
      <c r="D700" s="10"/>
      <c r="E700" s="10"/>
      <c r="F700" s="10"/>
      <c r="G700" s="10"/>
      <c r="H700" s="10"/>
      <c r="I700" s="10"/>
      <c r="J700" s="10"/>
      <c r="K700" s="10"/>
      <c r="L700" s="171"/>
      <c r="M700" s="10"/>
      <c r="N700" s="10"/>
      <c r="O700" s="10"/>
      <c r="P700" s="179"/>
      <c r="Q700" s="42"/>
      <c r="R700" s="42"/>
      <c r="S700" s="42"/>
      <c r="T700" s="42"/>
      <c r="U700" s="10"/>
    </row>
    <row r="701" spans="1:21" ht="13.2" x14ac:dyDescent="0.25">
      <c r="A701" s="10"/>
      <c r="B701" s="10"/>
      <c r="C701" s="10"/>
      <c r="D701" s="10"/>
      <c r="E701" s="10"/>
      <c r="F701" s="10"/>
      <c r="G701" s="10"/>
      <c r="H701" s="10"/>
      <c r="I701" s="10"/>
      <c r="J701" s="10"/>
      <c r="K701" s="10"/>
      <c r="L701" s="171"/>
      <c r="M701" s="10"/>
      <c r="N701" s="10"/>
      <c r="O701" s="10"/>
      <c r="P701" s="179"/>
      <c r="Q701" s="42"/>
      <c r="R701" s="42"/>
      <c r="S701" s="42"/>
      <c r="T701" s="42"/>
      <c r="U701" s="10"/>
    </row>
    <row r="702" spans="1:21" ht="13.2" x14ac:dyDescent="0.25">
      <c r="A702" s="10"/>
      <c r="B702" s="10"/>
      <c r="C702" s="10"/>
      <c r="D702" s="10"/>
      <c r="E702" s="10"/>
      <c r="F702" s="10"/>
      <c r="G702" s="10"/>
      <c r="H702" s="10"/>
      <c r="I702" s="10"/>
      <c r="J702" s="10"/>
      <c r="K702" s="10"/>
      <c r="L702" s="171"/>
      <c r="M702" s="10"/>
      <c r="N702" s="10"/>
      <c r="O702" s="10"/>
      <c r="P702" s="179"/>
      <c r="Q702" s="42"/>
      <c r="R702" s="42"/>
      <c r="S702" s="42"/>
      <c r="T702" s="42"/>
      <c r="U702" s="10"/>
    </row>
    <row r="703" spans="1:21" ht="13.2" x14ac:dyDescent="0.25">
      <c r="A703" s="10"/>
      <c r="B703" s="10"/>
      <c r="C703" s="10"/>
      <c r="D703" s="10"/>
      <c r="E703" s="10"/>
      <c r="F703" s="10"/>
      <c r="G703" s="10"/>
      <c r="H703" s="10"/>
      <c r="I703" s="10"/>
      <c r="J703" s="10"/>
      <c r="K703" s="10"/>
      <c r="L703" s="171"/>
      <c r="M703" s="10"/>
      <c r="N703" s="10"/>
      <c r="O703" s="10"/>
      <c r="P703" s="179"/>
      <c r="Q703" s="42"/>
      <c r="R703" s="42"/>
      <c r="S703" s="42"/>
      <c r="T703" s="42"/>
      <c r="U703" s="10"/>
    </row>
    <row r="704" spans="1:21" ht="13.2" x14ac:dyDescent="0.25">
      <c r="A704" s="10"/>
      <c r="B704" s="10"/>
      <c r="C704" s="10"/>
      <c r="D704" s="10"/>
      <c r="E704" s="10"/>
      <c r="F704" s="10"/>
      <c r="G704" s="10"/>
      <c r="H704" s="10"/>
      <c r="I704" s="10"/>
      <c r="J704" s="10"/>
      <c r="K704" s="10"/>
      <c r="L704" s="171"/>
      <c r="M704" s="10"/>
      <c r="N704" s="10"/>
      <c r="O704" s="10"/>
      <c r="P704" s="179"/>
      <c r="Q704" s="42"/>
      <c r="R704" s="42"/>
      <c r="S704" s="42"/>
      <c r="T704" s="42"/>
      <c r="U704" s="10"/>
    </row>
    <row r="705" spans="1:21" ht="13.2" x14ac:dyDescent="0.25">
      <c r="A705" s="10"/>
      <c r="B705" s="10"/>
      <c r="C705" s="10"/>
      <c r="D705" s="10"/>
      <c r="E705" s="10"/>
      <c r="F705" s="10"/>
      <c r="G705" s="10"/>
      <c r="H705" s="10"/>
      <c r="I705" s="10"/>
      <c r="J705" s="10"/>
      <c r="K705" s="10"/>
      <c r="L705" s="171"/>
      <c r="M705" s="10"/>
      <c r="N705" s="10"/>
      <c r="O705" s="10"/>
      <c r="P705" s="179"/>
      <c r="Q705" s="42"/>
      <c r="R705" s="42"/>
      <c r="S705" s="42"/>
      <c r="T705" s="42"/>
      <c r="U705" s="10"/>
    </row>
    <row r="706" spans="1:21" ht="13.2" x14ac:dyDescent="0.25">
      <c r="A706" s="10"/>
      <c r="B706" s="10"/>
      <c r="C706" s="10"/>
      <c r="D706" s="10"/>
      <c r="E706" s="10"/>
      <c r="F706" s="10"/>
      <c r="G706" s="10"/>
      <c r="H706" s="10"/>
      <c r="I706" s="10"/>
      <c r="J706" s="10"/>
      <c r="K706" s="10"/>
      <c r="L706" s="171"/>
      <c r="M706" s="10"/>
      <c r="N706" s="10"/>
      <c r="O706" s="10"/>
      <c r="P706" s="179"/>
      <c r="Q706" s="42"/>
      <c r="R706" s="42"/>
      <c r="S706" s="42"/>
      <c r="T706" s="42"/>
      <c r="U706" s="10"/>
    </row>
    <row r="707" spans="1:21" ht="13.2" x14ac:dyDescent="0.25">
      <c r="A707" s="10"/>
      <c r="B707" s="10"/>
      <c r="C707" s="10"/>
      <c r="D707" s="10"/>
      <c r="E707" s="10"/>
      <c r="F707" s="10"/>
      <c r="G707" s="10"/>
      <c r="H707" s="10"/>
      <c r="I707" s="10"/>
      <c r="J707" s="10"/>
      <c r="K707" s="10"/>
      <c r="L707" s="171"/>
      <c r="M707" s="10"/>
      <c r="N707" s="10"/>
      <c r="O707" s="10"/>
      <c r="P707" s="179"/>
      <c r="Q707" s="42"/>
      <c r="R707" s="42"/>
      <c r="S707" s="42"/>
      <c r="T707" s="42"/>
      <c r="U707" s="10"/>
    </row>
    <row r="708" spans="1:21" ht="13.2" x14ac:dyDescent="0.25">
      <c r="A708" s="10"/>
      <c r="B708" s="10"/>
      <c r="C708" s="10"/>
      <c r="D708" s="10"/>
      <c r="E708" s="10"/>
      <c r="F708" s="10"/>
      <c r="G708" s="10"/>
      <c r="H708" s="10"/>
      <c r="I708" s="10"/>
      <c r="J708" s="10"/>
      <c r="K708" s="10"/>
      <c r="L708" s="171"/>
      <c r="M708" s="10"/>
      <c r="N708" s="10"/>
      <c r="O708" s="10"/>
      <c r="P708" s="179"/>
      <c r="Q708" s="42"/>
      <c r="R708" s="42"/>
      <c r="S708" s="42"/>
      <c r="T708" s="42"/>
      <c r="U708" s="10"/>
    </row>
    <row r="709" spans="1:21" ht="13.2" x14ac:dyDescent="0.25">
      <c r="A709" s="10"/>
      <c r="B709" s="10"/>
      <c r="C709" s="10"/>
      <c r="D709" s="10"/>
      <c r="E709" s="10"/>
      <c r="F709" s="10"/>
      <c r="G709" s="10"/>
      <c r="H709" s="10"/>
      <c r="I709" s="10"/>
      <c r="J709" s="10"/>
      <c r="K709" s="10"/>
      <c r="L709" s="171"/>
      <c r="M709" s="10"/>
      <c r="N709" s="10"/>
      <c r="O709" s="10"/>
      <c r="P709" s="179"/>
      <c r="Q709" s="42"/>
      <c r="R709" s="42"/>
      <c r="S709" s="42"/>
      <c r="T709" s="42"/>
      <c r="U709" s="10"/>
    </row>
    <row r="710" spans="1:21" ht="13.2" x14ac:dyDescent="0.25">
      <c r="A710" s="10"/>
      <c r="B710" s="10"/>
      <c r="C710" s="10"/>
      <c r="D710" s="10"/>
      <c r="E710" s="10"/>
      <c r="F710" s="10"/>
      <c r="G710" s="10"/>
      <c r="H710" s="10"/>
      <c r="I710" s="10"/>
      <c r="J710" s="10"/>
      <c r="K710" s="10"/>
      <c r="L710" s="171"/>
      <c r="M710" s="10"/>
      <c r="N710" s="10"/>
      <c r="O710" s="10"/>
      <c r="P710" s="179"/>
      <c r="Q710" s="42"/>
      <c r="R710" s="42"/>
      <c r="S710" s="42"/>
      <c r="T710" s="42"/>
      <c r="U710" s="10"/>
    </row>
    <row r="711" spans="1:21" ht="13.2" x14ac:dyDescent="0.25">
      <c r="A711" s="10"/>
      <c r="B711" s="10"/>
      <c r="C711" s="10"/>
      <c r="D711" s="10"/>
      <c r="E711" s="10"/>
      <c r="F711" s="10"/>
      <c r="G711" s="10"/>
      <c r="H711" s="10"/>
      <c r="I711" s="10"/>
      <c r="J711" s="10"/>
      <c r="K711" s="10"/>
      <c r="L711" s="171"/>
      <c r="M711" s="10"/>
      <c r="N711" s="10"/>
      <c r="O711" s="10"/>
      <c r="P711" s="179"/>
      <c r="Q711" s="42"/>
      <c r="R711" s="42"/>
      <c r="S711" s="42"/>
      <c r="T711" s="42"/>
      <c r="U711" s="10"/>
    </row>
    <row r="712" spans="1:21" ht="13.2" x14ac:dyDescent="0.25">
      <c r="A712" s="10"/>
      <c r="B712" s="10"/>
      <c r="C712" s="10"/>
      <c r="D712" s="10"/>
      <c r="E712" s="10"/>
      <c r="F712" s="10"/>
      <c r="G712" s="10"/>
      <c r="H712" s="10"/>
      <c r="I712" s="10"/>
      <c r="J712" s="10"/>
      <c r="K712" s="10"/>
      <c r="L712" s="171"/>
      <c r="M712" s="10"/>
      <c r="N712" s="10"/>
      <c r="O712" s="10"/>
      <c r="P712" s="179"/>
      <c r="Q712" s="42"/>
      <c r="R712" s="42"/>
      <c r="S712" s="42"/>
      <c r="T712" s="42"/>
      <c r="U712" s="10"/>
    </row>
    <row r="713" spans="1:21" ht="13.2" x14ac:dyDescent="0.25">
      <c r="A713" s="10"/>
      <c r="B713" s="10"/>
      <c r="C713" s="10"/>
      <c r="D713" s="10"/>
      <c r="E713" s="10"/>
      <c r="F713" s="10"/>
      <c r="G713" s="10"/>
      <c r="H713" s="10"/>
      <c r="I713" s="10"/>
      <c r="J713" s="10"/>
      <c r="K713" s="10"/>
      <c r="L713" s="171"/>
      <c r="M713" s="10"/>
      <c r="N713" s="10"/>
      <c r="O713" s="10"/>
      <c r="P713" s="179"/>
      <c r="Q713" s="42"/>
      <c r="R713" s="42"/>
      <c r="S713" s="42"/>
      <c r="T713" s="42"/>
      <c r="U713" s="10"/>
    </row>
    <row r="714" spans="1:21" ht="13.2" x14ac:dyDescent="0.25">
      <c r="A714" s="10"/>
      <c r="B714" s="10"/>
      <c r="C714" s="10"/>
      <c r="D714" s="10"/>
      <c r="E714" s="10"/>
      <c r="F714" s="10"/>
      <c r="G714" s="10"/>
      <c r="H714" s="10"/>
      <c r="I714" s="10"/>
      <c r="J714" s="10"/>
      <c r="K714" s="10"/>
      <c r="L714" s="171"/>
      <c r="M714" s="10"/>
      <c r="N714" s="10"/>
      <c r="O714" s="10"/>
      <c r="P714" s="179"/>
      <c r="Q714" s="42"/>
      <c r="R714" s="42"/>
      <c r="S714" s="42"/>
      <c r="T714" s="42"/>
      <c r="U714" s="10"/>
    </row>
    <row r="715" spans="1:21" ht="13.2" x14ac:dyDescent="0.25">
      <c r="A715" s="10"/>
      <c r="B715" s="10"/>
      <c r="C715" s="10"/>
      <c r="D715" s="10"/>
      <c r="E715" s="10"/>
      <c r="F715" s="10"/>
      <c r="G715" s="10"/>
      <c r="H715" s="10"/>
      <c r="I715" s="10"/>
      <c r="J715" s="10"/>
      <c r="K715" s="10"/>
      <c r="L715" s="171"/>
      <c r="M715" s="10"/>
      <c r="N715" s="10"/>
      <c r="O715" s="10"/>
      <c r="P715" s="179"/>
      <c r="Q715" s="42"/>
      <c r="R715" s="42"/>
      <c r="S715" s="42"/>
      <c r="T715" s="42"/>
      <c r="U715" s="10"/>
    </row>
    <row r="716" spans="1:21" ht="13.2" x14ac:dyDescent="0.25">
      <c r="A716" s="10"/>
      <c r="B716" s="10"/>
      <c r="C716" s="10"/>
      <c r="D716" s="10"/>
      <c r="E716" s="10"/>
      <c r="F716" s="10"/>
      <c r="G716" s="10"/>
      <c r="H716" s="10"/>
      <c r="I716" s="10"/>
      <c r="J716" s="10"/>
      <c r="K716" s="10"/>
      <c r="L716" s="171"/>
      <c r="M716" s="10"/>
      <c r="N716" s="10"/>
      <c r="O716" s="10"/>
      <c r="P716" s="179"/>
      <c r="Q716" s="42"/>
      <c r="R716" s="42"/>
      <c r="S716" s="42"/>
      <c r="T716" s="42"/>
      <c r="U716" s="10"/>
    </row>
    <row r="717" spans="1:21" ht="13.2" x14ac:dyDescent="0.25">
      <c r="A717" s="10"/>
      <c r="B717" s="10"/>
      <c r="C717" s="10"/>
      <c r="D717" s="10"/>
      <c r="E717" s="10"/>
      <c r="F717" s="10"/>
      <c r="G717" s="10"/>
      <c r="H717" s="10"/>
      <c r="I717" s="10"/>
      <c r="J717" s="10"/>
      <c r="K717" s="10"/>
      <c r="L717" s="171"/>
      <c r="M717" s="10"/>
      <c r="N717" s="10"/>
      <c r="O717" s="10"/>
      <c r="P717" s="179"/>
      <c r="Q717" s="42"/>
      <c r="R717" s="42"/>
      <c r="S717" s="42"/>
      <c r="T717" s="42"/>
      <c r="U717" s="10"/>
    </row>
    <row r="718" spans="1:21" ht="13.2" x14ac:dyDescent="0.25">
      <c r="A718" s="10"/>
      <c r="B718" s="10"/>
      <c r="C718" s="10"/>
      <c r="D718" s="10"/>
      <c r="E718" s="10"/>
      <c r="F718" s="10"/>
      <c r="G718" s="10"/>
      <c r="H718" s="10"/>
      <c r="I718" s="10"/>
      <c r="J718" s="10"/>
      <c r="K718" s="10"/>
      <c r="L718" s="171"/>
      <c r="M718" s="10"/>
      <c r="N718" s="10"/>
      <c r="O718" s="10"/>
      <c r="P718" s="179"/>
      <c r="Q718" s="42"/>
      <c r="R718" s="42"/>
      <c r="S718" s="42"/>
      <c r="T718" s="42"/>
      <c r="U718" s="10"/>
    </row>
    <row r="719" spans="1:21" ht="13.2" x14ac:dyDescent="0.25">
      <c r="A719" s="10"/>
      <c r="B719" s="10"/>
      <c r="C719" s="10"/>
      <c r="D719" s="10"/>
      <c r="E719" s="10"/>
      <c r="F719" s="10"/>
      <c r="G719" s="10"/>
      <c r="H719" s="10"/>
      <c r="I719" s="10"/>
      <c r="J719" s="10"/>
      <c r="K719" s="10"/>
      <c r="L719" s="171"/>
      <c r="M719" s="10"/>
      <c r="N719" s="10"/>
      <c r="O719" s="10"/>
      <c r="P719" s="179"/>
      <c r="Q719" s="42"/>
      <c r="R719" s="42"/>
      <c r="S719" s="42"/>
      <c r="T719" s="42"/>
      <c r="U719" s="10"/>
    </row>
    <row r="720" spans="1:21" ht="13.2" x14ac:dyDescent="0.25">
      <c r="A720" s="10"/>
      <c r="B720" s="10"/>
      <c r="C720" s="10"/>
      <c r="D720" s="10"/>
      <c r="E720" s="10"/>
      <c r="F720" s="10"/>
      <c r="G720" s="10"/>
      <c r="H720" s="10"/>
      <c r="I720" s="10"/>
      <c r="J720" s="10"/>
      <c r="K720" s="10"/>
      <c r="L720" s="171"/>
      <c r="M720" s="10"/>
      <c r="N720" s="10"/>
      <c r="O720" s="10"/>
      <c r="P720" s="179"/>
      <c r="Q720" s="42"/>
      <c r="R720" s="42"/>
      <c r="S720" s="42"/>
      <c r="T720" s="42"/>
      <c r="U720" s="10"/>
    </row>
    <row r="721" spans="1:21" ht="13.2" x14ac:dyDescent="0.25">
      <c r="A721" s="10"/>
      <c r="B721" s="10"/>
      <c r="C721" s="10"/>
      <c r="D721" s="10"/>
      <c r="E721" s="10"/>
      <c r="F721" s="10"/>
      <c r="G721" s="10"/>
      <c r="H721" s="10"/>
      <c r="I721" s="10"/>
      <c r="J721" s="10"/>
      <c r="K721" s="10"/>
      <c r="L721" s="171"/>
      <c r="M721" s="10"/>
      <c r="N721" s="10"/>
      <c r="O721" s="10"/>
      <c r="P721" s="179"/>
      <c r="Q721" s="42"/>
      <c r="R721" s="42"/>
      <c r="S721" s="42"/>
      <c r="T721" s="42"/>
      <c r="U721" s="10"/>
    </row>
    <row r="722" spans="1:21" ht="13.2" x14ac:dyDescent="0.25">
      <c r="A722" s="10"/>
      <c r="B722" s="10"/>
      <c r="C722" s="10"/>
      <c r="D722" s="10"/>
      <c r="E722" s="10"/>
      <c r="F722" s="10"/>
      <c r="G722" s="10"/>
      <c r="H722" s="10"/>
      <c r="I722" s="10"/>
      <c r="J722" s="10"/>
      <c r="K722" s="10"/>
      <c r="L722" s="171"/>
      <c r="M722" s="10"/>
      <c r="N722" s="10"/>
      <c r="O722" s="10"/>
      <c r="P722" s="179"/>
      <c r="Q722" s="42"/>
      <c r="R722" s="42"/>
      <c r="S722" s="42"/>
      <c r="T722" s="42"/>
      <c r="U722" s="10"/>
    </row>
    <row r="723" spans="1:21" ht="13.2" x14ac:dyDescent="0.25">
      <c r="A723" s="10"/>
      <c r="B723" s="10"/>
      <c r="C723" s="10"/>
      <c r="D723" s="10"/>
      <c r="E723" s="10"/>
      <c r="F723" s="10"/>
      <c r="G723" s="10"/>
      <c r="H723" s="10"/>
      <c r="I723" s="10"/>
      <c r="J723" s="10"/>
      <c r="K723" s="10"/>
      <c r="L723" s="171"/>
      <c r="M723" s="10"/>
      <c r="N723" s="10"/>
      <c r="O723" s="10"/>
      <c r="P723" s="179"/>
      <c r="Q723" s="42"/>
      <c r="R723" s="42"/>
      <c r="S723" s="42"/>
      <c r="T723" s="42"/>
      <c r="U723" s="10"/>
    </row>
    <row r="724" spans="1:21" ht="13.2" x14ac:dyDescent="0.25">
      <c r="A724" s="10"/>
      <c r="B724" s="10"/>
      <c r="C724" s="10"/>
      <c r="D724" s="10"/>
      <c r="E724" s="10"/>
      <c r="F724" s="10"/>
      <c r="G724" s="10"/>
      <c r="H724" s="10"/>
      <c r="I724" s="10"/>
      <c r="J724" s="10"/>
      <c r="K724" s="10"/>
      <c r="L724" s="171"/>
      <c r="M724" s="10"/>
      <c r="N724" s="10"/>
      <c r="O724" s="10"/>
      <c r="P724" s="179"/>
      <c r="Q724" s="42"/>
      <c r="R724" s="42"/>
      <c r="S724" s="42"/>
      <c r="T724" s="42"/>
      <c r="U724" s="10"/>
    </row>
    <row r="725" spans="1:21" ht="13.2" x14ac:dyDescent="0.25">
      <c r="A725" s="10"/>
      <c r="B725" s="10"/>
      <c r="C725" s="10"/>
      <c r="D725" s="10"/>
      <c r="E725" s="10"/>
      <c r="F725" s="10"/>
      <c r="G725" s="10"/>
      <c r="H725" s="10"/>
      <c r="I725" s="10"/>
      <c r="J725" s="10"/>
      <c r="K725" s="10"/>
      <c r="L725" s="171"/>
      <c r="M725" s="10"/>
      <c r="N725" s="10"/>
      <c r="O725" s="10"/>
      <c r="P725" s="179"/>
      <c r="Q725" s="42"/>
      <c r="R725" s="42"/>
      <c r="S725" s="42"/>
      <c r="T725" s="42"/>
      <c r="U725" s="10"/>
    </row>
    <row r="726" spans="1:21" ht="13.2" x14ac:dyDescent="0.25">
      <c r="A726" s="10"/>
      <c r="B726" s="10"/>
      <c r="C726" s="10"/>
      <c r="D726" s="10"/>
      <c r="E726" s="10"/>
      <c r="F726" s="10"/>
      <c r="G726" s="10"/>
      <c r="H726" s="10"/>
      <c r="I726" s="10"/>
      <c r="J726" s="10"/>
      <c r="K726" s="10"/>
      <c r="L726" s="171"/>
      <c r="M726" s="10"/>
      <c r="N726" s="10"/>
      <c r="O726" s="10"/>
      <c r="P726" s="179"/>
      <c r="Q726" s="42"/>
      <c r="R726" s="42"/>
      <c r="S726" s="42"/>
      <c r="T726" s="42"/>
      <c r="U726" s="10"/>
    </row>
    <row r="727" spans="1:21" ht="13.2" x14ac:dyDescent="0.25">
      <c r="A727" s="10"/>
      <c r="B727" s="10"/>
      <c r="C727" s="10"/>
      <c r="D727" s="10"/>
      <c r="E727" s="10"/>
      <c r="F727" s="10"/>
      <c r="G727" s="10"/>
      <c r="H727" s="10"/>
      <c r="I727" s="10"/>
      <c r="J727" s="10"/>
      <c r="K727" s="10"/>
      <c r="L727" s="171"/>
      <c r="M727" s="10"/>
      <c r="N727" s="10"/>
      <c r="O727" s="10"/>
      <c r="P727" s="179"/>
      <c r="Q727" s="42"/>
      <c r="R727" s="42"/>
      <c r="S727" s="42"/>
      <c r="T727" s="42"/>
      <c r="U727" s="10"/>
    </row>
    <row r="728" spans="1:21" ht="13.2" x14ac:dyDescent="0.25">
      <c r="A728" s="10"/>
      <c r="B728" s="10"/>
      <c r="C728" s="10"/>
      <c r="D728" s="10"/>
      <c r="E728" s="10"/>
      <c r="F728" s="10"/>
      <c r="G728" s="10"/>
      <c r="H728" s="10"/>
      <c r="I728" s="10"/>
      <c r="J728" s="10"/>
      <c r="K728" s="10"/>
      <c r="L728" s="171"/>
      <c r="M728" s="10"/>
      <c r="N728" s="10"/>
      <c r="O728" s="10"/>
      <c r="P728" s="179"/>
      <c r="Q728" s="42"/>
      <c r="R728" s="42"/>
      <c r="S728" s="42"/>
      <c r="T728" s="42"/>
      <c r="U728" s="10"/>
    </row>
    <row r="729" spans="1:21" ht="13.2" x14ac:dyDescent="0.25">
      <c r="A729" s="10"/>
      <c r="B729" s="10"/>
      <c r="C729" s="10"/>
      <c r="D729" s="10"/>
      <c r="E729" s="10"/>
      <c r="F729" s="10"/>
      <c r="G729" s="10"/>
      <c r="H729" s="10"/>
      <c r="I729" s="10"/>
      <c r="J729" s="10"/>
      <c r="K729" s="10"/>
      <c r="L729" s="171"/>
      <c r="M729" s="10"/>
      <c r="N729" s="10"/>
      <c r="O729" s="10"/>
      <c r="P729" s="179"/>
      <c r="Q729" s="42"/>
      <c r="R729" s="42"/>
      <c r="S729" s="42"/>
      <c r="T729" s="42"/>
      <c r="U729" s="10"/>
    </row>
    <row r="730" spans="1:21" ht="13.2" x14ac:dyDescent="0.25">
      <c r="A730" s="10"/>
      <c r="B730" s="10"/>
      <c r="C730" s="10"/>
      <c r="D730" s="10"/>
      <c r="E730" s="10"/>
      <c r="F730" s="10"/>
      <c r="G730" s="10"/>
      <c r="H730" s="10"/>
      <c r="I730" s="10"/>
      <c r="J730" s="10"/>
      <c r="K730" s="10"/>
      <c r="L730" s="171"/>
      <c r="M730" s="10"/>
      <c r="N730" s="10"/>
      <c r="O730" s="10"/>
      <c r="P730" s="179"/>
      <c r="Q730" s="42"/>
      <c r="R730" s="42"/>
      <c r="S730" s="42"/>
      <c r="T730" s="42"/>
      <c r="U730" s="10"/>
    </row>
    <row r="731" spans="1:21" ht="13.2" x14ac:dyDescent="0.25">
      <c r="A731" s="10"/>
      <c r="B731" s="10"/>
      <c r="C731" s="10"/>
      <c r="D731" s="10"/>
      <c r="E731" s="10"/>
      <c r="F731" s="10"/>
      <c r="G731" s="10"/>
      <c r="H731" s="10"/>
      <c r="I731" s="10"/>
      <c r="J731" s="10"/>
      <c r="K731" s="10"/>
      <c r="L731" s="171"/>
      <c r="M731" s="10"/>
      <c r="N731" s="10"/>
      <c r="O731" s="10"/>
      <c r="P731" s="179"/>
      <c r="Q731" s="42"/>
      <c r="R731" s="42"/>
      <c r="S731" s="42"/>
      <c r="T731" s="42"/>
      <c r="U731" s="10"/>
    </row>
    <row r="732" spans="1:21" ht="13.2" x14ac:dyDescent="0.25">
      <c r="A732" s="10"/>
      <c r="B732" s="10"/>
      <c r="C732" s="10"/>
      <c r="D732" s="10"/>
      <c r="E732" s="10"/>
      <c r="F732" s="10"/>
      <c r="G732" s="10"/>
      <c r="H732" s="10"/>
      <c r="I732" s="10"/>
      <c r="J732" s="10"/>
      <c r="K732" s="10"/>
      <c r="L732" s="171"/>
      <c r="M732" s="10"/>
      <c r="N732" s="10"/>
      <c r="O732" s="10"/>
      <c r="P732" s="179"/>
      <c r="Q732" s="42"/>
      <c r="R732" s="42"/>
      <c r="S732" s="42"/>
      <c r="T732" s="42"/>
      <c r="U732" s="10"/>
    </row>
    <row r="733" spans="1:21" ht="13.2" x14ac:dyDescent="0.25">
      <c r="A733" s="10"/>
      <c r="B733" s="10"/>
      <c r="C733" s="10"/>
      <c r="D733" s="10"/>
      <c r="E733" s="10"/>
      <c r="F733" s="10"/>
      <c r="G733" s="10"/>
      <c r="H733" s="10"/>
      <c r="I733" s="10"/>
      <c r="J733" s="10"/>
      <c r="K733" s="10"/>
      <c r="L733" s="171"/>
      <c r="M733" s="10"/>
      <c r="N733" s="10"/>
      <c r="O733" s="10"/>
      <c r="P733" s="179"/>
      <c r="Q733" s="42"/>
      <c r="R733" s="42"/>
      <c r="S733" s="42"/>
      <c r="T733" s="42"/>
      <c r="U733" s="10"/>
    </row>
    <row r="734" spans="1:21" ht="13.2" x14ac:dyDescent="0.25">
      <c r="A734" s="10"/>
      <c r="B734" s="10"/>
      <c r="C734" s="10"/>
      <c r="D734" s="10"/>
      <c r="E734" s="10"/>
      <c r="F734" s="10"/>
      <c r="G734" s="10"/>
      <c r="H734" s="10"/>
      <c r="I734" s="10"/>
      <c r="J734" s="10"/>
      <c r="K734" s="10"/>
      <c r="L734" s="171"/>
      <c r="M734" s="10"/>
      <c r="N734" s="10"/>
      <c r="O734" s="10"/>
      <c r="P734" s="179"/>
      <c r="Q734" s="42"/>
      <c r="R734" s="42"/>
      <c r="S734" s="42"/>
      <c r="T734" s="42"/>
      <c r="U734" s="10"/>
    </row>
    <row r="735" spans="1:21" ht="13.2" x14ac:dyDescent="0.25">
      <c r="A735" s="10"/>
      <c r="B735" s="10"/>
      <c r="C735" s="10"/>
      <c r="D735" s="10"/>
      <c r="E735" s="10"/>
      <c r="F735" s="10"/>
      <c r="G735" s="10"/>
      <c r="H735" s="10"/>
      <c r="I735" s="10"/>
      <c r="J735" s="10"/>
      <c r="K735" s="10"/>
      <c r="L735" s="171"/>
      <c r="M735" s="10"/>
      <c r="N735" s="10"/>
      <c r="O735" s="10"/>
      <c r="P735" s="179"/>
      <c r="Q735" s="42"/>
      <c r="R735" s="42"/>
      <c r="S735" s="42"/>
      <c r="T735" s="42"/>
      <c r="U735" s="10"/>
    </row>
    <row r="736" spans="1:21" ht="13.2" x14ac:dyDescent="0.25">
      <c r="A736" s="10"/>
      <c r="B736" s="10"/>
      <c r="C736" s="10"/>
      <c r="D736" s="10"/>
      <c r="E736" s="10"/>
      <c r="F736" s="10"/>
      <c r="G736" s="10"/>
      <c r="H736" s="10"/>
      <c r="I736" s="10"/>
      <c r="J736" s="10"/>
      <c r="K736" s="10"/>
      <c r="L736" s="171"/>
      <c r="M736" s="10"/>
      <c r="N736" s="10"/>
      <c r="O736" s="10"/>
      <c r="P736" s="179"/>
      <c r="Q736" s="42"/>
      <c r="R736" s="42"/>
      <c r="S736" s="42"/>
      <c r="T736" s="42"/>
      <c r="U736" s="10"/>
    </row>
    <row r="737" spans="1:21" ht="13.2" x14ac:dyDescent="0.25">
      <c r="A737" s="10"/>
      <c r="B737" s="10"/>
      <c r="C737" s="10"/>
      <c r="D737" s="10"/>
      <c r="E737" s="10"/>
      <c r="F737" s="10"/>
      <c r="G737" s="10"/>
      <c r="H737" s="10"/>
      <c r="I737" s="10"/>
      <c r="J737" s="10"/>
      <c r="K737" s="10"/>
      <c r="L737" s="171"/>
      <c r="M737" s="10"/>
      <c r="N737" s="10"/>
      <c r="O737" s="10"/>
      <c r="P737" s="179"/>
      <c r="Q737" s="42"/>
      <c r="R737" s="42"/>
      <c r="S737" s="42"/>
      <c r="T737" s="42"/>
      <c r="U737" s="10"/>
    </row>
    <row r="738" spans="1:21" ht="13.2" x14ac:dyDescent="0.25">
      <c r="A738" s="10"/>
      <c r="B738" s="10"/>
      <c r="C738" s="10"/>
      <c r="D738" s="10"/>
      <c r="E738" s="10"/>
      <c r="F738" s="10"/>
      <c r="G738" s="10"/>
      <c r="H738" s="10"/>
      <c r="I738" s="10"/>
      <c r="J738" s="10"/>
      <c r="K738" s="10"/>
      <c r="L738" s="171"/>
      <c r="M738" s="10"/>
      <c r="N738" s="10"/>
      <c r="O738" s="10"/>
      <c r="P738" s="179"/>
      <c r="Q738" s="42"/>
      <c r="R738" s="42"/>
      <c r="S738" s="42"/>
      <c r="T738" s="42"/>
      <c r="U738" s="10"/>
    </row>
    <row r="739" spans="1:21" ht="13.2" x14ac:dyDescent="0.25">
      <c r="A739" s="10"/>
      <c r="B739" s="10"/>
      <c r="C739" s="10"/>
      <c r="D739" s="10"/>
      <c r="E739" s="10"/>
      <c r="F739" s="10"/>
      <c r="G739" s="10"/>
      <c r="H739" s="10"/>
      <c r="I739" s="10"/>
      <c r="J739" s="10"/>
      <c r="K739" s="10"/>
      <c r="L739" s="171"/>
      <c r="M739" s="10"/>
      <c r="N739" s="10"/>
      <c r="O739" s="10"/>
      <c r="P739" s="179"/>
      <c r="Q739" s="42"/>
      <c r="R739" s="42"/>
      <c r="S739" s="42"/>
      <c r="T739" s="42"/>
      <c r="U739" s="10"/>
    </row>
    <row r="740" spans="1:21" ht="13.2" x14ac:dyDescent="0.25">
      <c r="A740" s="10"/>
      <c r="B740" s="10"/>
      <c r="C740" s="10"/>
      <c r="D740" s="10"/>
      <c r="E740" s="10"/>
      <c r="F740" s="10"/>
      <c r="G740" s="10"/>
      <c r="H740" s="10"/>
      <c r="I740" s="10"/>
      <c r="J740" s="10"/>
      <c r="K740" s="10"/>
      <c r="L740" s="171"/>
      <c r="M740" s="10"/>
      <c r="N740" s="10"/>
      <c r="O740" s="10"/>
      <c r="P740" s="179"/>
      <c r="Q740" s="42"/>
      <c r="R740" s="42"/>
      <c r="S740" s="42"/>
      <c r="T740" s="42"/>
      <c r="U740" s="10"/>
    </row>
    <row r="741" spans="1:21" ht="13.2" x14ac:dyDescent="0.25">
      <c r="A741" s="10"/>
      <c r="B741" s="10"/>
      <c r="C741" s="10"/>
      <c r="D741" s="10"/>
      <c r="E741" s="10"/>
      <c r="F741" s="10"/>
      <c r="G741" s="10"/>
      <c r="H741" s="10"/>
      <c r="I741" s="10"/>
      <c r="J741" s="10"/>
      <c r="K741" s="10"/>
      <c r="L741" s="171"/>
      <c r="M741" s="10"/>
      <c r="N741" s="10"/>
      <c r="O741" s="10"/>
      <c r="P741" s="179"/>
      <c r="Q741" s="42"/>
      <c r="R741" s="42"/>
      <c r="S741" s="42"/>
      <c r="T741" s="42"/>
      <c r="U741" s="10"/>
    </row>
    <row r="742" spans="1:21" ht="13.2" x14ac:dyDescent="0.25">
      <c r="A742" s="10"/>
      <c r="B742" s="10"/>
      <c r="C742" s="10"/>
      <c r="D742" s="10"/>
      <c r="E742" s="10"/>
      <c r="F742" s="10"/>
      <c r="G742" s="10"/>
      <c r="H742" s="10"/>
      <c r="I742" s="10"/>
      <c r="J742" s="10"/>
      <c r="K742" s="10"/>
      <c r="L742" s="171"/>
      <c r="M742" s="10"/>
      <c r="N742" s="10"/>
      <c r="O742" s="10"/>
      <c r="P742" s="179"/>
      <c r="Q742" s="42"/>
      <c r="R742" s="42"/>
      <c r="S742" s="42"/>
      <c r="T742" s="42"/>
      <c r="U742" s="10"/>
    </row>
    <row r="743" spans="1:21" ht="13.2" x14ac:dyDescent="0.25">
      <c r="A743" s="10"/>
      <c r="B743" s="10"/>
      <c r="C743" s="10"/>
      <c r="D743" s="10"/>
      <c r="E743" s="10"/>
      <c r="F743" s="10"/>
      <c r="G743" s="10"/>
      <c r="H743" s="10"/>
      <c r="I743" s="10"/>
      <c r="J743" s="10"/>
      <c r="K743" s="10"/>
      <c r="L743" s="171"/>
      <c r="M743" s="10"/>
      <c r="N743" s="10"/>
      <c r="O743" s="10"/>
      <c r="P743" s="179"/>
      <c r="Q743" s="42"/>
      <c r="R743" s="42"/>
      <c r="S743" s="42"/>
      <c r="T743" s="42"/>
      <c r="U743" s="10"/>
    </row>
    <row r="744" spans="1:21" ht="13.2" x14ac:dyDescent="0.25">
      <c r="A744" s="10"/>
      <c r="B744" s="10"/>
      <c r="C744" s="10"/>
      <c r="D744" s="10"/>
      <c r="E744" s="10"/>
      <c r="F744" s="10"/>
      <c r="G744" s="10"/>
      <c r="H744" s="10"/>
      <c r="I744" s="10"/>
      <c r="J744" s="10"/>
      <c r="K744" s="10"/>
      <c r="L744" s="171"/>
      <c r="M744" s="10"/>
      <c r="N744" s="10"/>
      <c r="O744" s="10"/>
      <c r="P744" s="179"/>
      <c r="Q744" s="42"/>
      <c r="R744" s="42"/>
      <c r="S744" s="42"/>
      <c r="T744" s="42"/>
      <c r="U744" s="10"/>
    </row>
    <row r="745" spans="1:21" ht="13.2" x14ac:dyDescent="0.25">
      <c r="A745" s="10"/>
      <c r="B745" s="10"/>
      <c r="C745" s="10"/>
      <c r="D745" s="10"/>
      <c r="E745" s="10"/>
      <c r="F745" s="10"/>
      <c r="G745" s="10"/>
      <c r="H745" s="10"/>
      <c r="I745" s="10"/>
      <c r="J745" s="10"/>
      <c r="K745" s="10"/>
      <c r="L745" s="171"/>
      <c r="M745" s="10"/>
      <c r="N745" s="10"/>
      <c r="O745" s="10"/>
      <c r="P745" s="179"/>
      <c r="Q745" s="42"/>
      <c r="R745" s="42"/>
      <c r="S745" s="42"/>
      <c r="T745" s="42"/>
      <c r="U745" s="10"/>
    </row>
    <row r="746" spans="1:21" ht="13.2" x14ac:dyDescent="0.25">
      <c r="A746" s="10"/>
      <c r="B746" s="10"/>
      <c r="C746" s="10"/>
      <c r="D746" s="10"/>
      <c r="E746" s="10"/>
      <c r="F746" s="10"/>
      <c r="G746" s="10"/>
      <c r="H746" s="10"/>
      <c r="I746" s="10"/>
      <c r="J746" s="10"/>
      <c r="K746" s="10"/>
      <c r="L746" s="171"/>
      <c r="M746" s="10"/>
      <c r="N746" s="10"/>
      <c r="O746" s="10"/>
      <c r="P746" s="179"/>
      <c r="Q746" s="42"/>
      <c r="R746" s="42"/>
      <c r="S746" s="42"/>
      <c r="T746" s="42"/>
      <c r="U746" s="10"/>
    </row>
    <row r="747" spans="1:21" ht="13.2" x14ac:dyDescent="0.25">
      <c r="A747" s="10"/>
      <c r="B747" s="10"/>
      <c r="C747" s="10"/>
      <c r="D747" s="10"/>
      <c r="E747" s="10"/>
      <c r="F747" s="10"/>
      <c r="G747" s="10"/>
      <c r="H747" s="10"/>
      <c r="I747" s="10"/>
      <c r="J747" s="10"/>
      <c r="K747" s="10"/>
      <c r="L747" s="171"/>
      <c r="M747" s="10"/>
      <c r="N747" s="10"/>
      <c r="O747" s="10"/>
      <c r="P747" s="179"/>
      <c r="Q747" s="42"/>
      <c r="R747" s="42"/>
      <c r="S747" s="42"/>
      <c r="T747" s="42"/>
      <c r="U747" s="10"/>
    </row>
    <row r="748" spans="1:21" ht="13.2" x14ac:dyDescent="0.25">
      <c r="A748" s="10"/>
      <c r="B748" s="10"/>
      <c r="C748" s="10"/>
      <c r="D748" s="10"/>
      <c r="E748" s="10"/>
      <c r="F748" s="10"/>
      <c r="G748" s="10"/>
      <c r="H748" s="10"/>
      <c r="I748" s="10"/>
      <c r="J748" s="10"/>
      <c r="K748" s="10"/>
      <c r="L748" s="171"/>
      <c r="M748" s="10"/>
      <c r="N748" s="10"/>
      <c r="O748" s="10"/>
      <c r="P748" s="179"/>
      <c r="Q748" s="42"/>
      <c r="R748" s="42"/>
      <c r="S748" s="42"/>
      <c r="T748" s="42"/>
      <c r="U748" s="10"/>
    </row>
    <row r="749" spans="1:21" ht="13.2" x14ac:dyDescent="0.25">
      <c r="A749" s="10"/>
      <c r="B749" s="10"/>
      <c r="C749" s="10"/>
      <c r="D749" s="10"/>
      <c r="E749" s="10"/>
      <c r="F749" s="10"/>
      <c r="G749" s="10"/>
      <c r="H749" s="10"/>
      <c r="I749" s="10"/>
      <c r="J749" s="10"/>
      <c r="K749" s="10"/>
      <c r="L749" s="171"/>
      <c r="M749" s="10"/>
      <c r="N749" s="10"/>
      <c r="O749" s="10"/>
      <c r="P749" s="179"/>
      <c r="Q749" s="42"/>
      <c r="R749" s="42"/>
      <c r="S749" s="42"/>
      <c r="T749" s="42"/>
      <c r="U749" s="10"/>
    </row>
    <row r="750" spans="1:21" ht="13.2" x14ac:dyDescent="0.25">
      <c r="A750" s="10"/>
      <c r="B750" s="10"/>
      <c r="C750" s="10"/>
      <c r="D750" s="10"/>
      <c r="E750" s="10"/>
      <c r="F750" s="10"/>
      <c r="G750" s="10"/>
      <c r="H750" s="10"/>
      <c r="I750" s="10"/>
      <c r="J750" s="10"/>
      <c r="K750" s="10"/>
      <c r="L750" s="171"/>
      <c r="M750" s="10"/>
      <c r="N750" s="10"/>
      <c r="O750" s="10"/>
      <c r="P750" s="179"/>
      <c r="Q750" s="42"/>
      <c r="R750" s="42"/>
      <c r="S750" s="42"/>
      <c r="T750" s="42"/>
      <c r="U750" s="10"/>
    </row>
    <row r="751" spans="1:21" ht="13.2" x14ac:dyDescent="0.25">
      <c r="A751" s="10"/>
      <c r="B751" s="10"/>
      <c r="C751" s="10"/>
      <c r="D751" s="10"/>
      <c r="E751" s="10"/>
      <c r="F751" s="10"/>
      <c r="G751" s="10"/>
      <c r="H751" s="10"/>
      <c r="I751" s="10"/>
      <c r="J751" s="10"/>
      <c r="K751" s="10"/>
      <c r="L751" s="171"/>
      <c r="M751" s="10"/>
      <c r="N751" s="10"/>
      <c r="O751" s="10"/>
      <c r="P751" s="179"/>
      <c r="Q751" s="42"/>
      <c r="R751" s="42"/>
      <c r="S751" s="42"/>
      <c r="T751" s="42"/>
      <c r="U751" s="10"/>
    </row>
    <row r="752" spans="1:21" ht="13.2" x14ac:dyDescent="0.25">
      <c r="A752" s="10"/>
      <c r="B752" s="10"/>
      <c r="C752" s="10"/>
      <c r="D752" s="10"/>
      <c r="E752" s="10"/>
      <c r="F752" s="10"/>
      <c r="G752" s="10"/>
      <c r="H752" s="10"/>
      <c r="I752" s="10"/>
      <c r="J752" s="10"/>
      <c r="K752" s="10"/>
      <c r="L752" s="171"/>
      <c r="M752" s="10"/>
      <c r="N752" s="10"/>
      <c r="O752" s="10"/>
      <c r="P752" s="179"/>
      <c r="Q752" s="42"/>
      <c r="R752" s="42"/>
      <c r="S752" s="42"/>
      <c r="T752" s="42"/>
      <c r="U752" s="10"/>
    </row>
    <row r="753" spans="1:21" ht="13.2" x14ac:dyDescent="0.25">
      <c r="A753" s="10"/>
      <c r="B753" s="10"/>
      <c r="C753" s="10"/>
      <c r="D753" s="10"/>
      <c r="E753" s="10"/>
      <c r="F753" s="10"/>
      <c r="G753" s="10"/>
      <c r="H753" s="10"/>
      <c r="I753" s="10"/>
      <c r="J753" s="10"/>
      <c r="K753" s="10"/>
      <c r="L753" s="171"/>
      <c r="M753" s="10"/>
      <c r="N753" s="10"/>
      <c r="O753" s="10"/>
      <c r="P753" s="179"/>
      <c r="Q753" s="42"/>
      <c r="R753" s="42"/>
      <c r="S753" s="42"/>
      <c r="T753" s="42"/>
      <c r="U753" s="10"/>
    </row>
    <row r="754" spans="1:21" ht="13.2" x14ac:dyDescent="0.25">
      <c r="A754" s="10"/>
      <c r="B754" s="10"/>
      <c r="C754" s="10"/>
      <c r="D754" s="10"/>
      <c r="E754" s="10"/>
      <c r="F754" s="10"/>
      <c r="G754" s="10"/>
      <c r="H754" s="10"/>
      <c r="I754" s="10"/>
      <c r="J754" s="10"/>
      <c r="K754" s="10"/>
      <c r="L754" s="171"/>
      <c r="M754" s="10"/>
      <c r="N754" s="10"/>
      <c r="O754" s="10"/>
      <c r="P754" s="179"/>
      <c r="Q754" s="42"/>
      <c r="R754" s="42"/>
      <c r="S754" s="42"/>
      <c r="T754" s="42"/>
      <c r="U754" s="10"/>
    </row>
    <row r="755" spans="1:21" ht="13.2" x14ac:dyDescent="0.25">
      <c r="A755" s="10"/>
      <c r="B755" s="10"/>
      <c r="C755" s="10"/>
      <c r="D755" s="10"/>
      <c r="E755" s="10"/>
      <c r="F755" s="10"/>
      <c r="G755" s="10"/>
      <c r="H755" s="10"/>
      <c r="I755" s="10"/>
      <c r="J755" s="10"/>
      <c r="K755" s="10"/>
      <c r="L755" s="171"/>
      <c r="M755" s="10"/>
      <c r="N755" s="10"/>
      <c r="O755" s="10"/>
      <c r="P755" s="179"/>
      <c r="Q755" s="42"/>
      <c r="R755" s="42"/>
      <c r="S755" s="42"/>
      <c r="T755" s="42"/>
      <c r="U755" s="10"/>
    </row>
    <row r="756" spans="1:21" ht="13.2" x14ac:dyDescent="0.25">
      <c r="A756" s="10"/>
      <c r="B756" s="10"/>
      <c r="C756" s="10"/>
      <c r="D756" s="10"/>
      <c r="E756" s="10"/>
      <c r="F756" s="10"/>
      <c r="G756" s="10"/>
      <c r="H756" s="10"/>
      <c r="I756" s="10"/>
      <c r="J756" s="10"/>
      <c r="K756" s="10"/>
      <c r="L756" s="171"/>
      <c r="M756" s="10"/>
      <c r="N756" s="10"/>
      <c r="O756" s="10"/>
      <c r="P756" s="179"/>
      <c r="Q756" s="42"/>
      <c r="R756" s="42"/>
      <c r="S756" s="42"/>
      <c r="T756" s="42"/>
      <c r="U756" s="10"/>
    </row>
    <row r="757" spans="1:21" ht="13.2" x14ac:dyDescent="0.25">
      <c r="A757" s="10"/>
      <c r="B757" s="10"/>
      <c r="C757" s="10"/>
      <c r="D757" s="10"/>
      <c r="E757" s="10"/>
      <c r="F757" s="10"/>
      <c r="G757" s="10"/>
      <c r="H757" s="10"/>
      <c r="I757" s="10"/>
      <c r="J757" s="10"/>
      <c r="K757" s="10"/>
      <c r="L757" s="171"/>
      <c r="M757" s="10"/>
      <c r="N757" s="10"/>
      <c r="O757" s="10"/>
      <c r="P757" s="179"/>
      <c r="Q757" s="42"/>
      <c r="R757" s="42"/>
      <c r="S757" s="42"/>
      <c r="T757" s="42"/>
      <c r="U757" s="10"/>
    </row>
    <row r="758" spans="1:21" ht="13.2" x14ac:dyDescent="0.25">
      <c r="A758" s="10"/>
      <c r="B758" s="10"/>
      <c r="C758" s="10"/>
      <c r="D758" s="10"/>
      <c r="E758" s="10"/>
      <c r="F758" s="10"/>
      <c r="G758" s="10"/>
      <c r="H758" s="10"/>
      <c r="I758" s="10"/>
      <c r="J758" s="10"/>
      <c r="K758" s="10"/>
      <c r="L758" s="171"/>
      <c r="M758" s="10"/>
      <c r="N758" s="10"/>
      <c r="O758" s="10"/>
      <c r="P758" s="179"/>
      <c r="Q758" s="42"/>
      <c r="R758" s="42"/>
      <c r="S758" s="42"/>
      <c r="T758" s="42"/>
      <c r="U758" s="10"/>
    </row>
    <row r="759" spans="1:21" ht="13.2" x14ac:dyDescent="0.25">
      <c r="A759" s="10"/>
      <c r="B759" s="10"/>
      <c r="C759" s="10"/>
      <c r="D759" s="10"/>
      <c r="E759" s="10"/>
      <c r="F759" s="10"/>
      <c r="G759" s="10"/>
      <c r="H759" s="10"/>
      <c r="I759" s="10"/>
      <c r="J759" s="10"/>
      <c r="K759" s="10"/>
      <c r="L759" s="171"/>
      <c r="M759" s="10"/>
      <c r="N759" s="10"/>
      <c r="O759" s="10"/>
      <c r="P759" s="179"/>
      <c r="Q759" s="42"/>
      <c r="R759" s="42"/>
      <c r="S759" s="42"/>
      <c r="T759" s="42"/>
      <c r="U759" s="10"/>
    </row>
    <row r="760" spans="1:21" ht="13.2" x14ac:dyDescent="0.25">
      <c r="A760" s="10"/>
      <c r="B760" s="10"/>
      <c r="C760" s="10"/>
      <c r="D760" s="10"/>
      <c r="E760" s="10"/>
      <c r="F760" s="10"/>
      <c r="G760" s="10"/>
      <c r="H760" s="10"/>
      <c r="I760" s="10"/>
      <c r="J760" s="10"/>
      <c r="K760" s="10"/>
      <c r="L760" s="171"/>
      <c r="M760" s="10"/>
      <c r="N760" s="10"/>
      <c r="O760" s="10"/>
      <c r="P760" s="179"/>
      <c r="Q760" s="42"/>
      <c r="R760" s="42"/>
      <c r="S760" s="42"/>
      <c r="T760" s="42"/>
      <c r="U760" s="10"/>
    </row>
    <row r="761" spans="1:21" ht="13.2" x14ac:dyDescent="0.25">
      <c r="A761" s="10"/>
      <c r="B761" s="10"/>
      <c r="C761" s="10"/>
      <c r="D761" s="10"/>
      <c r="E761" s="10"/>
      <c r="F761" s="10"/>
      <c r="G761" s="10"/>
      <c r="H761" s="10"/>
      <c r="I761" s="10"/>
      <c r="J761" s="10"/>
      <c r="K761" s="10"/>
      <c r="L761" s="171"/>
      <c r="M761" s="10"/>
      <c r="N761" s="10"/>
      <c r="O761" s="10"/>
      <c r="P761" s="179"/>
      <c r="Q761" s="42"/>
      <c r="R761" s="42"/>
      <c r="S761" s="42"/>
      <c r="T761" s="42"/>
      <c r="U761" s="10"/>
    </row>
    <row r="762" spans="1:21" ht="13.2" x14ac:dyDescent="0.25">
      <c r="A762" s="10"/>
      <c r="B762" s="10"/>
      <c r="C762" s="10"/>
      <c r="D762" s="10"/>
      <c r="E762" s="10"/>
      <c r="F762" s="10"/>
      <c r="G762" s="10"/>
      <c r="H762" s="10"/>
      <c r="I762" s="10"/>
      <c r="J762" s="10"/>
      <c r="K762" s="10"/>
      <c r="L762" s="171"/>
      <c r="M762" s="10"/>
      <c r="N762" s="10"/>
      <c r="O762" s="10"/>
      <c r="P762" s="179"/>
      <c r="Q762" s="42"/>
      <c r="R762" s="42"/>
      <c r="S762" s="42"/>
      <c r="T762" s="42"/>
      <c r="U762" s="10"/>
    </row>
    <row r="763" spans="1:21" ht="13.2" x14ac:dyDescent="0.25">
      <c r="A763" s="10"/>
      <c r="B763" s="10"/>
      <c r="C763" s="10"/>
      <c r="D763" s="10"/>
      <c r="E763" s="10"/>
      <c r="F763" s="10"/>
      <c r="G763" s="10"/>
      <c r="H763" s="10"/>
      <c r="I763" s="10"/>
      <c r="J763" s="10"/>
      <c r="K763" s="10"/>
      <c r="L763" s="171"/>
      <c r="M763" s="10"/>
      <c r="N763" s="10"/>
      <c r="O763" s="10"/>
      <c r="P763" s="179"/>
      <c r="Q763" s="42"/>
      <c r="R763" s="42"/>
      <c r="S763" s="42"/>
      <c r="T763" s="42"/>
      <c r="U763" s="10"/>
    </row>
    <row r="764" spans="1:21" ht="13.2" x14ac:dyDescent="0.25">
      <c r="A764" s="10"/>
      <c r="B764" s="10"/>
      <c r="C764" s="10"/>
      <c r="D764" s="10"/>
      <c r="E764" s="10"/>
      <c r="F764" s="10"/>
      <c r="G764" s="10"/>
      <c r="H764" s="10"/>
      <c r="I764" s="10"/>
      <c r="J764" s="10"/>
      <c r="K764" s="10"/>
      <c r="L764" s="171"/>
      <c r="M764" s="10"/>
      <c r="N764" s="10"/>
      <c r="O764" s="10"/>
      <c r="P764" s="179"/>
      <c r="Q764" s="42"/>
      <c r="R764" s="42"/>
      <c r="S764" s="42"/>
      <c r="T764" s="42"/>
      <c r="U764" s="10"/>
    </row>
    <row r="765" spans="1:21" ht="13.2" x14ac:dyDescent="0.25">
      <c r="A765" s="10"/>
      <c r="B765" s="10"/>
      <c r="C765" s="10"/>
      <c r="D765" s="10"/>
      <c r="E765" s="10"/>
      <c r="F765" s="10"/>
      <c r="G765" s="10"/>
      <c r="H765" s="10"/>
      <c r="I765" s="10"/>
      <c r="J765" s="10"/>
      <c r="K765" s="10"/>
      <c r="L765" s="171"/>
      <c r="M765" s="10"/>
      <c r="N765" s="10"/>
      <c r="O765" s="10"/>
      <c r="P765" s="179"/>
      <c r="Q765" s="42"/>
      <c r="R765" s="42"/>
      <c r="S765" s="42"/>
      <c r="T765" s="42"/>
      <c r="U765" s="10"/>
    </row>
    <row r="766" spans="1:21" ht="13.2" x14ac:dyDescent="0.25">
      <c r="A766" s="10"/>
      <c r="B766" s="10"/>
      <c r="C766" s="10"/>
      <c r="D766" s="10"/>
      <c r="E766" s="10"/>
      <c r="F766" s="10"/>
      <c r="G766" s="10"/>
      <c r="H766" s="10"/>
      <c r="I766" s="10"/>
      <c r="J766" s="10"/>
      <c r="K766" s="10"/>
      <c r="L766" s="171"/>
      <c r="M766" s="10"/>
      <c r="N766" s="10"/>
      <c r="O766" s="10"/>
      <c r="P766" s="179"/>
      <c r="Q766" s="42"/>
      <c r="R766" s="42"/>
      <c r="S766" s="42"/>
      <c r="T766" s="42"/>
      <c r="U766" s="10"/>
    </row>
    <row r="767" spans="1:21" ht="13.2" x14ac:dyDescent="0.25">
      <c r="A767" s="10"/>
      <c r="B767" s="10"/>
      <c r="C767" s="10"/>
      <c r="D767" s="10"/>
      <c r="E767" s="10"/>
      <c r="F767" s="10"/>
      <c r="G767" s="10"/>
      <c r="H767" s="10"/>
      <c r="I767" s="10"/>
      <c r="J767" s="10"/>
      <c r="K767" s="10"/>
      <c r="L767" s="171"/>
      <c r="M767" s="10"/>
      <c r="N767" s="10"/>
      <c r="O767" s="10"/>
      <c r="P767" s="179"/>
      <c r="Q767" s="42"/>
      <c r="R767" s="42"/>
      <c r="S767" s="42"/>
      <c r="T767" s="42"/>
      <c r="U767" s="10"/>
    </row>
    <row r="768" spans="1:21" ht="13.2" x14ac:dyDescent="0.25">
      <c r="A768" s="10"/>
      <c r="B768" s="10"/>
      <c r="C768" s="10"/>
      <c r="D768" s="10"/>
      <c r="E768" s="10"/>
      <c r="F768" s="10"/>
      <c r="G768" s="10"/>
      <c r="H768" s="10"/>
      <c r="I768" s="10"/>
      <c r="J768" s="10"/>
      <c r="K768" s="10"/>
      <c r="L768" s="171"/>
      <c r="M768" s="10"/>
      <c r="N768" s="10"/>
      <c r="O768" s="10"/>
      <c r="P768" s="179"/>
      <c r="Q768" s="42"/>
      <c r="R768" s="42"/>
      <c r="S768" s="42"/>
      <c r="T768" s="42"/>
      <c r="U768" s="10"/>
    </row>
    <row r="769" spans="1:21" ht="13.2" x14ac:dyDescent="0.25">
      <c r="A769" s="10"/>
      <c r="B769" s="10"/>
      <c r="C769" s="10"/>
      <c r="D769" s="10"/>
      <c r="E769" s="10"/>
      <c r="F769" s="10"/>
      <c r="G769" s="10"/>
      <c r="H769" s="10"/>
      <c r="I769" s="10"/>
      <c r="J769" s="10"/>
      <c r="K769" s="10"/>
      <c r="L769" s="171"/>
      <c r="M769" s="10"/>
      <c r="N769" s="10"/>
      <c r="O769" s="10"/>
      <c r="P769" s="179"/>
      <c r="Q769" s="42"/>
      <c r="R769" s="42"/>
      <c r="S769" s="42"/>
      <c r="T769" s="42"/>
      <c r="U769" s="10"/>
    </row>
    <row r="770" spans="1:21" ht="13.2" x14ac:dyDescent="0.25">
      <c r="A770" s="10"/>
      <c r="B770" s="10"/>
      <c r="C770" s="10"/>
      <c r="D770" s="10"/>
      <c r="E770" s="10"/>
      <c r="F770" s="10"/>
      <c r="G770" s="10"/>
      <c r="H770" s="10"/>
      <c r="I770" s="10"/>
      <c r="J770" s="10"/>
      <c r="K770" s="10"/>
      <c r="L770" s="171"/>
      <c r="M770" s="10"/>
      <c r="N770" s="10"/>
      <c r="O770" s="10"/>
      <c r="P770" s="179"/>
      <c r="Q770" s="42"/>
      <c r="R770" s="42"/>
      <c r="S770" s="42"/>
      <c r="T770" s="42"/>
      <c r="U770" s="10"/>
    </row>
    <row r="771" spans="1:21" ht="13.2" x14ac:dyDescent="0.25">
      <c r="A771" s="10"/>
      <c r="B771" s="10"/>
      <c r="C771" s="10"/>
      <c r="D771" s="10"/>
      <c r="E771" s="10"/>
      <c r="F771" s="10"/>
      <c r="G771" s="10"/>
      <c r="H771" s="10"/>
      <c r="I771" s="10"/>
      <c r="J771" s="10"/>
      <c r="K771" s="10"/>
      <c r="L771" s="171"/>
      <c r="M771" s="10"/>
      <c r="N771" s="10"/>
      <c r="O771" s="10"/>
      <c r="P771" s="179"/>
      <c r="Q771" s="42"/>
      <c r="R771" s="42"/>
      <c r="S771" s="42"/>
      <c r="T771" s="42"/>
      <c r="U771" s="10"/>
    </row>
    <row r="772" spans="1:21" ht="13.2" x14ac:dyDescent="0.25">
      <c r="A772" s="10"/>
      <c r="B772" s="10"/>
      <c r="C772" s="10"/>
      <c r="D772" s="10"/>
      <c r="E772" s="10"/>
      <c r="F772" s="10"/>
      <c r="G772" s="10"/>
      <c r="H772" s="10"/>
      <c r="I772" s="10"/>
      <c r="J772" s="10"/>
      <c r="K772" s="10"/>
      <c r="L772" s="171"/>
      <c r="M772" s="10"/>
      <c r="N772" s="10"/>
      <c r="O772" s="10"/>
      <c r="P772" s="179"/>
      <c r="Q772" s="42"/>
      <c r="R772" s="42"/>
      <c r="S772" s="42"/>
      <c r="T772" s="42"/>
      <c r="U772" s="10"/>
    </row>
    <row r="773" spans="1:21" ht="13.2" x14ac:dyDescent="0.25">
      <c r="A773" s="10"/>
      <c r="B773" s="10"/>
      <c r="C773" s="10"/>
      <c r="D773" s="10"/>
      <c r="E773" s="10"/>
      <c r="F773" s="10"/>
      <c r="G773" s="10"/>
      <c r="H773" s="10"/>
      <c r="I773" s="10"/>
      <c r="J773" s="10"/>
      <c r="K773" s="10"/>
      <c r="L773" s="171"/>
      <c r="M773" s="10"/>
      <c r="N773" s="10"/>
      <c r="O773" s="10"/>
      <c r="P773" s="179"/>
      <c r="Q773" s="42"/>
      <c r="R773" s="42"/>
      <c r="S773" s="42"/>
      <c r="T773" s="42"/>
      <c r="U773" s="10"/>
    </row>
    <row r="774" spans="1:21" ht="13.2" x14ac:dyDescent="0.25">
      <c r="A774" s="10"/>
      <c r="B774" s="10"/>
      <c r="C774" s="10"/>
      <c r="D774" s="10"/>
      <c r="E774" s="10"/>
      <c r="F774" s="10"/>
      <c r="G774" s="10"/>
      <c r="H774" s="10"/>
      <c r="I774" s="10"/>
      <c r="J774" s="10"/>
      <c r="K774" s="10"/>
      <c r="L774" s="171"/>
      <c r="M774" s="10"/>
      <c r="N774" s="10"/>
      <c r="O774" s="10"/>
      <c r="P774" s="179"/>
      <c r="Q774" s="42"/>
      <c r="R774" s="42"/>
      <c r="S774" s="42"/>
      <c r="T774" s="42"/>
      <c r="U774" s="10"/>
    </row>
    <row r="775" spans="1:21" ht="13.2" x14ac:dyDescent="0.25">
      <c r="A775" s="10"/>
      <c r="B775" s="10"/>
      <c r="C775" s="10"/>
      <c r="D775" s="10"/>
      <c r="E775" s="10"/>
      <c r="F775" s="10"/>
      <c r="G775" s="10"/>
      <c r="H775" s="10"/>
      <c r="I775" s="10"/>
      <c r="J775" s="10"/>
      <c r="K775" s="10"/>
      <c r="L775" s="171"/>
      <c r="M775" s="10"/>
      <c r="N775" s="10"/>
      <c r="O775" s="10"/>
      <c r="P775" s="179"/>
      <c r="Q775" s="42"/>
      <c r="R775" s="42"/>
      <c r="S775" s="42"/>
      <c r="T775" s="42"/>
      <c r="U775" s="10"/>
    </row>
    <row r="776" spans="1:21" ht="13.2" x14ac:dyDescent="0.25">
      <c r="A776" s="10"/>
      <c r="B776" s="10"/>
      <c r="C776" s="10"/>
      <c r="D776" s="10"/>
      <c r="E776" s="10"/>
      <c r="F776" s="10"/>
      <c r="G776" s="10"/>
      <c r="H776" s="10"/>
      <c r="I776" s="10"/>
      <c r="J776" s="10"/>
      <c r="K776" s="10"/>
      <c r="L776" s="171"/>
      <c r="M776" s="10"/>
      <c r="N776" s="10"/>
      <c r="O776" s="10"/>
      <c r="P776" s="179"/>
      <c r="Q776" s="42"/>
      <c r="R776" s="42"/>
      <c r="S776" s="42"/>
      <c r="T776" s="42"/>
      <c r="U776" s="10"/>
    </row>
    <row r="777" spans="1:21" ht="13.2" x14ac:dyDescent="0.25">
      <c r="A777" s="10"/>
      <c r="B777" s="10"/>
      <c r="C777" s="10"/>
      <c r="D777" s="10"/>
      <c r="E777" s="10"/>
      <c r="F777" s="10"/>
      <c r="G777" s="10"/>
      <c r="H777" s="10"/>
      <c r="I777" s="10"/>
      <c r="J777" s="10"/>
      <c r="K777" s="10"/>
      <c r="L777" s="171"/>
      <c r="M777" s="10"/>
      <c r="N777" s="10"/>
      <c r="O777" s="10"/>
      <c r="P777" s="179"/>
      <c r="Q777" s="42"/>
      <c r="R777" s="42"/>
      <c r="S777" s="42"/>
      <c r="T777" s="42"/>
      <c r="U777" s="10"/>
    </row>
    <row r="778" spans="1:21" ht="13.2" x14ac:dyDescent="0.25">
      <c r="A778" s="10"/>
      <c r="B778" s="10"/>
      <c r="C778" s="10"/>
      <c r="D778" s="10"/>
      <c r="E778" s="10"/>
      <c r="F778" s="10"/>
      <c r="G778" s="10"/>
      <c r="H778" s="10"/>
      <c r="I778" s="10"/>
      <c r="J778" s="10"/>
      <c r="K778" s="10"/>
      <c r="L778" s="171"/>
      <c r="M778" s="10"/>
      <c r="N778" s="10"/>
      <c r="O778" s="10"/>
      <c r="P778" s="179"/>
      <c r="Q778" s="42"/>
      <c r="R778" s="42"/>
      <c r="S778" s="42"/>
      <c r="T778" s="42"/>
      <c r="U778" s="10"/>
    </row>
    <row r="779" spans="1:21" ht="13.2" x14ac:dyDescent="0.25">
      <c r="A779" s="10"/>
      <c r="B779" s="10"/>
      <c r="C779" s="10"/>
      <c r="D779" s="10"/>
      <c r="E779" s="10"/>
      <c r="F779" s="10"/>
      <c r="G779" s="10"/>
      <c r="H779" s="10"/>
      <c r="I779" s="10"/>
      <c r="J779" s="10"/>
      <c r="K779" s="10"/>
      <c r="L779" s="171"/>
      <c r="M779" s="10"/>
      <c r="N779" s="10"/>
      <c r="O779" s="10"/>
      <c r="P779" s="179"/>
      <c r="Q779" s="42"/>
      <c r="R779" s="42"/>
      <c r="S779" s="42"/>
      <c r="T779" s="42"/>
      <c r="U779" s="10"/>
    </row>
    <row r="780" spans="1:21" ht="13.2" x14ac:dyDescent="0.25">
      <c r="A780" s="10"/>
      <c r="B780" s="10"/>
      <c r="C780" s="10"/>
      <c r="D780" s="10"/>
      <c r="E780" s="10"/>
      <c r="F780" s="10"/>
      <c r="G780" s="10"/>
      <c r="H780" s="10"/>
      <c r="I780" s="10"/>
      <c r="J780" s="10"/>
      <c r="K780" s="10"/>
      <c r="L780" s="171"/>
      <c r="M780" s="10"/>
      <c r="N780" s="10"/>
      <c r="O780" s="10"/>
      <c r="P780" s="179"/>
      <c r="Q780" s="42"/>
      <c r="R780" s="42"/>
      <c r="S780" s="42"/>
      <c r="T780" s="42"/>
      <c r="U780" s="10"/>
    </row>
    <row r="781" spans="1:21" ht="13.2" x14ac:dyDescent="0.25">
      <c r="A781" s="10"/>
      <c r="B781" s="10"/>
      <c r="C781" s="10"/>
      <c r="D781" s="10"/>
      <c r="E781" s="10"/>
      <c r="F781" s="10"/>
      <c r="G781" s="10"/>
      <c r="H781" s="10"/>
      <c r="I781" s="10"/>
      <c r="J781" s="10"/>
      <c r="K781" s="10"/>
      <c r="L781" s="171"/>
      <c r="M781" s="10"/>
      <c r="N781" s="10"/>
      <c r="O781" s="10"/>
      <c r="P781" s="179"/>
      <c r="Q781" s="42"/>
      <c r="R781" s="42"/>
      <c r="S781" s="42"/>
      <c r="T781" s="42"/>
      <c r="U781" s="10"/>
    </row>
    <row r="782" spans="1:21" ht="13.2" x14ac:dyDescent="0.25">
      <c r="A782" s="10"/>
      <c r="B782" s="10"/>
      <c r="C782" s="10"/>
      <c r="D782" s="10"/>
      <c r="E782" s="10"/>
      <c r="F782" s="10"/>
      <c r="G782" s="10"/>
      <c r="H782" s="10"/>
      <c r="I782" s="10"/>
      <c r="J782" s="10"/>
      <c r="K782" s="10"/>
      <c r="L782" s="171"/>
      <c r="M782" s="10"/>
      <c r="N782" s="10"/>
      <c r="O782" s="10"/>
      <c r="P782" s="179"/>
      <c r="Q782" s="42"/>
      <c r="R782" s="42"/>
      <c r="S782" s="42"/>
      <c r="T782" s="42"/>
      <c r="U782" s="10"/>
    </row>
    <row r="783" spans="1:21" ht="13.2" x14ac:dyDescent="0.25">
      <c r="A783" s="10"/>
      <c r="B783" s="10"/>
      <c r="C783" s="10"/>
      <c r="D783" s="10"/>
      <c r="E783" s="10"/>
      <c r="F783" s="10"/>
      <c r="G783" s="10"/>
      <c r="H783" s="10"/>
      <c r="I783" s="10"/>
      <c r="J783" s="10"/>
      <c r="K783" s="10"/>
      <c r="L783" s="171"/>
      <c r="M783" s="10"/>
      <c r="N783" s="10"/>
      <c r="O783" s="10"/>
      <c r="P783" s="179"/>
      <c r="Q783" s="42"/>
      <c r="R783" s="42"/>
      <c r="S783" s="42"/>
      <c r="T783" s="42"/>
      <c r="U783" s="10"/>
    </row>
    <row r="784" spans="1:21" ht="13.2" x14ac:dyDescent="0.25">
      <c r="A784" s="10"/>
      <c r="B784" s="10"/>
      <c r="C784" s="10"/>
      <c r="D784" s="10"/>
      <c r="E784" s="10"/>
      <c r="F784" s="10"/>
      <c r="G784" s="10"/>
      <c r="H784" s="10"/>
      <c r="I784" s="10"/>
      <c r="J784" s="10"/>
      <c r="K784" s="10"/>
      <c r="L784" s="171"/>
      <c r="M784" s="10"/>
      <c r="N784" s="10"/>
      <c r="O784" s="10"/>
      <c r="P784" s="179"/>
      <c r="Q784" s="42"/>
      <c r="R784" s="42"/>
      <c r="S784" s="42"/>
      <c r="T784" s="42"/>
      <c r="U784" s="10"/>
    </row>
    <row r="785" spans="1:21" ht="13.2" x14ac:dyDescent="0.25">
      <c r="A785" s="10"/>
      <c r="B785" s="10"/>
      <c r="C785" s="10"/>
      <c r="D785" s="10"/>
      <c r="E785" s="10"/>
      <c r="F785" s="10"/>
      <c r="G785" s="10"/>
      <c r="H785" s="10"/>
      <c r="I785" s="10"/>
      <c r="J785" s="10"/>
      <c r="K785" s="10"/>
      <c r="L785" s="171"/>
      <c r="M785" s="10"/>
      <c r="N785" s="10"/>
      <c r="O785" s="10"/>
      <c r="P785" s="179"/>
      <c r="Q785" s="42"/>
      <c r="R785" s="42"/>
      <c r="S785" s="42"/>
      <c r="T785" s="42"/>
      <c r="U785" s="10"/>
    </row>
    <row r="786" spans="1:21" ht="13.2" x14ac:dyDescent="0.25">
      <c r="A786" s="10"/>
      <c r="B786" s="10"/>
      <c r="C786" s="10"/>
      <c r="D786" s="10"/>
      <c r="E786" s="10"/>
      <c r="F786" s="10"/>
      <c r="G786" s="10"/>
      <c r="H786" s="10"/>
      <c r="I786" s="10"/>
      <c r="J786" s="10"/>
      <c r="K786" s="10"/>
      <c r="L786" s="171"/>
      <c r="M786" s="10"/>
      <c r="N786" s="10"/>
      <c r="O786" s="10"/>
      <c r="P786" s="179"/>
      <c r="Q786" s="42"/>
      <c r="R786" s="42"/>
      <c r="S786" s="42"/>
      <c r="T786" s="42"/>
      <c r="U786" s="10"/>
    </row>
    <row r="787" spans="1:21" ht="13.2" x14ac:dyDescent="0.25">
      <c r="A787" s="10"/>
      <c r="B787" s="10"/>
      <c r="C787" s="10"/>
      <c r="D787" s="10"/>
      <c r="E787" s="10"/>
      <c r="F787" s="10"/>
      <c r="G787" s="10"/>
      <c r="H787" s="10"/>
      <c r="I787" s="10"/>
      <c r="J787" s="10"/>
      <c r="K787" s="10"/>
      <c r="L787" s="171"/>
      <c r="M787" s="10"/>
      <c r="N787" s="10"/>
      <c r="O787" s="10"/>
      <c r="P787" s="179"/>
      <c r="Q787" s="42"/>
      <c r="R787" s="42"/>
      <c r="S787" s="42"/>
      <c r="T787" s="42"/>
      <c r="U787" s="10"/>
    </row>
    <row r="788" spans="1:21" ht="13.2" x14ac:dyDescent="0.25">
      <c r="A788" s="10"/>
      <c r="B788" s="10"/>
      <c r="C788" s="10"/>
      <c r="D788" s="10"/>
      <c r="E788" s="10"/>
      <c r="F788" s="10"/>
      <c r="G788" s="10"/>
      <c r="H788" s="10"/>
      <c r="I788" s="10"/>
      <c r="J788" s="10"/>
      <c r="K788" s="10"/>
      <c r="L788" s="171"/>
      <c r="M788" s="10"/>
      <c r="N788" s="10"/>
      <c r="O788" s="10"/>
      <c r="P788" s="179"/>
      <c r="Q788" s="42"/>
      <c r="R788" s="42"/>
      <c r="S788" s="42"/>
      <c r="T788" s="42"/>
      <c r="U788" s="10"/>
    </row>
    <row r="789" spans="1:21" ht="13.2" x14ac:dyDescent="0.25">
      <c r="A789" s="10"/>
      <c r="B789" s="10"/>
      <c r="C789" s="10"/>
      <c r="D789" s="10"/>
      <c r="E789" s="10"/>
      <c r="F789" s="10"/>
      <c r="G789" s="10"/>
      <c r="H789" s="10"/>
      <c r="I789" s="10"/>
      <c r="J789" s="10"/>
      <c r="K789" s="10"/>
      <c r="L789" s="171"/>
      <c r="M789" s="10"/>
      <c r="N789" s="10"/>
      <c r="O789" s="10"/>
      <c r="P789" s="179"/>
      <c r="Q789" s="42"/>
      <c r="R789" s="42"/>
      <c r="S789" s="42"/>
      <c r="T789" s="42"/>
      <c r="U789" s="10"/>
    </row>
    <row r="790" spans="1:21" ht="13.2" x14ac:dyDescent="0.25">
      <c r="A790" s="10"/>
      <c r="B790" s="10"/>
      <c r="C790" s="10"/>
      <c r="D790" s="10"/>
      <c r="E790" s="10"/>
      <c r="F790" s="10"/>
      <c r="G790" s="10"/>
      <c r="H790" s="10"/>
      <c r="I790" s="10"/>
      <c r="J790" s="10"/>
      <c r="K790" s="10"/>
      <c r="L790" s="171"/>
      <c r="M790" s="10"/>
      <c r="N790" s="10"/>
      <c r="O790" s="10"/>
      <c r="P790" s="179"/>
      <c r="Q790" s="42"/>
      <c r="R790" s="42"/>
      <c r="S790" s="42"/>
      <c r="T790" s="42"/>
      <c r="U790" s="10"/>
    </row>
    <row r="791" spans="1:21" ht="13.2" x14ac:dyDescent="0.25">
      <c r="A791" s="10"/>
      <c r="B791" s="10"/>
      <c r="C791" s="10"/>
      <c r="D791" s="10"/>
      <c r="E791" s="10"/>
      <c r="F791" s="10"/>
      <c r="G791" s="10"/>
      <c r="H791" s="10"/>
      <c r="I791" s="10"/>
      <c r="J791" s="10"/>
      <c r="K791" s="10"/>
      <c r="L791" s="171"/>
      <c r="M791" s="10"/>
      <c r="N791" s="10"/>
      <c r="O791" s="10"/>
      <c r="P791" s="179"/>
      <c r="Q791" s="42"/>
      <c r="R791" s="42"/>
      <c r="S791" s="42"/>
      <c r="T791" s="42"/>
      <c r="U791" s="10"/>
    </row>
    <row r="792" spans="1:21" ht="13.2" x14ac:dyDescent="0.25">
      <c r="A792" s="10"/>
      <c r="B792" s="10"/>
      <c r="C792" s="10"/>
      <c r="D792" s="10"/>
      <c r="E792" s="10"/>
      <c r="F792" s="10"/>
      <c r="G792" s="10"/>
      <c r="H792" s="10"/>
      <c r="I792" s="10"/>
      <c r="J792" s="10"/>
      <c r="K792" s="10"/>
      <c r="L792" s="171"/>
      <c r="M792" s="10"/>
      <c r="N792" s="10"/>
      <c r="O792" s="10"/>
      <c r="P792" s="179"/>
      <c r="Q792" s="42"/>
      <c r="R792" s="42"/>
      <c r="S792" s="42"/>
      <c r="T792" s="42"/>
      <c r="U792" s="10"/>
    </row>
    <row r="793" spans="1:21" ht="13.2" x14ac:dyDescent="0.25">
      <c r="A793" s="10"/>
      <c r="B793" s="10"/>
      <c r="C793" s="10"/>
      <c r="D793" s="10"/>
      <c r="E793" s="10"/>
      <c r="F793" s="10"/>
      <c r="G793" s="10"/>
      <c r="H793" s="10"/>
      <c r="I793" s="10"/>
      <c r="J793" s="10"/>
      <c r="K793" s="10"/>
      <c r="L793" s="171"/>
      <c r="M793" s="10"/>
      <c r="N793" s="10"/>
      <c r="O793" s="10"/>
      <c r="P793" s="179"/>
      <c r="Q793" s="42"/>
      <c r="R793" s="42"/>
      <c r="S793" s="42"/>
      <c r="T793" s="42"/>
      <c r="U793" s="10"/>
    </row>
    <row r="794" spans="1:21" ht="13.2" x14ac:dyDescent="0.25">
      <c r="A794" s="10"/>
      <c r="B794" s="10"/>
      <c r="C794" s="10"/>
      <c r="D794" s="10"/>
      <c r="E794" s="10"/>
      <c r="F794" s="10"/>
      <c r="G794" s="10"/>
      <c r="H794" s="10"/>
      <c r="I794" s="10"/>
      <c r="J794" s="10"/>
      <c r="K794" s="10"/>
      <c r="L794" s="171"/>
      <c r="M794" s="10"/>
      <c r="N794" s="10"/>
      <c r="O794" s="10"/>
      <c r="P794" s="179"/>
      <c r="Q794" s="42"/>
      <c r="R794" s="42"/>
      <c r="S794" s="42"/>
      <c r="T794" s="42"/>
      <c r="U794" s="10"/>
    </row>
    <row r="795" spans="1:21" ht="13.2" x14ac:dyDescent="0.25">
      <c r="A795" s="10"/>
      <c r="B795" s="10"/>
      <c r="C795" s="10"/>
      <c r="D795" s="10"/>
      <c r="E795" s="10"/>
      <c r="F795" s="10"/>
      <c r="G795" s="10"/>
      <c r="H795" s="10"/>
      <c r="I795" s="10"/>
      <c r="J795" s="10"/>
      <c r="K795" s="10"/>
      <c r="L795" s="171"/>
      <c r="M795" s="10"/>
      <c r="N795" s="10"/>
      <c r="O795" s="10"/>
      <c r="P795" s="179"/>
      <c r="Q795" s="42"/>
      <c r="R795" s="42"/>
      <c r="S795" s="42"/>
      <c r="T795" s="42"/>
      <c r="U795" s="10"/>
    </row>
    <row r="796" spans="1:21" ht="13.2" x14ac:dyDescent="0.25">
      <c r="A796" s="10"/>
      <c r="B796" s="10"/>
      <c r="C796" s="10"/>
      <c r="D796" s="10"/>
      <c r="E796" s="10"/>
      <c r="F796" s="10"/>
      <c r="G796" s="10"/>
      <c r="H796" s="10"/>
      <c r="I796" s="10"/>
      <c r="J796" s="10"/>
      <c r="K796" s="10"/>
      <c r="L796" s="171"/>
      <c r="M796" s="10"/>
      <c r="N796" s="10"/>
      <c r="O796" s="10"/>
      <c r="P796" s="179"/>
      <c r="Q796" s="42"/>
      <c r="R796" s="42"/>
      <c r="S796" s="42"/>
      <c r="T796" s="42"/>
      <c r="U796" s="10"/>
    </row>
    <row r="797" spans="1:21" ht="13.2" x14ac:dyDescent="0.25">
      <c r="A797" s="10"/>
      <c r="B797" s="10"/>
      <c r="C797" s="10"/>
      <c r="D797" s="10"/>
      <c r="E797" s="10"/>
      <c r="F797" s="10"/>
      <c r="G797" s="10"/>
      <c r="H797" s="10"/>
      <c r="I797" s="10"/>
      <c r="J797" s="10"/>
      <c r="K797" s="10"/>
      <c r="L797" s="171"/>
      <c r="M797" s="10"/>
      <c r="N797" s="10"/>
      <c r="O797" s="10"/>
      <c r="P797" s="179"/>
      <c r="Q797" s="42"/>
      <c r="R797" s="42"/>
      <c r="S797" s="42"/>
      <c r="T797" s="42"/>
      <c r="U797" s="10"/>
    </row>
    <row r="798" spans="1:21" ht="13.2" x14ac:dyDescent="0.25">
      <c r="A798" s="10"/>
      <c r="B798" s="10"/>
      <c r="C798" s="10"/>
      <c r="D798" s="10"/>
      <c r="E798" s="10"/>
      <c r="F798" s="10"/>
      <c r="G798" s="10"/>
      <c r="H798" s="10"/>
      <c r="I798" s="10"/>
      <c r="J798" s="10"/>
      <c r="K798" s="10"/>
      <c r="L798" s="171"/>
      <c r="M798" s="10"/>
      <c r="N798" s="10"/>
      <c r="O798" s="10"/>
      <c r="P798" s="179"/>
      <c r="Q798" s="42"/>
      <c r="R798" s="42"/>
      <c r="S798" s="42"/>
      <c r="T798" s="42"/>
      <c r="U798" s="10"/>
    </row>
    <row r="799" spans="1:21" ht="13.2" x14ac:dyDescent="0.25">
      <c r="A799" s="10"/>
      <c r="B799" s="10"/>
      <c r="C799" s="10"/>
      <c r="D799" s="10"/>
      <c r="E799" s="10"/>
      <c r="F799" s="10"/>
      <c r="G799" s="10"/>
      <c r="H799" s="10"/>
      <c r="I799" s="10"/>
      <c r="J799" s="10"/>
      <c r="K799" s="10"/>
      <c r="L799" s="171"/>
      <c r="M799" s="10"/>
      <c r="N799" s="10"/>
      <c r="O799" s="10"/>
      <c r="P799" s="179"/>
      <c r="Q799" s="42"/>
      <c r="R799" s="42"/>
      <c r="S799" s="42"/>
      <c r="T799" s="42"/>
      <c r="U799" s="10"/>
    </row>
    <row r="800" spans="1:21" ht="13.2" x14ac:dyDescent="0.25">
      <c r="A800" s="10"/>
      <c r="B800" s="10"/>
      <c r="C800" s="10"/>
      <c r="D800" s="10"/>
      <c r="E800" s="10"/>
      <c r="F800" s="10"/>
      <c r="G800" s="10"/>
      <c r="H800" s="10"/>
      <c r="I800" s="10"/>
      <c r="J800" s="10"/>
      <c r="K800" s="10"/>
      <c r="L800" s="171"/>
      <c r="M800" s="10"/>
      <c r="N800" s="10"/>
      <c r="O800" s="10"/>
      <c r="P800" s="179"/>
      <c r="Q800" s="42"/>
      <c r="R800" s="42"/>
      <c r="S800" s="42"/>
      <c r="T800" s="42"/>
      <c r="U800" s="10"/>
    </row>
    <row r="801" spans="1:21" ht="13.2" x14ac:dyDescent="0.25">
      <c r="A801" s="10"/>
      <c r="B801" s="10"/>
      <c r="C801" s="10"/>
      <c r="D801" s="10"/>
      <c r="E801" s="10"/>
      <c r="F801" s="10"/>
      <c r="G801" s="10"/>
      <c r="H801" s="10"/>
      <c r="I801" s="10"/>
      <c r="J801" s="10"/>
      <c r="K801" s="10"/>
      <c r="L801" s="171"/>
      <c r="M801" s="10"/>
      <c r="N801" s="10"/>
      <c r="O801" s="10"/>
      <c r="P801" s="179"/>
      <c r="Q801" s="42"/>
      <c r="R801" s="42"/>
      <c r="S801" s="42"/>
      <c r="T801" s="42"/>
      <c r="U801" s="10"/>
    </row>
    <row r="802" spans="1:21" ht="13.2" x14ac:dyDescent="0.25">
      <c r="A802" s="10"/>
      <c r="B802" s="10"/>
      <c r="C802" s="10"/>
      <c r="D802" s="10"/>
      <c r="E802" s="10"/>
      <c r="F802" s="10"/>
      <c r="G802" s="10"/>
      <c r="H802" s="10"/>
      <c r="I802" s="10"/>
      <c r="J802" s="10"/>
      <c r="K802" s="10"/>
      <c r="L802" s="171"/>
      <c r="M802" s="10"/>
      <c r="N802" s="10"/>
      <c r="O802" s="10"/>
      <c r="P802" s="179"/>
      <c r="Q802" s="42"/>
      <c r="R802" s="42"/>
      <c r="S802" s="42"/>
      <c r="T802" s="42"/>
      <c r="U802" s="10"/>
    </row>
    <row r="803" spans="1:21" ht="13.2" x14ac:dyDescent="0.25">
      <c r="A803" s="10"/>
      <c r="B803" s="10"/>
      <c r="C803" s="10"/>
      <c r="D803" s="10"/>
      <c r="E803" s="10"/>
      <c r="F803" s="10"/>
      <c r="G803" s="10"/>
      <c r="H803" s="10"/>
      <c r="I803" s="10"/>
      <c r="J803" s="10"/>
      <c r="K803" s="10"/>
      <c r="L803" s="171"/>
      <c r="M803" s="10"/>
      <c r="N803" s="10"/>
      <c r="O803" s="10"/>
      <c r="P803" s="179"/>
      <c r="Q803" s="42"/>
      <c r="R803" s="42"/>
      <c r="S803" s="42"/>
      <c r="T803" s="42"/>
      <c r="U803" s="10"/>
    </row>
    <row r="804" spans="1:21" ht="13.2" x14ac:dyDescent="0.25">
      <c r="A804" s="10"/>
      <c r="B804" s="10"/>
      <c r="C804" s="10"/>
      <c r="D804" s="10"/>
      <c r="E804" s="10"/>
      <c r="F804" s="10"/>
      <c r="G804" s="10"/>
      <c r="H804" s="10"/>
      <c r="I804" s="10"/>
      <c r="J804" s="10"/>
      <c r="K804" s="10"/>
      <c r="L804" s="171"/>
      <c r="M804" s="10"/>
      <c r="N804" s="10"/>
      <c r="O804" s="10"/>
      <c r="P804" s="179"/>
      <c r="Q804" s="42"/>
      <c r="R804" s="42"/>
      <c r="S804" s="42"/>
      <c r="T804" s="42"/>
      <c r="U804" s="10"/>
    </row>
    <row r="805" spans="1:21" ht="13.2" x14ac:dyDescent="0.25">
      <c r="A805" s="10"/>
      <c r="B805" s="10"/>
      <c r="C805" s="10"/>
      <c r="D805" s="10"/>
      <c r="E805" s="10"/>
      <c r="F805" s="10"/>
      <c r="G805" s="10"/>
      <c r="H805" s="10"/>
      <c r="I805" s="10"/>
      <c r="J805" s="10"/>
      <c r="K805" s="10"/>
      <c r="L805" s="171"/>
      <c r="M805" s="10"/>
      <c r="N805" s="10"/>
      <c r="O805" s="10"/>
      <c r="P805" s="179"/>
      <c r="Q805" s="42"/>
      <c r="R805" s="42"/>
      <c r="S805" s="42"/>
      <c r="T805" s="42"/>
      <c r="U805" s="10"/>
    </row>
    <row r="806" spans="1:21" ht="13.2" x14ac:dyDescent="0.25">
      <c r="A806" s="10"/>
      <c r="B806" s="10"/>
      <c r="C806" s="10"/>
      <c r="D806" s="10"/>
      <c r="E806" s="10"/>
      <c r="F806" s="10"/>
      <c r="G806" s="10"/>
      <c r="H806" s="10"/>
      <c r="I806" s="10"/>
      <c r="J806" s="10"/>
      <c r="K806" s="10"/>
      <c r="L806" s="171"/>
      <c r="M806" s="10"/>
      <c r="N806" s="10"/>
      <c r="O806" s="10"/>
      <c r="P806" s="179"/>
      <c r="Q806" s="42"/>
      <c r="R806" s="42"/>
      <c r="S806" s="42"/>
      <c r="T806" s="42"/>
      <c r="U806" s="10"/>
    </row>
    <row r="807" spans="1:21" ht="13.2" x14ac:dyDescent="0.25">
      <c r="A807" s="10"/>
      <c r="B807" s="10"/>
      <c r="C807" s="10"/>
      <c r="D807" s="10"/>
      <c r="E807" s="10"/>
      <c r="F807" s="10"/>
      <c r="G807" s="10"/>
      <c r="H807" s="10"/>
      <c r="I807" s="10"/>
      <c r="J807" s="10"/>
      <c r="K807" s="10"/>
      <c r="L807" s="171"/>
      <c r="M807" s="10"/>
      <c r="N807" s="10"/>
      <c r="O807" s="10"/>
      <c r="P807" s="179"/>
      <c r="Q807" s="42"/>
      <c r="R807" s="42"/>
      <c r="S807" s="42"/>
      <c r="T807" s="42"/>
      <c r="U807" s="10"/>
    </row>
    <row r="808" spans="1:21" ht="13.2" x14ac:dyDescent="0.25">
      <c r="A808" s="10"/>
      <c r="B808" s="10"/>
      <c r="C808" s="10"/>
      <c r="D808" s="10"/>
      <c r="E808" s="10"/>
      <c r="F808" s="10"/>
      <c r="G808" s="10"/>
      <c r="H808" s="10"/>
      <c r="I808" s="10"/>
      <c r="J808" s="10"/>
      <c r="K808" s="10"/>
      <c r="L808" s="171"/>
      <c r="M808" s="10"/>
      <c r="N808" s="10"/>
      <c r="O808" s="10"/>
      <c r="P808" s="179"/>
      <c r="Q808" s="42"/>
      <c r="R808" s="42"/>
      <c r="S808" s="42"/>
      <c r="T808" s="42"/>
      <c r="U808" s="10"/>
    </row>
    <row r="809" spans="1:21" ht="13.2" x14ac:dyDescent="0.25">
      <c r="A809" s="10"/>
      <c r="B809" s="10"/>
      <c r="C809" s="10"/>
      <c r="D809" s="10"/>
      <c r="E809" s="10"/>
      <c r="F809" s="10"/>
      <c r="G809" s="10"/>
      <c r="H809" s="10"/>
      <c r="I809" s="10"/>
      <c r="J809" s="10"/>
      <c r="K809" s="10"/>
      <c r="L809" s="171"/>
      <c r="M809" s="10"/>
      <c r="N809" s="10"/>
      <c r="O809" s="10"/>
      <c r="P809" s="179"/>
      <c r="Q809" s="42"/>
      <c r="R809" s="42"/>
      <c r="S809" s="42"/>
      <c r="T809" s="42"/>
      <c r="U809" s="10"/>
    </row>
    <row r="810" spans="1:21" ht="13.2" x14ac:dyDescent="0.25">
      <c r="A810" s="10"/>
      <c r="B810" s="10"/>
      <c r="C810" s="10"/>
      <c r="D810" s="10"/>
      <c r="E810" s="10"/>
      <c r="F810" s="10"/>
      <c r="G810" s="10"/>
      <c r="H810" s="10"/>
      <c r="I810" s="10"/>
      <c r="J810" s="10"/>
      <c r="K810" s="10"/>
      <c r="L810" s="171"/>
      <c r="M810" s="10"/>
      <c r="N810" s="10"/>
      <c r="O810" s="10"/>
      <c r="P810" s="179"/>
      <c r="Q810" s="42"/>
      <c r="R810" s="42"/>
      <c r="S810" s="42"/>
      <c r="T810" s="42"/>
      <c r="U810" s="10"/>
    </row>
    <row r="811" spans="1:21" ht="13.2" x14ac:dyDescent="0.25">
      <c r="A811" s="10"/>
      <c r="B811" s="10"/>
      <c r="C811" s="10"/>
      <c r="D811" s="10"/>
      <c r="E811" s="10"/>
      <c r="F811" s="10"/>
      <c r="G811" s="10"/>
      <c r="H811" s="10"/>
      <c r="I811" s="10"/>
      <c r="J811" s="10"/>
      <c r="K811" s="10"/>
      <c r="L811" s="171"/>
      <c r="M811" s="10"/>
      <c r="N811" s="10"/>
      <c r="O811" s="10"/>
      <c r="P811" s="179"/>
      <c r="Q811" s="42"/>
      <c r="R811" s="42"/>
      <c r="S811" s="42"/>
      <c r="T811" s="42"/>
      <c r="U811" s="10"/>
    </row>
    <row r="812" spans="1:21" ht="13.2" x14ac:dyDescent="0.25">
      <c r="A812" s="10"/>
      <c r="B812" s="10"/>
      <c r="C812" s="10"/>
      <c r="D812" s="10"/>
      <c r="E812" s="10"/>
      <c r="F812" s="10"/>
      <c r="G812" s="10"/>
      <c r="H812" s="10"/>
      <c r="I812" s="10"/>
      <c r="J812" s="10"/>
      <c r="K812" s="10"/>
      <c r="L812" s="171"/>
      <c r="M812" s="10"/>
      <c r="N812" s="10"/>
      <c r="O812" s="10"/>
      <c r="P812" s="179"/>
      <c r="Q812" s="42"/>
      <c r="R812" s="42"/>
      <c r="S812" s="42"/>
      <c r="T812" s="42"/>
      <c r="U812" s="10"/>
    </row>
    <row r="813" spans="1:21" ht="13.2" x14ac:dyDescent="0.25">
      <c r="A813" s="10"/>
      <c r="B813" s="10"/>
      <c r="C813" s="10"/>
      <c r="D813" s="10"/>
      <c r="E813" s="10"/>
      <c r="F813" s="10"/>
      <c r="G813" s="10"/>
      <c r="H813" s="10"/>
      <c r="I813" s="10"/>
      <c r="J813" s="10"/>
      <c r="K813" s="10"/>
      <c r="L813" s="171"/>
      <c r="M813" s="10"/>
      <c r="N813" s="10"/>
      <c r="O813" s="10"/>
      <c r="P813" s="179"/>
      <c r="Q813" s="42"/>
      <c r="R813" s="42"/>
      <c r="S813" s="42"/>
      <c r="T813" s="42"/>
      <c r="U813" s="10"/>
    </row>
    <row r="814" spans="1:21" ht="13.2" x14ac:dyDescent="0.25">
      <c r="A814" s="10"/>
      <c r="B814" s="10"/>
      <c r="C814" s="10"/>
      <c r="D814" s="10"/>
      <c r="E814" s="10"/>
      <c r="F814" s="10"/>
      <c r="G814" s="10"/>
      <c r="H814" s="10"/>
      <c r="I814" s="10"/>
      <c r="J814" s="10"/>
      <c r="K814" s="10"/>
      <c r="L814" s="171"/>
      <c r="M814" s="10"/>
      <c r="N814" s="10"/>
      <c r="O814" s="10"/>
      <c r="P814" s="179"/>
      <c r="Q814" s="42"/>
      <c r="R814" s="42"/>
      <c r="S814" s="42"/>
      <c r="T814" s="42"/>
      <c r="U814" s="10"/>
    </row>
    <row r="815" spans="1:21" ht="13.2" x14ac:dyDescent="0.25">
      <c r="A815" s="10"/>
      <c r="B815" s="10"/>
      <c r="C815" s="10"/>
      <c r="D815" s="10"/>
      <c r="E815" s="10"/>
      <c r="F815" s="10"/>
      <c r="G815" s="10"/>
      <c r="H815" s="10"/>
      <c r="I815" s="10"/>
      <c r="J815" s="10"/>
      <c r="K815" s="10"/>
      <c r="L815" s="171"/>
      <c r="M815" s="10"/>
      <c r="N815" s="10"/>
      <c r="O815" s="10"/>
      <c r="P815" s="179"/>
      <c r="Q815" s="42"/>
      <c r="R815" s="42"/>
      <c r="S815" s="42"/>
      <c r="T815" s="42"/>
      <c r="U815" s="10"/>
    </row>
    <row r="816" spans="1:21" ht="13.2" x14ac:dyDescent="0.25">
      <c r="A816" s="10"/>
      <c r="B816" s="10"/>
      <c r="C816" s="10"/>
      <c r="D816" s="10"/>
      <c r="E816" s="10"/>
      <c r="F816" s="10"/>
      <c r="G816" s="10"/>
      <c r="H816" s="10"/>
      <c r="I816" s="10"/>
      <c r="J816" s="10"/>
      <c r="K816" s="10"/>
      <c r="L816" s="171"/>
      <c r="M816" s="10"/>
      <c r="N816" s="10"/>
      <c r="O816" s="10"/>
      <c r="P816" s="179"/>
      <c r="Q816" s="42"/>
      <c r="R816" s="42"/>
      <c r="S816" s="42"/>
      <c r="T816" s="42"/>
      <c r="U816" s="10"/>
    </row>
    <row r="817" spans="1:21" ht="13.2" x14ac:dyDescent="0.25">
      <c r="A817" s="10"/>
      <c r="B817" s="10"/>
      <c r="C817" s="10"/>
      <c r="D817" s="10"/>
      <c r="E817" s="10"/>
      <c r="F817" s="10"/>
      <c r="G817" s="10"/>
      <c r="H817" s="10"/>
      <c r="I817" s="10"/>
      <c r="J817" s="10"/>
      <c r="K817" s="10"/>
      <c r="L817" s="171"/>
      <c r="M817" s="10"/>
      <c r="N817" s="10"/>
      <c r="O817" s="10"/>
      <c r="P817" s="179"/>
      <c r="Q817" s="42"/>
      <c r="R817" s="42"/>
      <c r="S817" s="42"/>
      <c r="T817" s="42"/>
      <c r="U817" s="10"/>
    </row>
    <row r="818" spans="1:21" ht="13.2" x14ac:dyDescent="0.25">
      <c r="A818" s="10"/>
      <c r="B818" s="10"/>
      <c r="C818" s="10"/>
      <c r="D818" s="10"/>
      <c r="E818" s="10"/>
      <c r="F818" s="10"/>
      <c r="G818" s="10"/>
      <c r="H818" s="10"/>
      <c r="I818" s="10"/>
      <c r="J818" s="10"/>
      <c r="K818" s="10"/>
      <c r="L818" s="171"/>
      <c r="M818" s="10"/>
      <c r="N818" s="10"/>
      <c r="O818" s="10"/>
      <c r="P818" s="179"/>
      <c r="Q818" s="42"/>
      <c r="R818" s="42"/>
      <c r="S818" s="42"/>
      <c r="T818" s="42"/>
      <c r="U818" s="10"/>
    </row>
    <row r="819" spans="1:21" ht="13.2" x14ac:dyDescent="0.25">
      <c r="A819" s="10"/>
      <c r="B819" s="10"/>
      <c r="C819" s="10"/>
      <c r="D819" s="10"/>
      <c r="E819" s="10"/>
      <c r="F819" s="10"/>
      <c r="G819" s="10"/>
      <c r="H819" s="10"/>
      <c r="I819" s="10"/>
      <c r="J819" s="10"/>
      <c r="K819" s="10"/>
      <c r="L819" s="171"/>
      <c r="M819" s="10"/>
      <c r="N819" s="10"/>
      <c r="O819" s="10"/>
      <c r="P819" s="179"/>
      <c r="Q819" s="42"/>
      <c r="R819" s="42"/>
      <c r="S819" s="42"/>
      <c r="T819" s="42"/>
      <c r="U819" s="10"/>
    </row>
    <row r="820" spans="1:21" ht="13.2" x14ac:dyDescent="0.25">
      <c r="A820" s="10"/>
      <c r="B820" s="10"/>
      <c r="C820" s="10"/>
      <c r="D820" s="10"/>
      <c r="E820" s="10"/>
      <c r="F820" s="10"/>
      <c r="G820" s="10"/>
      <c r="H820" s="10"/>
      <c r="I820" s="10"/>
      <c r="J820" s="10"/>
      <c r="K820" s="10"/>
      <c r="L820" s="171"/>
      <c r="M820" s="10"/>
      <c r="N820" s="10"/>
      <c r="O820" s="10"/>
      <c r="P820" s="179"/>
      <c r="Q820" s="42"/>
      <c r="R820" s="42"/>
      <c r="S820" s="42"/>
      <c r="T820" s="42"/>
      <c r="U820" s="10"/>
    </row>
    <row r="821" spans="1:21" ht="13.2" x14ac:dyDescent="0.25">
      <c r="A821" s="10"/>
      <c r="B821" s="10"/>
      <c r="C821" s="10"/>
      <c r="D821" s="10"/>
      <c r="E821" s="10"/>
      <c r="F821" s="10"/>
      <c r="G821" s="10"/>
      <c r="H821" s="10"/>
      <c r="I821" s="10"/>
      <c r="J821" s="10"/>
      <c r="K821" s="10"/>
      <c r="L821" s="171"/>
      <c r="M821" s="10"/>
      <c r="N821" s="10"/>
      <c r="O821" s="10"/>
      <c r="P821" s="179"/>
      <c r="Q821" s="42"/>
      <c r="R821" s="42"/>
      <c r="S821" s="42"/>
      <c r="T821" s="42"/>
      <c r="U821" s="10"/>
    </row>
    <row r="822" spans="1:21" ht="13.2" x14ac:dyDescent="0.25">
      <c r="A822" s="10"/>
      <c r="B822" s="10"/>
      <c r="C822" s="10"/>
      <c r="D822" s="10"/>
      <c r="E822" s="10"/>
      <c r="F822" s="10"/>
      <c r="G822" s="10"/>
      <c r="H822" s="10"/>
      <c r="I822" s="10"/>
      <c r="J822" s="10"/>
      <c r="K822" s="10"/>
      <c r="L822" s="171"/>
      <c r="M822" s="10"/>
      <c r="N822" s="10"/>
      <c r="O822" s="10"/>
      <c r="P822" s="179"/>
      <c r="Q822" s="42"/>
      <c r="R822" s="42"/>
      <c r="S822" s="42"/>
      <c r="T822" s="42"/>
      <c r="U822" s="10"/>
    </row>
    <row r="823" spans="1:21" ht="13.2" x14ac:dyDescent="0.25">
      <c r="A823" s="10"/>
      <c r="B823" s="10"/>
      <c r="C823" s="10"/>
      <c r="D823" s="10"/>
      <c r="E823" s="10"/>
      <c r="F823" s="10"/>
      <c r="G823" s="10"/>
      <c r="H823" s="10"/>
      <c r="I823" s="10"/>
      <c r="J823" s="10"/>
      <c r="K823" s="10"/>
      <c r="L823" s="171"/>
      <c r="M823" s="10"/>
      <c r="N823" s="10"/>
      <c r="O823" s="10"/>
      <c r="P823" s="179"/>
      <c r="Q823" s="42"/>
      <c r="R823" s="42"/>
      <c r="S823" s="42"/>
      <c r="T823" s="42"/>
      <c r="U823" s="10"/>
    </row>
    <row r="824" spans="1:21" ht="13.2" x14ac:dyDescent="0.25">
      <c r="A824" s="10"/>
      <c r="B824" s="10"/>
      <c r="C824" s="10"/>
      <c r="D824" s="10"/>
      <c r="E824" s="10"/>
      <c r="F824" s="10"/>
      <c r="G824" s="10"/>
      <c r="H824" s="10"/>
      <c r="I824" s="10"/>
      <c r="J824" s="10"/>
      <c r="K824" s="10"/>
      <c r="L824" s="171"/>
      <c r="M824" s="10"/>
      <c r="N824" s="10"/>
      <c r="O824" s="10"/>
      <c r="P824" s="179"/>
      <c r="Q824" s="42"/>
      <c r="R824" s="42"/>
      <c r="S824" s="42"/>
      <c r="T824" s="42"/>
      <c r="U824" s="10"/>
    </row>
    <row r="825" spans="1:21" ht="13.2" x14ac:dyDescent="0.25">
      <c r="A825" s="10"/>
      <c r="B825" s="10"/>
      <c r="C825" s="10"/>
      <c r="D825" s="10"/>
      <c r="E825" s="10"/>
      <c r="F825" s="10"/>
      <c r="G825" s="10"/>
      <c r="H825" s="10"/>
      <c r="I825" s="10"/>
      <c r="J825" s="10"/>
      <c r="K825" s="10"/>
      <c r="L825" s="171"/>
      <c r="M825" s="10"/>
      <c r="N825" s="10"/>
      <c r="O825" s="10"/>
      <c r="P825" s="179"/>
      <c r="Q825" s="42"/>
      <c r="R825" s="42"/>
      <c r="S825" s="42"/>
      <c r="T825" s="42"/>
      <c r="U825" s="10"/>
    </row>
    <row r="826" spans="1:21" ht="13.2" x14ac:dyDescent="0.25">
      <c r="A826" s="10"/>
      <c r="B826" s="10"/>
      <c r="C826" s="10"/>
      <c r="D826" s="10"/>
      <c r="E826" s="10"/>
      <c r="F826" s="10"/>
      <c r="G826" s="10"/>
      <c r="H826" s="10"/>
      <c r="I826" s="10"/>
      <c r="J826" s="10"/>
      <c r="K826" s="10"/>
      <c r="L826" s="171"/>
      <c r="M826" s="10"/>
      <c r="N826" s="10"/>
      <c r="O826" s="10"/>
      <c r="P826" s="179"/>
      <c r="Q826" s="42"/>
      <c r="R826" s="42"/>
      <c r="S826" s="42"/>
      <c r="T826" s="42"/>
      <c r="U826" s="10"/>
    </row>
    <row r="827" spans="1:21" ht="13.2" x14ac:dyDescent="0.25">
      <c r="A827" s="10"/>
      <c r="B827" s="10"/>
      <c r="C827" s="10"/>
      <c r="D827" s="10"/>
      <c r="E827" s="10"/>
      <c r="F827" s="10"/>
      <c r="G827" s="10"/>
      <c r="H827" s="10"/>
      <c r="I827" s="10"/>
      <c r="J827" s="10"/>
      <c r="K827" s="10"/>
      <c r="L827" s="171"/>
      <c r="M827" s="10"/>
      <c r="N827" s="10"/>
      <c r="O827" s="10"/>
      <c r="P827" s="179"/>
      <c r="Q827" s="42"/>
      <c r="R827" s="42"/>
      <c r="S827" s="42"/>
      <c r="T827" s="42"/>
      <c r="U827" s="10"/>
    </row>
    <row r="828" spans="1:21" ht="13.2" x14ac:dyDescent="0.25">
      <c r="A828" s="10"/>
      <c r="B828" s="10"/>
      <c r="C828" s="10"/>
      <c r="D828" s="10"/>
      <c r="E828" s="10"/>
      <c r="F828" s="10"/>
      <c r="G828" s="10"/>
      <c r="H828" s="10"/>
      <c r="I828" s="10"/>
      <c r="J828" s="10"/>
      <c r="K828" s="10"/>
      <c r="L828" s="171"/>
      <c r="M828" s="10"/>
      <c r="N828" s="10"/>
      <c r="O828" s="10"/>
      <c r="P828" s="179"/>
      <c r="Q828" s="42"/>
      <c r="R828" s="42"/>
      <c r="S828" s="42"/>
      <c r="T828" s="42"/>
      <c r="U828" s="10"/>
    </row>
    <row r="829" spans="1:21" ht="13.2" x14ac:dyDescent="0.25">
      <c r="A829" s="10"/>
      <c r="B829" s="10"/>
      <c r="C829" s="10"/>
      <c r="D829" s="10"/>
      <c r="E829" s="10"/>
      <c r="F829" s="10"/>
      <c r="G829" s="10"/>
      <c r="H829" s="10"/>
      <c r="I829" s="10"/>
      <c r="J829" s="10"/>
      <c r="K829" s="10"/>
      <c r="L829" s="171"/>
      <c r="M829" s="10"/>
      <c r="N829" s="10"/>
      <c r="O829" s="10"/>
      <c r="P829" s="179"/>
      <c r="Q829" s="42"/>
      <c r="R829" s="42"/>
      <c r="S829" s="42"/>
      <c r="T829" s="42"/>
      <c r="U829" s="10"/>
    </row>
    <row r="830" spans="1:21" ht="13.2" x14ac:dyDescent="0.25">
      <c r="A830" s="10"/>
      <c r="B830" s="10"/>
      <c r="C830" s="10"/>
      <c r="D830" s="10"/>
      <c r="E830" s="10"/>
      <c r="F830" s="10"/>
      <c r="G830" s="10"/>
      <c r="H830" s="10"/>
      <c r="I830" s="10"/>
      <c r="J830" s="10"/>
      <c r="K830" s="10"/>
      <c r="L830" s="171"/>
      <c r="M830" s="10"/>
      <c r="N830" s="10"/>
      <c r="O830" s="10"/>
      <c r="P830" s="179"/>
      <c r="Q830" s="42"/>
      <c r="R830" s="42"/>
      <c r="S830" s="42"/>
      <c r="T830" s="42"/>
      <c r="U830" s="10"/>
    </row>
    <row r="831" spans="1:21" ht="13.2" x14ac:dyDescent="0.25">
      <c r="A831" s="10"/>
      <c r="B831" s="10"/>
      <c r="C831" s="10"/>
      <c r="D831" s="10"/>
      <c r="E831" s="10"/>
      <c r="F831" s="10"/>
      <c r="G831" s="10"/>
      <c r="H831" s="10"/>
      <c r="I831" s="10"/>
      <c r="J831" s="10"/>
      <c r="K831" s="10"/>
      <c r="L831" s="171"/>
      <c r="M831" s="10"/>
      <c r="N831" s="10"/>
      <c r="O831" s="10"/>
      <c r="P831" s="179"/>
      <c r="Q831" s="42"/>
      <c r="R831" s="42"/>
      <c r="S831" s="42"/>
      <c r="T831" s="42"/>
      <c r="U831" s="10"/>
    </row>
    <row r="832" spans="1:21" ht="13.2" x14ac:dyDescent="0.25">
      <c r="A832" s="10"/>
      <c r="B832" s="10"/>
      <c r="C832" s="10"/>
      <c r="D832" s="10"/>
      <c r="E832" s="10"/>
      <c r="F832" s="10"/>
      <c r="G832" s="10"/>
      <c r="H832" s="10"/>
      <c r="I832" s="10"/>
      <c r="J832" s="10"/>
      <c r="K832" s="10"/>
      <c r="L832" s="171"/>
      <c r="M832" s="10"/>
      <c r="N832" s="10"/>
      <c r="O832" s="10"/>
      <c r="P832" s="179"/>
      <c r="Q832" s="42"/>
      <c r="R832" s="42"/>
      <c r="S832" s="42"/>
      <c r="T832" s="42"/>
      <c r="U832" s="10"/>
    </row>
    <row r="833" spans="1:21" ht="13.2" x14ac:dyDescent="0.25">
      <c r="A833" s="10"/>
      <c r="B833" s="10"/>
      <c r="C833" s="10"/>
      <c r="D833" s="10"/>
      <c r="E833" s="10"/>
      <c r="F833" s="10"/>
      <c r="G833" s="10"/>
      <c r="H833" s="10"/>
      <c r="I833" s="10"/>
      <c r="J833" s="10"/>
      <c r="K833" s="10"/>
      <c r="L833" s="171"/>
      <c r="M833" s="10"/>
      <c r="N833" s="10"/>
      <c r="O833" s="10"/>
      <c r="P833" s="179"/>
      <c r="Q833" s="42"/>
      <c r="R833" s="42"/>
      <c r="S833" s="42"/>
      <c r="T833" s="42"/>
      <c r="U833" s="10"/>
    </row>
    <row r="834" spans="1:21" ht="13.2" x14ac:dyDescent="0.25">
      <c r="A834" s="10"/>
      <c r="B834" s="10"/>
      <c r="C834" s="10"/>
      <c r="D834" s="10"/>
      <c r="E834" s="10"/>
      <c r="F834" s="10"/>
      <c r="G834" s="10"/>
      <c r="H834" s="10"/>
      <c r="I834" s="10"/>
      <c r="J834" s="10"/>
      <c r="K834" s="10"/>
      <c r="L834" s="171"/>
      <c r="M834" s="10"/>
      <c r="N834" s="10"/>
      <c r="O834" s="10"/>
      <c r="P834" s="179"/>
      <c r="Q834" s="42"/>
      <c r="R834" s="42"/>
      <c r="S834" s="42"/>
      <c r="T834" s="42"/>
      <c r="U834" s="10"/>
    </row>
    <row r="835" spans="1:21" ht="13.2" x14ac:dyDescent="0.25">
      <c r="A835" s="10"/>
      <c r="B835" s="10"/>
      <c r="C835" s="10"/>
      <c r="D835" s="10"/>
      <c r="E835" s="10"/>
      <c r="F835" s="10"/>
      <c r="G835" s="10"/>
      <c r="H835" s="10"/>
      <c r="I835" s="10"/>
      <c r="J835" s="10"/>
      <c r="K835" s="10"/>
      <c r="L835" s="171"/>
      <c r="M835" s="10"/>
      <c r="N835" s="10"/>
      <c r="O835" s="10"/>
      <c r="P835" s="179"/>
      <c r="Q835" s="42"/>
      <c r="R835" s="42"/>
      <c r="S835" s="42"/>
      <c r="T835" s="42"/>
      <c r="U835" s="10"/>
    </row>
    <row r="836" spans="1:21" ht="13.2" x14ac:dyDescent="0.25">
      <c r="A836" s="10"/>
      <c r="B836" s="10"/>
      <c r="C836" s="10"/>
      <c r="D836" s="10"/>
      <c r="E836" s="10"/>
      <c r="F836" s="10"/>
      <c r="G836" s="10"/>
      <c r="H836" s="10"/>
      <c r="I836" s="10"/>
      <c r="J836" s="10"/>
      <c r="K836" s="10"/>
      <c r="L836" s="171"/>
      <c r="M836" s="10"/>
      <c r="N836" s="10"/>
      <c r="O836" s="10"/>
      <c r="P836" s="179"/>
      <c r="Q836" s="42"/>
      <c r="R836" s="42"/>
      <c r="S836" s="42"/>
      <c r="T836" s="42"/>
      <c r="U836" s="10"/>
    </row>
    <row r="837" spans="1:21" ht="13.2" x14ac:dyDescent="0.25">
      <c r="A837" s="10"/>
      <c r="B837" s="10"/>
      <c r="C837" s="10"/>
      <c r="D837" s="10"/>
      <c r="E837" s="10"/>
      <c r="F837" s="10"/>
      <c r="G837" s="10"/>
      <c r="H837" s="10"/>
      <c r="I837" s="10"/>
      <c r="J837" s="10"/>
      <c r="K837" s="10"/>
      <c r="L837" s="171"/>
      <c r="M837" s="10"/>
      <c r="N837" s="10"/>
      <c r="O837" s="10"/>
      <c r="P837" s="179"/>
      <c r="Q837" s="42"/>
      <c r="R837" s="42"/>
      <c r="S837" s="42"/>
      <c r="T837" s="42"/>
      <c r="U837" s="10"/>
    </row>
    <row r="838" spans="1:21" ht="13.2" x14ac:dyDescent="0.25">
      <c r="A838" s="10"/>
      <c r="B838" s="10"/>
      <c r="C838" s="10"/>
      <c r="D838" s="10"/>
      <c r="E838" s="10"/>
      <c r="F838" s="10"/>
      <c r="G838" s="10"/>
      <c r="H838" s="10"/>
      <c r="I838" s="10"/>
      <c r="J838" s="10"/>
      <c r="K838" s="10"/>
      <c r="L838" s="171"/>
      <c r="M838" s="10"/>
      <c r="N838" s="10"/>
      <c r="O838" s="10"/>
      <c r="P838" s="179"/>
      <c r="Q838" s="42"/>
      <c r="R838" s="42"/>
      <c r="S838" s="42"/>
      <c r="T838" s="42"/>
      <c r="U838" s="10"/>
    </row>
    <row r="839" spans="1:21" ht="13.2" x14ac:dyDescent="0.25">
      <c r="A839" s="10"/>
      <c r="B839" s="10"/>
      <c r="C839" s="10"/>
      <c r="D839" s="10"/>
      <c r="E839" s="10"/>
      <c r="F839" s="10"/>
      <c r="G839" s="10"/>
      <c r="H839" s="10"/>
      <c r="I839" s="10"/>
      <c r="J839" s="10"/>
      <c r="K839" s="10"/>
      <c r="L839" s="171"/>
      <c r="M839" s="10"/>
      <c r="N839" s="10"/>
      <c r="O839" s="10"/>
      <c r="P839" s="179"/>
      <c r="Q839" s="42"/>
      <c r="R839" s="42"/>
      <c r="S839" s="42"/>
      <c r="T839" s="42"/>
      <c r="U839" s="10"/>
    </row>
    <row r="840" spans="1:21" ht="13.2" x14ac:dyDescent="0.25">
      <c r="A840" s="10"/>
      <c r="B840" s="10"/>
      <c r="C840" s="10"/>
      <c r="D840" s="10"/>
      <c r="E840" s="10"/>
      <c r="F840" s="10"/>
      <c r="G840" s="10"/>
      <c r="H840" s="10"/>
      <c r="I840" s="10"/>
      <c r="J840" s="10"/>
      <c r="K840" s="10"/>
      <c r="L840" s="171"/>
      <c r="M840" s="10"/>
      <c r="N840" s="10"/>
      <c r="O840" s="10"/>
      <c r="P840" s="179"/>
      <c r="Q840" s="42"/>
      <c r="R840" s="42"/>
      <c r="S840" s="42"/>
      <c r="T840" s="42"/>
      <c r="U840" s="10"/>
    </row>
    <row r="841" spans="1:21" ht="13.2" x14ac:dyDescent="0.25">
      <c r="A841" s="10"/>
      <c r="B841" s="10"/>
      <c r="C841" s="10"/>
      <c r="D841" s="10"/>
      <c r="E841" s="10"/>
      <c r="F841" s="10"/>
      <c r="G841" s="10"/>
      <c r="H841" s="10"/>
      <c r="I841" s="10"/>
      <c r="J841" s="10"/>
      <c r="K841" s="10"/>
      <c r="L841" s="171"/>
      <c r="M841" s="10"/>
      <c r="N841" s="10"/>
      <c r="O841" s="10"/>
      <c r="P841" s="179"/>
      <c r="Q841" s="42"/>
      <c r="R841" s="42"/>
      <c r="S841" s="42"/>
      <c r="T841" s="42"/>
      <c r="U841" s="10"/>
    </row>
    <row r="842" spans="1:21" ht="13.2" x14ac:dyDescent="0.25">
      <c r="A842" s="10"/>
      <c r="B842" s="10"/>
      <c r="C842" s="10"/>
      <c r="D842" s="10"/>
      <c r="E842" s="10"/>
      <c r="F842" s="10"/>
      <c r="G842" s="10"/>
      <c r="H842" s="10"/>
      <c r="I842" s="10"/>
      <c r="J842" s="10"/>
      <c r="K842" s="10"/>
      <c r="L842" s="171"/>
      <c r="M842" s="10"/>
      <c r="N842" s="10"/>
      <c r="O842" s="10"/>
      <c r="P842" s="179"/>
      <c r="Q842" s="42"/>
      <c r="R842" s="42"/>
      <c r="S842" s="42"/>
      <c r="T842" s="42"/>
      <c r="U842" s="10"/>
    </row>
    <row r="843" spans="1:21" ht="13.2" x14ac:dyDescent="0.25">
      <c r="A843" s="10"/>
      <c r="B843" s="10"/>
      <c r="C843" s="10"/>
      <c r="D843" s="10"/>
      <c r="E843" s="10"/>
      <c r="F843" s="10"/>
      <c r="G843" s="10"/>
      <c r="H843" s="10"/>
      <c r="I843" s="10"/>
      <c r="J843" s="10"/>
      <c r="K843" s="10"/>
      <c r="L843" s="171"/>
      <c r="M843" s="10"/>
      <c r="N843" s="10"/>
      <c r="O843" s="10"/>
      <c r="P843" s="179"/>
      <c r="Q843" s="42"/>
      <c r="R843" s="42"/>
      <c r="S843" s="42"/>
      <c r="T843" s="42"/>
      <c r="U843" s="10"/>
    </row>
    <row r="844" spans="1:21" ht="13.2" x14ac:dyDescent="0.25">
      <c r="A844" s="10"/>
      <c r="B844" s="10"/>
      <c r="C844" s="10"/>
      <c r="D844" s="10"/>
      <c r="E844" s="10"/>
      <c r="F844" s="10"/>
      <c r="G844" s="10"/>
      <c r="H844" s="10"/>
      <c r="I844" s="10"/>
      <c r="J844" s="10"/>
      <c r="K844" s="10"/>
      <c r="L844" s="171"/>
      <c r="M844" s="10"/>
      <c r="N844" s="10"/>
      <c r="O844" s="10"/>
      <c r="P844" s="179"/>
      <c r="Q844" s="42"/>
      <c r="R844" s="42"/>
      <c r="S844" s="42"/>
      <c r="T844" s="42"/>
      <c r="U844" s="10"/>
    </row>
    <row r="845" spans="1:21" ht="13.2" x14ac:dyDescent="0.25">
      <c r="A845" s="10"/>
      <c r="B845" s="10"/>
      <c r="C845" s="10"/>
      <c r="D845" s="10"/>
      <c r="E845" s="10"/>
      <c r="F845" s="10"/>
      <c r="G845" s="10"/>
      <c r="H845" s="10"/>
      <c r="I845" s="10"/>
      <c r="J845" s="10"/>
      <c r="K845" s="10"/>
      <c r="L845" s="171"/>
      <c r="M845" s="10"/>
      <c r="N845" s="10"/>
      <c r="O845" s="10"/>
      <c r="P845" s="179"/>
      <c r="Q845" s="42"/>
      <c r="R845" s="42"/>
      <c r="S845" s="42"/>
      <c r="T845" s="42"/>
      <c r="U845" s="10"/>
    </row>
    <row r="846" spans="1:21" ht="13.2" x14ac:dyDescent="0.25">
      <c r="A846" s="10"/>
      <c r="B846" s="10"/>
      <c r="C846" s="10"/>
      <c r="D846" s="10"/>
      <c r="E846" s="10"/>
      <c r="F846" s="10"/>
      <c r="G846" s="10"/>
      <c r="H846" s="10"/>
      <c r="I846" s="10"/>
      <c r="J846" s="10"/>
      <c r="K846" s="10"/>
      <c r="L846" s="171"/>
      <c r="M846" s="10"/>
      <c r="N846" s="10"/>
      <c r="O846" s="10"/>
      <c r="P846" s="179"/>
      <c r="Q846" s="42"/>
      <c r="R846" s="42"/>
      <c r="S846" s="42"/>
      <c r="T846" s="42"/>
      <c r="U846" s="10"/>
    </row>
    <row r="847" spans="1:21" ht="13.2" x14ac:dyDescent="0.25">
      <c r="A847" s="10"/>
      <c r="B847" s="10"/>
      <c r="C847" s="10"/>
      <c r="D847" s="10"/>
      <c r="E847" s="10"/>
      <c r="F847" s="10"/>
      <c r="G847" s="10"/>
      <c r="H847" s="10"/>
      <c r="I847" s="10"/>
      <c r="J847" s="10"/>
      <c r="K847" s="10"/>
      <c r="L847" s="171"/>
      <c r="M847" s="10"/>
      <c r="N847" s="10"/>
      <c r="O847" s="10"/>
      <c r="P847" s="179"/>
      <c r="Q847" s="42"/>
      <c r="R847" s="42"/>
      <c r="S847" s="42"/>
      <c r="T847" s="42"/>
      <c r="U847" s="10"/>
    </row>
    <row r="848" spans="1:21" ht="13.2" x14ac:dyDescent="0.25">
      <c r="A848" s="10"/>
      <c r="B848" s="10"/>
      <c r="C848" s="10"/>
      <c r="D848" s="10"/>
      <c r="E848" s="10"/>
      <c r="F848" s="10"/>
      <c r="G848" s="10"/>
      <c r="H848" s="10"/>
      <c r="I848" s="10"/>
      <c r="J848" s="10"/>
      <c r="K848" s="10"/>
      <c r="L848" s="171"/>
      <c r="M848" s="10"/>
      <c r="N848" s="10"/>
      <c r="O848" s="10"/>
      <c r="P848" s="179"/>
      <c r="Q848" s="42"/>
      <c r="R848" s="42"/>
      <c r="S848" s="42"/>
      <c r="T848" s="42"/>
      <c r="U848" s="10"/>
    </row>
    <row r="849" spans="1:21" ht="13.2" x14ac:dyDescent="0.25">
      <c r="A849" s="10"/>
      <c r="B849" s="10"/>
      <c r="C849" s="10"/>
      <c r="D849" s="10"/>
      <c r="E849" s="10"/>
      <c r="F849" s="10"/>
      <c r="G849" s="10"/>
      <c r="H849" s="10"/>
      <c r="I849" s="10"/>
      <c r="J849" s="10"/>
      <c r="K849" s="10"/>
      <c r="L849" s="171"/>
      <c r="M849" s="10"/>
      <c r="N849" s="10"/>
      <c r="O849" s="10"/>
      <c r="P849" s="179"/>
      <c r="Q849" s="42"/>
      <c r="R849" s="42"/>
      <c r="S849" s="42"/>
      <c r="T849" s="42"/>
      <c r="U849" s="10"/>
    </row>
    <row r="850" spans="1:21" ht="13.2" x14ac:dyDescent="0.25">
      <c r="A850" s="10"/>
      <c r="B850" s="10"/>
      <c r="C850" s="10"/>
      <c r="D850" s="10"/>
      <c r="E850" s="10"/>
      <c r="F850" s="10"/>
      <c r="G850" s="10"/>
      <c r="H850" s="10"/>
      <c r="I850" s="10"/>
      <c r="J850" s="10"/>
      <c r="K850" s="10"/>
      <c r="L850" s="171"/>
      <c r="M850" s="10"/>
      <c r="N850" s="10"/>
      <c r="O850" s="10"/>
      <c r="P850" s="179"/>
      <c r="Q850" s="42"/>
      <c r="R850" s="42"/>
      <c r="S850" s="42"/>
      <c r="T850" s="42"/>
      <c r="U850" s="10"/>
    </row>
    <row r="851" spans="1:21" ht="13.2" x14ac:dyDescent="0.25">
      <c r="A851" s="10"/>
      <c r="B851" s="10"/>
      <c r="C851" s="10"/>
      <c r="D851" s="10"/>
      <c r="E851" s="10"/>
      <c r="F851" s="10"/>
      <c r="G851" s="10"/>
      <c r="H851" s="10"/>
      <c r="I851" s="10"/>
      <c r="J851" s="10"/>
      <c r="K851" s="10"/>
      <c r="L851" s="171"/>
      <c r="M851" s="10"/>
      <c r="N851" s="10"/>
      <c r="O851" s="10"/>
      <c r="P851" s="179"/>
      <c r="Q851" s="42"/>
      <c r="R851" s="42"/>
      <c r="S851" s="42"/>
      <c r="T851" s="42"/>
      <c r="U851" s="10"/>
    </row>
    <row r="852" spans="1:21" ht="13.2" x14ac:dyDescent="0.25">
      <c r="A852" s="10"/>
      <c r="B852" s="10"/>
      <c r="C852" s="10"/>
      <c r="D852" s="10"/>
      <c r="E852" s="10"/>
      <c r="F852" s="10"/>
      <c r="G852" s="10"/>
      <c r="H852" s="10"/>
      <c r="I852" s="10"/>
      <c r="J852" s="10"/>
      <c r="K852" s="10"/>
      <c r="L852" s="171"/>
      <c r="M852" s="10"/>
      <c r="N852" s="10"/>
      <c r="O852" s="10"/>
      <c r="P852" s="179"/>
      <c r="Q852" s="42"/>
      <c r="R852" s="42"/>
      <c r="S852" s="42"/>
      <c r="T852" s="42"/>
      <c r="U852" s="10"/>
    </row>
    <row r="853" spans="1:21" ht="13.2" x14ac:dyDescent="0.25">
      <c r="A853" s="10"/>
      <c r="B853" s="10"/>
      <c r="C853" s="10"/>
      <c r="D853" s="10"/>
      <c r="E853" s="10"/>
      <c r="F853" s="10"/>
      <c r="G853" s="10"/>
      <c r="H853" s="10"/>
      <c r="I853" s="10"/>
      <c r="J853" s="10"/>
      <c r="K853" s="10"/>
      <c r="L853" s="171"/>
      <c r="M853" s="10"/>
      <c r="N853" s="10"/>
      <c r="O853" s="10"/>
      <c r="P853" s="179"/>
      <c r="Q853" s="42"/>
      <c r="R853" s="42"/>
      <c r="S853" s="42"/>
      <c r="T853" s="42"/>
      <c r="U853" s="10"/>
    </row>
    <row r="854" spans="1:21" ht="13.2" x14ac:dyDescent="0.25">
      <c r="A854" s="10"/>
      <c r="B854" s="10"/>
      <c r="C854" s="10"/>
      <c r="D854" s="10"/>
      <c r="E854" s="10"/>
      <c r="F854" s="10"/>
      <c r="G854" s="10"/>
      <c r="H854" s="10"/>
      <c r="I854" s="10"/>
      <c r="J854" s="10"/>
      <c r="K854" s="10"/>
      <c r="L854" s="171"/>
      <c r="M854" s="10"/>
      <c r="N854" s="10"/>
      <c r="O854" s="10"/>
      <c r="P854" s="179"/>
      <c r="Q854" s="42"/>
      <c r="R854" s="42"/>
      <c r="S854" s="42"/>
      <c r="T854" s="42"/>
      <c r="U854" s="10"/>
    </row>
    <row r="855" spans="1:21" ht="13.2" x14ac:dyDescent="0.25">
      <c r="A855" s="10"/>
      <c r="B855" s="10"/>
      <c r="C855" s="10"/>
      <c r="D855" s="10"/>
      <c r="E855" s="10"/>
      <c r="F855" s="10"/>
      <c r="G855" s="10"/>
      <c r="H855" s="10"/>
      <c r="I855" s="10"/>
      <c r="J855" s="10"/>
      <c r="K855" s="10"/>
      <c r="L855" s="171"/>
      <c r="M855" s="10"/>
      <c r="N855" s="10"/>
      <c r="O855" s="10"/>
      <c r="P855" s="179"/>
      <c r="Q855" s="42"/>
      <c r="R855" s="42"/>
      <c r="S855" s="42"/>
      <c r="T855" s="42"/>
      <c r="U855" s="10"/>
    </row>
    <row r="856" spans="1:21" ht="13.2" x14ac:dyDescent="0.25">
      <c r="A856" s="10"/>
      <c r="B856" s="10"/>
      <c r="C856" s="10"/>
      <c r="D856" s="10"/>
      <c r="E856" s="10"/>
      <c r="F856" s="10"/>
      <c r="G856" s="10"/>
      <c r="H856" s="10"/>
      <c r="I856" s="10"/>
      <c r="J856" s="10"/>
      <c r="K856" s="10"/>
      <c r="L856" s="171"/>
      <c r="M856" s="10"/>
      <c r="N856" s="10"/>
      <c r="O856" s="10"/>
      <c r="P856" s="179"/>
      <c r="Q856" s="42"/>
      <c r="R856" s="42"/>
      <c r="S856" s="42"/>
      <c r="T856" s="42"/>
      <c r="U856" s="10"/>
    </row>
    <row r="857" spans="1:21" ht="13.2" x14ac:dyDescent="0.25">
      <c r="A857" s="10"/>
      <c r="B857" s="10"/>
      <c r="C857" s="10"/>
      <c r="D857" s="10"/>
      <c r="E857" s="10"/>
      <c r="F857" s="10"/>
      <c r="G857" s="10"/>
      <c r="H857" s="10"/>
      <c r="I857" s="10"/>
      <c r="J857" s="10"/>
      <c r="K857" s="10"/>
      <c r="L857" s="171"/>
      <c r="M857" s="10"/>
      <c r="N857" s="10"/>
      <c r="O857" s="10"/>
      <c r="P857" s="179"/>
      <c r="Q857" s="42"/>
      <c r="R857" s="42"/>
      <c r="S857" s="42"/>
      <c r="T857" s="42"/>
      <c r="U857" s="10"/>
    </row>
    <row r="858" spans="1:21" ht="13.2" x14ac:dyDescent="0.25">
      <c r="A858" s="10"/>
      <c r="B858" s="10"/>
      <c r="C858" s="10"/>
      <c r="D858" s="10"/>
      <c r="E858" s="10"/>
      <c r="F858" s="10"/>
      <c r="G858" s="10"/>
      <c r="H858" s="10"/>
      <c r="I858" s="10"/>
      <c r="J858" s="10"/>
      <c r="K858" s="10"/>
      <c r="L858" s="171"/>
      <c r="M858" s="10"/>
      <c r="N858" s="10"/>
      <c r="O858" s="10"/>
      <c r="P858" s="179"/>
      <c r="Q858" s="42"/>
      <c r="R858" s="42"/>
      <c r="S858" s="42"/>
      <c r="T858" s="42"/>
      <c r="U858" s="10"/>
    </row>
    <row r="859" spans="1:21" ht="13.2" x14ac:dyDescent="0.25">
      <c r="A859" s="10"/>
      <c r="B859" s="10"/>
      <c r="C859" s="10"/>
      <c r="D859" s="10"/>
      <c r="E859" s="10"/>
      <c r="F859" s="10"/>
      <c r="G859" s="10"/>
      <c r="H859" s="10"/>
      <c r="I859" s="10"/>
      <c r="J859" s="10"/>
      <c r="K859" s="10"/>
      <c r="L859" s="171"/>
      <c r="M859" s="10"/>
      <c r="N859" s="10"/>
      <c r="O859" s="10"/>
      <c r="P859" s="179"/>
      <c r="Q859" s="42"/>
      <c r="R859" s="42"/>
      <c r="S859" s="42"/>
      <c r="T859" s="42"/>
      <c r="U859" s="10"/>
    </row>
    <row r="860" spans="1:21" ht="13.2" x14ac:dyDescent="0.25">
      <c r="A860" s="10"/>
      <c r="B860" s="10"/>
      <c r="C860" s="10"/>
      <c r="D860" s="10"/>
      <c r="E860" s="10"/>
      <c r="F860" s="10"/>
      <c r="G860" s="10"/>
      <c r="H860" s="10"/>
      <c r="I860" s="10"/>
      <c r="J860" s="10"/>
      <c r="K860" s="10"/>
      <c r="L860" s="171"/>
      <c r="M860" s="10"/>
      <c r="N860" s="10"/>
      <c r="O860" s="10"/>
      <c r="P860" s="179"/>
      <c r="Q860" s="42"/>
      <c r="R860" s="42"/>
      <c r="S860" s="42"/>
      <c r="T860" s="42"/>
      <c r="U860" s="10"/>
    </row>
    <row r="861" spans="1:21" ht="13.2" x14ac:dyDescent="0.25">
      <c r="A861" s="10"/>
      <c r="B861" s="10"/>
      <c r="C861" s="10"/>
      <c r="D861" s="10"/>
      <c r="E861" s="10"/>
      <c r="F861" s="10"/>
      <c r="G861" s="10"/>
      <c r="H861" s="10"/>
      <c r="I861" s="10"/>
      <c r="J861" s="10"/>
      <c r="K861" s="10"/>
      <c r="L861" s="171"/>
      <c r="M861" s="10"/>
      <c r="N861" s="10"/>
      <c r="O861" s="10"/>
      <c r="P861" s="179"/>
      <c r="Q861" s="42"/>
      <c r="R861" s="42"/>
      <c r="S861" s="42"/>
      <c r="T861" s="42"/>
      <c r="U861" s="10"/>
    </row>
    <row r="862" spans="1:21" ht="13.2" x14ac:dyDescent="0.25">
      <c r="A862" s="10"/>
      <c r="B862" s="10"/>
      <c r="C862" s="10"/>
      <c r="D862" s="10"/>
      <c r="E862" s="10"/>
      <c r="F862" s="10"/>
      <c r="G862" s="10"/>
      <c r="H862" s="10"/>
      <c r="I862" s="10"/>
      <c r="J862" s="10"/>
      <c r="K862" s="10"/>
      <c r="L862" s="171"/>
      <c r="M862" s="10"/>
      <c r="N862" s="10"/>
      <c r="O862" s="10"/>
      <c r="P862" s="179"/>
      <c r="Q862" s="42"/>
      <c r="R862" s="42"/>
      <c r="S862" s="42"/>
      <c r="T862" s="42"/>
      <c r="U862" s="10"/>
    </row>
    <row r="863" spans="1:21" ht="13.2" x14ac:dyDescent="0.25">
      <c r="A863" s="10"/>
      <c r="B863" s="10"/>
      <c r="C863" s="10"/>
      <c r="D863" s="10"/>
      <c r="E863" s="10"/>
      <c r="F863" s="10"/>
      <c r="G863" s="10"/>
      <c r="H863" s="10"/>
      <c r="I863" s="10"/>
      <c r="J863" s="10"/>
      <c r="K863" s="10"/>
      <c r="L863" s="171"/>
      <c r="M863" s="10"/>
      <c r="N863" s="10"/>
      <c r="O863" s="10"/>
      <c r="P863" s="179"/>
      <c r="Q863" s="42"/>
      <c r="R863" s="42"/>
      <c r="S863" s="42"/>
      <c r="T863" s="42"/>
      <c r="U863" s="10"/>
    </row>
    <row r="864" spans="1:21" ht="13.2" x14ac:dyDescent="0.25">
      <c r="A864" s="10"/>
      <c r="B864" s="10"/>
      <c r="C864" s="10"/>
      <c r="D864" s="10"/>
      <c r="E864" s="10"/>
      <c r="F864" s="10"/>
      <c r="G864" s="10"/>
      <c r="H864" s="10"/>
      <c r="I864" s="10"/>
      <c r="J864" s="10"/>
      <c r="K864" s="10"/>
      <c r="L864" s="171"/>
      <c r="M864" s="10"/>
      <c r="N864" s="10"/>
      <c r="O864" s="10"/>
      <c r="P864" s="179"/>
      <c r="Q864" s="42"/>
      <c r="R864" s="42"/>
      <c r="S864" s="42"/>
      <c r="T864" s="42"/>
      <c r="U864" s="10"/>
    </row>
    <row r="865" spans="1:21" ht="13.2" x14ac:dyDescent="0.25">
      <c r="A865" s="10"/>
      <c r="B865" s="10"/>
      <c r="C865" s="10"/>
      <c r="D865" s="10"/>
      <c r="E865" s="10"/>
      <c r="F865" s="10"/>
      <c r="G865" s="10"/>
      <c r="H865" s="10"/>
      <c r="I865" s="10"/>
      <c r="J865" s="10"/>
      <c r="K865" s="10"/>
      <c r="L865" s="171"/>
      <c r="M865" s="10"/>
      <c r="N865" s="10"/>
      <c r="O865" s="10"/>
      <c r="P865" s="179"/>
      <c r="Q865" s="42"/>
      <c r="R865" s="42"/>
      <c r="S865" s="42"/>
      <c r="T865" s="42"/>
      <c r="U865" s="10"/>
    </row>
    <row r="866" spans="1:21" ht="13.2" x14ac:dyDescent="0.25">
      <c r="A866" s="10"/>
      <c r="B866" s="10"/>
      <c r="C866" s="10"/>
      <c r="D866" s="10"/>
      <c r="E866" s="10"/>
      <c r="F866" s="10"/>
      <c r="G866" s="10"/>
      <c r="H866" s="10"/>
      <c r="I866" s="10"/>
      <c r="J866" s="10"/>
      <c r="K866" s="10"/>
      <c r="L866" s="171"/>
      <c r="M866" s="10"/>
      <c r="N866" s="10"/>
      <c r="O866" s="10"/>
      <c r="P866" s="179"/>
      <c r="Q866" s="42"/>
      <c r="R866" s="42"/>
      <c r="S866" s="42"/>
      <c r="T866" s="42"/>
      <c r="U866" s="10"/>
    </row>
    <row r="867" spans="1:21" ht="13.2" x14ac:dyDescent="0.25">
      <c r="A867" s="10"/>
      <c r="B867" s="10"/>
      <c r="C867" s="10"/>
      <c r="D867" s="10"/>
      <c r="E867" s="10"/>
      <c r="F867" s="10"/>
      <c r="G867" s="10"/>
      <c r="H867" s="10"/>
      <c r="I867" s="10"/>
      <c r="J867" s="10"/>
      <c r="K867" s="10"/>
      <c r="L867" s="171"/>
      <c r="M867" s="10"/>
      <c r="N867" s="10"/>
      <c r="O867" s="10"/>
      <c r="P867" s="179"/>
      <c r="Q867" s="42"/>
      <c r="R867" s="42"/>
      <c r="S867" s="42"/>
      <c r="T867" s="42"/>
      <c r="U867" s="10"/>
    </row>
    <row r="868" spans="1:21" ht="13.2" x14ac:dyDescent="0.25">
      <c r="A868" s="10"/>
      <c r="B868" s="10"/>
      <c r="C868" s="10"/>
      <c r="D868" s="10"/>
      <c r="E868" s="10"/>
      <c r="F868" s="10"/>
      <c r="G868" s="10"/>
      <c r="H868" s="10"/>
      <c r="I868" s="10"/>
      <c r="J868" s="10"/>
      <c r="K868" s="10"/>
      <c r="L868" s="171"/>
      <c r="M868" s="10"/>
      <c r="N868" s="10"/>
      <c r="O868" s="10"/>
      <c r="P868" s="179"/>
      <c r="Q868" s="42"/>
      <c r="R868" s="42"/>
      <c r="S868" s="42"/>
      <c r="T868" s="42"/>
      <c r="U868" s="10"/>
    </row>
    <row r="869" spans="1:21" ht="13.2" x14ac:dyDescent="0.25">
      <c r="A869" s="10"/>
      <c r="B869" s="10"/>
      <c r="C869" s="10"/>
      <c r="D869" s="10"/>
      <c r="E869" s="10"/>
      <c r="F869" s="10"/>
      <c r="G869" s="10"/>
      <c r="H869" s="10"/>
      <c r="I869" s="10"/>
      <c r="J869" s="10"/>
      <c r="K869" s="10"/>
      <c r="L869" s="171"/>
      <c r="M869" s="10"/>
      <c r="N869" s="10"/>
      <c r="O869" s="10"/>
      <c r="P869" s="179"/>
      <c r="Q869" s="42"/>
      <c r="R869" s="42"/>
      <c r="S869" s="42"/>
      <c r="T869" s="42"/>
      <c r="U869" s="10"/>
    </row>
    <row r="870" spans="1:21" ht="13.2" x14ac:dyDescent="0.25">
      <c r="A870" s="10"/>
      <c r="B870" s="10"/>
      <c r="C870" s="10"/>
      <c r="D870" s="10"/>
      <c r="E870" s="10"/>
      <c r="F870" s="10"/>
      <c r="G870" s="10"/>
      <c r="H870" s="10"/>
      <c r="I870" s="10"/>
      <c r="J870" s="10"/>
      <c r="K870" s="10"/>
      <c r="L870" s="171"/>
      <c r="M870" s="10"/>
      <c r="N870" s="10"/>
      <c r="O870" s="10"/>
      <c r="P870" s="179"/>
      <c r="Q870" s="42"/>
      <c r="R870" s="42"/>
      <c r="S870" s="42"/>
      <c r="T870" s="42"/>
      <c r="U870" s="10"/>
    </row>
    <row r="871" spans="1:21" ht="13.2" x14ac:dyDescent="0.25">
      <c r="A871" s="10"/>
      <c r="B871" s="10"/>
      <c r="C871" s="10"/>
      <c r="D871" s="10"/>
      <c r="E871" s="10"/>
      <c r="F871" s="10"/>
      <c r="G871" s="10"/>
      <c r="H871" s="10"/>
      <c r="I871" s="10"/>
      <c r="J871" s="10"/>
      <c r="K871" s="10"/>
      <c r="L871" s="171"/>
      <c r="M871" s="10"/>
      <c r="N871" s="10"/>
      <c r="O871" s="10"/>
      <c r="P871" s="179"/>
      <c r="Q871" s="42"/>
      <c r="R871" s="42"/>
      <c r="S871" s="42"/>
      <c r="T871" s="42"/>
      <c r="U871" s="10"/>
    </row>
    <row r="872" spans="1:21" ht="13.2" x14ac:dyDescent="0.25">
      <c r="A872" s="10"/>
      <c r="B872" s="10"/>
      <c r="C872" s="10"/>
      <c r="D872" s="10"/>
      <c r="E872" s="10"/>
      <c r="F872" s="10"/>
      <c r="G872" s="10"/>
      <c r="H872" s="10"/>
      <c r="I872" s="10"/>
      <c r="J872" s="10"/>
      <c r="K872" s="10"/>
      <c r="L872" s="171"/>
      <c r="M872" s="10"/>
      <c r="N872" s="10"/>
      <c r="O872" s="10"/>
      <c r="P872" s="179"/>
      <c r="Q872" s="42"/>
      <c r="R872" s="42"/>
      <c r="S872" s="42"/>
      <c r="T872" s="42"/>
      <c r="U872" s="10"/>
    </row>
    <row r="873" spans="1:21" ht="13.2" x14ac:dyDescent="0.25">
      <c r="A873" s="10"/>
      <c r="B873" s="10"/>
      <c r="C873" s="10"/>
      <c r="D873" s="10"/>
      <c r="E873" s="10"/>
      <c r="F873" s="10"/>
      <c r="G873" s="10"/>
      <c r="H873" s="10"/>
      <c r="I873" s="10"/>
      <c r="J873" s="10"/>
      <c r="K873" s="10"/>
      <c r="L873" s="171"/>
      <c r="M873" s="10"/>
      <c r="N873" s="10"/>
      <c r="O873" s="10"/>
      <c r="P873" s="179"/>
      <c r="Q873" s="42"/>
      <c r="R873" s="42"/>
      <c r="S873" s="42"/>
      <c r="T873" s="42"/>
      <c r="U873" s="10"/>
    </row>
    <row r="874" spans="1:21" ht="13.2" x14ac:dyDescent="0.25">
      <c r="A874" s="10"/>
      <c r="B874" s="10"/>
      <c r="C874" s="10"/>
      <c r="D874" s="10"/>
      <c r="E874" s="10"/>
      <c r="F874" s="10"/>
      <c r="G874" s="10"/>
      <c r="H874" s="10"/>
      <c r="I874" s="10"/>
      <c r="J874" s="10"/>
      <c r="K874" s="10"/>
      <c r="L874" s="171"/>
      <c r="M874" s="10"/>
      <c r="N874" s="10"/>
      <c r="O874" s="10"/>
      <c r="P874" s="179"/>
      <c r="Q874" s="42"/>
      <c r="R874" s="42"/>
      <c r="S874" s="42"/>
      <c r="T874" s="42"/>
      <c r="U874" s="10"/>
    </row>
    <row r="875" spans="1:21" ht="13.2" x14ac:dyDescent="0.25">
      <c r="A875" s="10"/>
      <c r="B875" s="10"/>
      <c r="C875" s="10"/>
      <c r="D875" s="10"/>
      <c r="E875" s="10"/>
      <c r="F875" s="10"/>
      <c r="G875" s="10"/>
      <c r="H875" s="10"/>
      <c r="I875" s="10"/>
      <c r="J875" s="10"/>
      <c r="K875" s="10"/>
      <c r="L875" s="171"/>
      <c r="M875" s="10"/>
      <c r="N875" s="10"/>
      <c r="O875" s="10"/>
      <c r="P875" s="179"/>
      <c r="Q875" s="42"/>
      <c r="R875" s="42"/>
      <c r="S875" s="42"/>
      <c r="T875" s="42"/>
      <c r="U875" s="10"/>
    </row>
    <row r="876" spans="1:21" ht="13.2" x14ac:dyDescent="0.25">
      <c r="A876" s="10"/>
      <c r="B876" s="10"/>
      <c r="C876" s="10"/>
      <c r="D876" s="10"/>
      <c r="E876" s="10"/>
      <c r="F876" s="10"/>
      <c r="G876" s="10"/>
      <c r="H876" s="10"/>
      <c r="I876" s="10"/>
      <c r="J876" s="10"/>
      <c r="K876" s="10"/>
      <c r="L876" s="171"/>
      <c r="M876" s="10"/>
      <c r="N876" s="10"/>
      <c r="O876" s="10"/>
      <c r="P876" s="179"/>
      <c r="Q876" s="42"/>
      <c r="R876" s="42"/>
      <c r="S876" s="42"/>
      <c r="T876" s="42"/>
      <c r="U876" s="10"/>
    </row>
    <row r="877" spans="1:21" ht="13.2" x14ac:dyDescent="0.25">
      <c r="A877" s="10"/>
      <c r="B877" s="10"/>
      <c r="C877" s="10"/>
      <c r="D877" s="10"/>
      <c r="E877" s="10"/>
      <c r="F877" s="10"/>
      <c r="G877" s="10"/>
      <c r="H877" s="10"/>
      <c r="I877" s="10"/>
      <c r="J877" s="10"/>
      <c r="K877" s="10"/>
      <c r="L877" s="171"/>
      <c r="M877" s="10"/>
      <c r="N877" s="10"/>
      <c r="O877" s="10"/>
      <c r="P877" s="179"/>
      <c r="Q877" s="42"/>
      <c r="R877" s="42"/>
      <c r="S877" s="42"/>
      <c r="T877" s="42"/>
      <c r="U877" s="10"/>
    </row>
    <row r="878" spans="1:21" ht="13.2" x14ac:dyDescent="0.25">
      <c r="A878" s="10"/>
      <c r="B878" s="10"/>
      <c r="C878" s="10"/>
      <c r="D878" s="10"/>
      <c r="E878" s="10"/>
      <c r="F878" s="10"/>
      <c r="G878" s="10"/>
      <c r="H878" s="10"/>
      <c r="I878" s="10"/>
      <c r="J878" s="10"/>
      <c r="K878" s="10"/>
      <c r="L878" s="171"/>
      <c r="M878" s="10"/>
      <c r="N878" s="10"/>
      <c r="O878" s="10"/>
      <c r="P878" s="179"/>
      <c r="Q878" s="42"/>
      <c r="R878" s="42"/>
      <c r="S878" s="42"/>
      <c r="T878" s="42"/>
      <c r="U878" s="10"/>
    </row>
    <row r="879" spans="1:21" ht="13.2" x14ac:dyDescent="0.25">
      <c r="A879" s="10"/>
      <c r="B879" s="10"/>
      <c r="C879" s="10"/>
      <c r="D879" s="10"/>
      <c r="E879" s="10"/>
      <c r="F879" s="10"/>
      <c r="G879" s="10"/>
      <c r="H879" s="10"/>
      <c r="I879" s="10"/>
      <c r="J879" s="10"/>
      <c r="K879" s="10"/>
      <c r="L879" s="171"/>
      <c r="M879" s="10"/>
      <c r="N879" s="10"/>
      <c r="O879" s="10"/>
      <c r="P879" s="179"/>
      <c r="Q879" s="42"/>
      <c r="R879" s="42"/>
      <c r="S879" s="42"/>
      <c r="T879" s="42"/>
      <c r="U879" s="10"/>
    </row>
    <row r="880" spans="1:21" ht="13.2" x14ac:dyDescent="0.25">
      <c r="A880" s="10"/>
      <c r="B880" s="10"/>
      <c r="C880" s="10"/>
      <c r="D880" s="10"/>
      <c r="E880" s="10"/>
      <c r="F880" s="10"/>
      <c r="G880" s="10"/>
      <c r="H880" s="10"/>
      <c r="I880" s="10"/>
      <c r="J880" s="10"/>
      <c r="K880" s="10"/>
      <c r="L880" s="171"/>
      <c r="M880" s="10"/>
      <c r="N880" s="10"/>
      <c r="O880" s="10"/>
      <c r="P880" s="179"/>
      <c r="Q880" s="42"/>
      <c r="R880" s="42"/>
      <c r="S880" s="42"/>
      <c r="T880" s="42"/>
      <c r="U880" s="10"/>
    </row>
    <row r="881" spans="1:21" ht="13.2" x14ac:dyDescent="0.25">
      <c r="A881" s="10"/>
      <c r="B881" s="10"/>
      <c r="C881" s="10"/>
      <c r="D881" s="10"/>
      <c r="E881" s="10"/>
      <c r="F881" s="10"/>
      <c r="G881" s="10"/>
      <c r="H881" s="10"/>
      <c r="I881" s="10"/>
      <c r="J881" s="10"/>
      <c r="K881" s="10"/>
      <c r="L881" s="171"/>
      <c r="M881" s="10"/>
      <c r="N881" s="10"/>
      <c r="O881" s="10"/>
      <c r="P881" s="179"/>
      <c r="Q881" s="42"/>
      <c r="R881" s="42"/>
      <c r="S881" s="42"/>
      <c r="T881" s="42"/>
      <c r="U881" s="10"/>
    </row>
    <row r="882" spans="1:21" ht="13.2" x14ac:dyDescent="0.25">
      <c r="A882" s="10"/>
      <c r="B882" s="10"/>
      <c r="C882" s="10"/>
      <c r="D882" s="10"/>
      <c r="E882" s="10"/>
      <c r="F882" s="10"/>
      <c r="G882" s="10"/>
      <c r="H882" s="10"/>
      <c r="I882" s="10"/>
      <c r="J882" s="10"/>
      <c r="K882" s="10"/>
      <c r="L882" s="171"/>
      <c r="M882" s="10"/>
      <c r="N882" s="10"/>
      <c r="O882" s="10"/>
      <c r="P882" s="179"/>
      <c r="Q882" s="42"/>
      <c r="R882" s="42"/>
      <c r="S882" s="42"/>
      <c r="T882" s="42"/>
      <c r="U882" s="10"/>
    </row>
    <row r="883" spans="1:21" ht="13.2" x14ac:dyDescent="0.25">
      <c r="A883" s="10"/>
      <c r="B883" s="10"/>
      <c r="C883" s="10"/>
      <c r="D883" s="10"/>
      <c r="E883" s="10"/>
      <c r="F883" s="10"/>
      <c r="G883" s="10"/>
      <c r="H883" s="10"/>
      <c r="I883" s="10"/>
      <c r="J883" s="10"/>
      <c r="K883" s="10"/>
      <c r="L883" s="171"/>
      <c r="M883" s="10"/>
      <c r="N883" s="10"/>
      <c r="O883" s="10"/>
      <c r="P883" s="179"/>
      <c r="Q883" s="42"/>
      <c r="R883" s="42"/>
      <c r="S883" s="42"/>
      <c r="T883" s="42"/>
      <c r="U883" s="10"/>
    </row>
    <row r="884" spans="1:21" ht="13.2" x14ac:dyDescent="0.25">
      <c r="A884" s="10"/>
      <c r="B884" s="10"/>
      <c r="C884" s="10"/>
      <c r="D884" s="10"/>
      <c r="E884" s="10"/>
      <c r="F884" s="10"/>
      <c r="G884" s="10"/>
      <c r="H884" s="10"/>
      <c r="I884" s="10"/>
      <c r="J884" s="10"/>
      <c r="K884" s="10"/>
      <c r="L884" s="171"/>
      <c r="M884" s="10"/>
      <c r="N884" s="10"/>
      <c r="O884" s="10"/>
      <c r="P884" s="179"/>
      <c r="Q884" s="42"/>
      <c r="R884" s="42"/>
      <c r="S884" s="42"/>
      <c r="T884" s="42"/>
      <c r="U884" s="10"/>
    </row>
    <row r="885" spans="1:21" ht="13.2" x14ac:dyDescent="0.25">
      <c r="A885" s="10"/>
      <c r="B885" s="10"/>
      <c r="C885" s="10"/>
      <c r="D885" s="10"/>
      <c r="E885" s="10"/>
      <c r="F885" s="10"/>
      <c r="G885" s="10"/>
      <c r="H885" s="10"/>
      <c r="I885" s="10"/>
      <c r="J885" s="10"/>
      <c r="K885" s="10"/>
      <c r="L885" s="171"/>
      <c r="M885" s="10"/>
      <c r="N885" s="10"/>
      <c r="O885" s="10"/>
      <c r="P885" s="179"/>
      <c r="Q885" s="42"/>
      <c r="R885" s="42"/>
      <c r="S885" s="42"/>
      <c r="T885" s="42"/>
      <c r="U885" s="10"/>
    </row>
    <row r="886" spans="1:21" ht="13.2" x14ac:dyDescent="0.25">
      <c r="A886" s="10"/>
      <c r="B886" s="10"/>
      <c r="C886" s="10"/>
      <c r="D886" s="10"/>
      <c r="E886" s="10"/>
      <c r="F886" s="10"/>
      <c r="G886" s="10"/>
      <c r="H886" s="10"/>
      <c r="I886" s="10"/>
      <c r="J886" s="10"/>
      <c r="K886" s="10"/>
      <c r="L886" s="171"/>
      <c r="M886" s="10"/>
      <c r="N886" s="10"/>
      <c r="O886" s="10"/>
      <c r="P886" s="179"/>
      <c r="Q886" s="42"/>
      <c r="R886" s="42"/>
      <c r="S886" s="42"/>
      <c r="T886" s="42"/>
      <c r="U886" s="10"/>
    </row>
    <row r="887" spans="1:21" ht="13.2" x14ac:dyDescent="0.25">
      <c r="A887" s="10"/>
      <c r="B887" s="10"/>
      <c r="C887" s="10"/>
      <c r="D887" s="10"/>
      <c r="E887" s="10"/>
      <c r="F887" s="10"/>
      <c r="G887" s="10"/>
      <c r="H887" s="10"/>
      <c r="I887" s="10"/>
      <c r="J887" s="10"/>
      <c r="K887" s="10"/>
      <c r="L887" s="171"/>
      <c r="M887" s="10"/>
      <c r="N887" s="10"/>
      <c r="O887" s="10"/>
      <c r="P887" s="179"/>
      <c r="Q887" s="42"/>
      <c r="R887" s="42"/>
      <c r="S887" s="42"/>
      <c r="T887" s="42"/>
      <c r="U887" s="10"/>
    </row>
    <row r="888" spans="1:21" ht="13.2" x14ac:dyDescent="0.25">
      <c r="A888" s="10"/>
      <c r="B888" s="10"/>
      <c r="C888" s="10"/>
      <c r="D888" s="10"/>
      <c r="E888" s="10"/>
      <c r="F888" s="10"/>
      <c r="G888" s="10"/>
      <c r="H888" s="10"/>
      <c r="I888" s="10"/>
      <c r="J888" s="10"/>
      <c r="K888" s="10"/>
      <c r="L888" s="171"/>
      <c r="M888" s="10"/>
      <c r="N888" s="10"/>
      <c r="O888" s="10"/>
      <c r="P888" s="179"/>
      <c r="Q888" s="42"/>
      <c r="R888" s="42"/>
      <c r="S888" s="42"/>
      <c r="T888" s="42"/>
      <c r="U888" s="10"/>
    </row>
    <row r="889" spans="1:21" ht="13.2" x14ac:dyDescent="0.25">
      <c r="A889" s="10"/>
      <c r="B889" s="10"/>
      <c r="C889" s="10"/>
      <c r="D889" s="10"/>
      <c r="E889" s="10"/>
      <c r="F889" s="10"/>
      <c r="G889" s="10"/>
      <c r="H889" s="10"/>
      <c r="I889" s="10"/>
      <c r="J889" s="10"/>
      <c r="K889" s="10"/>
      <c r="L889" s="171"/>
      <c r="M889" s="10"/>
      <c r="N889" s="10"/>
      <c r="O889" s="10"/>
      <c r="P889" s="179"/>
      <c r="Q889" s="42"/>
      <c r="R889" s="42"/>
      <c r="S889" s="42"/>
      <c r="T889" s="42"/>
      <c r="U889" s="10"/>
    </row>
    <row r="890" spans="1:21" ht="13.2" x14ac:dyDescent="0.25">
      <c r="A890" s="10"/>
      <c r="B890" s="10"/>
      <c r="C890" s="10"/>
      <c r="D890" s="10"/>
      <c r="E890" s="10"/>
      <c r="F890" s="10"/>
      <c r="G890" s="10"/>
      <c r="H890" s="10"/>
      <c r="I890" s="10"/>
      <c r="J890" s="10"/>
      <c r="K890" s="10"/>
      <c r="L890" s="171"/>
      <c r="M890" s="10"/>
      <c r="N890" s="10"/>
      <c r="O890" s="10"/>
      <c r="P890" s="179"/>
      <c r="Q890" s="42"/>
      <c r="R890" s="42"/>
      <c r="S890" s="42"/>
      <c r="T890" s="42"/>
      <c r="U890" s="10"/>
    </row>
    <row r="891" spans="1:21" ht="13.2" x14ac:dyDescent="0.25">
      <c r="A891" s="10"/>
      <c r="B891" s="10"/>
      <c r="C891" s="10"/>
      <c r="D891" s="10"/>
      <c r="E891" s="10"/>
      <c r="F891" s="10"/>
      <c r="G891" s="10"/>
      <c r="H891" s="10"/>
      <c r="I891" s="10"/>
      <c r="J891" s="10"/>
      <c r="K891" s="10"/>
      <c r="L891" s="171"/>
      <c r="M891" s="10"/>
      <c r="N891" s="10"/>
      <c r="O891" s="10"/>
      <c r="P891" s="179"/>
      <c r="Q891" s="42"/>
      <c r="R891" s="42"/>
      <c r="S891" s="42"/>
      <c r="T891" s="42"/>
      <c r="U891" s="10"/>
    </row>
    <row r="892" spans="1:21" ht="13.2" x14ac:dyDescent="0.25">
      <c r="A892" s="10"/>
      <c r="B892" s="10"/>
      <c r="C892" s="10"/>
      <c r="D892" s="10"/>
      <c r="E892" s="10"/>
      <c r="F892" s="10"/>
      <c r="G892" s="10"/>
      <c r="H892" s="10"/>
      <c r="I892" s="10"/>
      <c r="J892" s="10"/>
      <c r="K892" s="10"/>
      <c r="L892" s="171"/>
      <c r="M892" s="10"/>
      <c r="N892" s="10"/>
      <c r="O892" s="10"/>
      <c r="P892" s="179"/>
      <c r="Q892" s="42"/>
      <c r="R892" s="42"/>
      <c r="S892" s="42"/>
      <c r="T892" s="42"/>
      <c r="U892" s="10"/>
    </row>
    <row r="893" spans="1:21" ht="13.2" x14ac:dyDescent="0.25">
      <c r="A893" s="10"/>
      <c r="B893" s="10"/>
      <c r="C893" s="10"/>
      <c r="D893" s="10"/>
      <c r="E893" s="10"/>
      <c r="F893" s="10"/>
      <c r="G893" s="10"/>
      <c r="H893" s="10"/>
      <c r="I893" s="10"/>
      <c r="J893" s="10"/>
      <c r="K893" s="10"/>
      <c r="L893" s="171"/>
      <c r="M893" s="10"/>
      <c r="N893" s="10"/>
      <c r="O893" s="10"/>
      <c r="P893" s="179"/>
      <c r="Q893" s="42"/>
      <c r="R893" s="42"/>
      <c r="S893" s="42"/>
      <c r="T893" s="42"/>
      <c r="U893" s="10"/>
    </row>
    <row r="894" spans="1:21" ht="13.2" x14ac:dyDescent="0.25">
      <c r="A894" s="10"/>
      <c r="B894" s="10"/>
      <c r="C894" s="10"/>
      <c r="D894" s="10"/>
      <c r="E894" s="10"/>
      <c r="F894" s="10"/>
      <c r="G894" s="10"/>
      <c r="H894" s="10"/>
      <c r="I894" s="10"/>
      <c r="J894" s="10"/>
      <c r="K894" s="10"/>
      <c r="L894" s="171"/>
      <c r="M894" s="10"/>
      <c r="N894" s="10"/>
      <c r="O894" s="10"/>
      <c r="P894" s="179"/>
      <c r="Q894" s="42"/>
      <c r="R894" s="42"/>
      <c r="S894" s="42"/>
      <c r="T894" s="42"/>
      <c r="U894" s="10"/>
    </row>
    <row r="895" spans="1:21" ht="13.2" x14ac:dyDescent="0.25">
      <c r="A895" s="10"/>
      <c r="B895" s="10"/>
      <c r="C895" s="10"/>
      <c r="D895" s="10"/>
      <c r="E895" s="10"/>
      <c r="F895" s="10"/>
      <c r="G895" s="10"/>
      <c r="H895" s="10"/>
      <c r="I895" s="10"/>
      <c r="J895" s="10"/>
      <c r="K895" s="10"/>
      <c r="L895" s="171"/>
      <c r="M895" s="10"/>
      <c r="N895" s="10"/>
      <c r="O895" s="10"/>
      <c r="P895" s="179"/>
      <c r="Q895" s="42"/>
      <c r="R895" s="42"/>
      <c r="S895" s="42"/>
      <c r="T895" s="42"/>
      <c r="U895" s="10"/>
    </row>
    <row r="896" spans="1:21" ht="13.2" x14ac:dyDescent="0.25">
      <c r="A896" s="10"/>
      <c r="B896" s="10"/>
      <c r="C896" s="10"/>
      <c r="D896" s="10"/>
      <c r="E896" s="10"/>
      <c r="F896" s="10"/>
      <c r="G896" s="10"/>
      <c r="H896" s="10"/>
      <c r="I896" s="10"/>
      <c r="J896" s="10"/>
      <c r="K896" s="10"/>
      <c r="L896" s="171"/>
      <c r="M896" s="10"/>
      <c r="N896" s="10"/>
      <c r="O896" s="10"/>
      <c r="P896" s="179"/>
      <c r="Q896" s="42"/>
      <c r="R896" s="42"/>
      <c r="S896" s="42"/>
      <c r="T896" s="42"/>
      <c r="U896" s="10"/>
    </row>
    <row r="897" spans="1:21" ht="13.2" x14ac:dyDescent="0.25">
      <c r="A897" s="10"/>
      <c r="B897" s="10"/>
      <c r="C897" s="10"/>
      <c r="D897" s="10"/>
      <c r="E897" s="10"/>
      <c r="F897" s="10"/>
      <c r="G897" s="10"/>
      <c r="H897" s="10"/>
      <c r="I897" s="10"/>
      <c r="J897" s="10"/>
      <c r="K897" s="10"/>
      <c r="L897" s="171"/>
      <c r="M897" s="10"/>
      <c r="N897" s="10"/>
      <c r="O897" s="10"/>
      <c r="P897" s="179"/>
      <c r="Q897" s="42"/>
      <c r="R897" s="42"/>
      <c r="S897" s="42"/>
      <c r="T897" s="42"/>
      <c r="U897" s="10"/>
    </row>
    <row r="898" spans="1:21" ht="13.2" x14ac:dyDescent="0.25">
      <c r="A898" s="10"/>
      <c r="B898" s="10"/>
      <c r="C898" s="10"/>
      <c r="D898" s="10"/>
      <c r="E898" s="10"/>
      <c r="F898" s="10"/>
      <c r="G898" s="10"/>
      <c r="H898" s="10"/>
      <c r="I898" s="10"/>
      <c r="J898" s="10"/>
      <c r="K898" s="10"/>
      <c r="L898" s="171"/>
      <c r="M898" s="10"/>
      <c r="N898" s="10"/>
      <c r="O898" s="10"/>
      <c r="P898" s="179"/>
      <c r="Q898" s="42"/>
      <c r="R898" s="42"/>
      <c r="S898" s="42"/>
      <c r="T898" s="42"/>
      <c r="U898" s="10"/>
    </row>
    <row r="899" spans="1:21" ht="13.2" x14ac:dyDescent="0.25">
      <c r="A899" s="10"/>
      <c r="B899" s="10"/>
      <c r="C899" s="10"/>
      <c r="D899" s="10"/>
      <c r="E899" s="10"/>
      <c r="F899" s="10"/>
      <c r="G899" s="10"/>
      <c r="H899" s="10"/>
      <c r="I899" s="10"/>
      <c r="J899" s="10"/>
      <c r="K899" s="10"/>
      <c r="L899" s="171"/>
      <c r="M899" s="10"/>
      <c r="N899" s="10"/>
      <c r="O899" s="10"/>
      <c r="P899" s="179"/>
      <c r="Q899" s="42"/>
      <c r="R899" s="42"/>
      <c r="S899" s="42"/>
      <c r="T899" s="42"/>
      <c r="U899" s="10"/>
    </row>
    <row r="900" spans="1:21" ht="13.2" x14ac:dyDescent="0.25">
      <c r="A900" s="10"/>
      <c r="B900" s="10"/>
      <c r="C900" s="10"/>
      <c r="D900" s="10"/>
      <c r="E900" s="10"/>
      <c r="F900" s="10"/>
      <c r="G900" s="10"/>
      <c r="H900" s="10"/>
      <c r="I900" s="10"/>
      <c r="J900" s="10"/>
      <c r="K900" s="10"/>
      <c r="L900" s="171"/>
      <c r="M900" s="10"/>
      <c r="N900" s="10"/>
      <c r="O900" s="10"/>
      <c r="P900" s="179"/>
      <c r="Q900" s="42"/>
      <c r="R900" s="42"/>
      <c r="S900" s="42"/>
      <c r="T900" s="42"/>
      <c r="U900" s="10"/>
    </row>
    <row r="901" spans="1:21" ht="13.2" x14ac:dyDescent="0.25">
      <c r="A901" s="10"/>
      <c r="B901" s="10"/>
      <c r="C901" s="10"/>
      <c r="D901" s="10"/>
      <c r="E901" s="10"/>
      <c r="F901" s="10"/>
      <c r="G901" s="10"/>
      <c r="H901" s="10"/>
      <c r="I901" s="10"/>
      <c r="J901" s="10"/>
      <c r="K901" s="10"/>
      <c r="L901" s="171"/>
      <c r="M901" s="10"/>
      <c r="N901" s="10"/>
      <c r="O901" s="10"/>
      <c r="P901" s="179"/>
      <c r="Q901" s="42"/>
      <c r="R901" s="42"/>
      <c r="S901" s="42"/>
      <c r="T901" s="42"/>
      <c r="U901" s="10"/>
    </row>
    <row r="902" spans="1:21" ht="13.2" x14ac:dyDescent="0.25">
      <c r="A902" s="10"/>
      <c r="B902" s="10"/>
      <c r="C902" s="10"/>
      <c r="D902" s="10"/>
      <c r="E902" s="10"/>
      <c r="F902" s="10"/>
      <c r="G902" s="10"/>
      <c r="H902" s="10"/>
      <c r="I902" s="10"/>
      <c r="J902" s="10"/>
      <c r="K902" s="10"/>
      <c r="L902" s="171"/>
      <c r="M902" s="10"/>
      <c r="N902" s="10"/>
      <c r="O902" s="10"/>
      <c r="P902" s="179"/>
      <c r="Q902" s="42"/>
      <c r="R902" s="42"/>
      <c r="S902" s="42"/>
      <c r="T902" s="42"/>
      <c r="U902" s="10"/>
    </row>
    <row r="903" spans="1:21" ht="13.2" x14ac:dyDescent="0.25">
      <c r="A903" s="10"/>
      <c r="B903" s="10"/>
      <c r="C903" s="10"/>
      <c r="D903" s="10"/>
      <c r="E903" s="10"/>
      <c r="F903" s="10"/>
      <c r="G903" s="10"/>
      <c r="H903" s="10"/>
      <c r="I903" s="10"/>
      <c r="J903" s="10"/>
      <c r="K903" s="10"/>
      <c r="L903" s="171"/>
      <c r="M903" s="10"/>
      <c r="N903" s="10"/>
      <c r="O903" s="10"/>
      <c r="P903" s="179"/>
      <c r="Q903" s="42"/>
      <c r="R903" s="42"/>
      <c r="S903" s="42"/>
      <c r="T903" s="42"/>
      <c r="U903" s="10"/>
    </row>
    <row r="904" spans="1:21" ht="13.2" x14ac:dyDescent="0.25">
      <c r="A904" s="10"/>
      <c r="B904" s="10"/>
      <c r="C904" s="10"/>
      <c r="D904" s="10"/>
      <c r="E904" s="10"/>
      <c r="F904" s="10"/>
      <c r="G904" s="10"/>
      <c r="H904" s="10"/>
      <c r="I904" s="10"/>
      <c r="J904" s="10"/>
      <c r="K904" s="10"/>
      <c r="L904" s="171"/>
      <c r="M904" s="10"/>
      <c r="N904" s="10"/>
      <c r="O904" s="10"/>
      <c r="P904" s="179"/>
      <c r="Q904" s="42"/>
      <c r="R904" s="42"/>
      <c r="S904" s="42"/>
      <c r="T904" s="42"/>
      <c r="U904" s="10"/>
    </row>
    <row r="905" spans="1:21" ht="13.2" x14ac:dyDescent="0.25">
      <c r="A905" s="10"/>
      <c r="B905" s="10"/>
      <c r="C905" s="10"/>
      <c r="D905" s="10"/>
      <c r="E905" s="10"/>
      <c r="F905" s="10"/>
      <c r="G905" s="10"/>
      <c r="H905" s="10"/>
      <c r="I905" s="10"/>
      <c r="J905" s="10"/>
      <c r="K905" s="10"/>
      <c r="L905" s="171"/>
      <c r="M905" s="10"/>
      <c r="N905" s="10"/>
      <c r="O905" s="10"/>
      <c r="P905" s="179"/>
      <c r="Q905" s="42"/>
      <c r="R905" s="42"/>
      <c r="S905" s="42"/>
      <c r="T905" s="42"/>
      <c r="U905" s="10"/>
    </row>
    <row r="906" spans="1:21" ht="13.2" x14ac:dyDescent="0.25">
      <c r="A906" s="10"/>
      <c r="B906" s="10"/>
      <c r="C906" s="10"/>
      <c r="D906" s="10"/>
      <c r="E906" s="10"/>
      <c r="F906" s="10"/>
      <c r="G906" s="10"/>
      <c r="H906" s="10"/>
      <c r="I906" s="10"/>
      <c r="J906" s="10"/>
      <c r="K906" s="10"/>
      <c r="L906" s="171"/>
      <c r="M906" s="10"/>
      <c r="N906" s="10"/>
      <c r="O906" s="10"/>
      <c r="P906" s="179"/>
      <c r="Q906" s="42"/>
      <c r="R906" s="42"/>
      <c r="S906" s="42"/>
      <c r="T906" s="42"/>
      <c r="U906" s="10"/>
    </row>
    <row r="907" spans="1:21" ht="13.2" x14ac:dyDescent="0.25">
      <c r="A907" s="10"/>
      <c r="B907" s="10"/>
      <c r="C907" s="10"/>
      <c r="D907" s="10"/>
      <c r="E907" s="10"/>
      <c r="F907" s="10"/>
      <c r="G907" s="10"/>
      <c r="H907" s="10"/>
      <c r="I907" s="10"/>
      <c r="J907" s="10"/>
      <c r="K907" s="10"/>
      <c r="L907" s="171"/>
      <c r="M907" s="10"/>
      <c r="N907" s="10"/>
      <c r="O907" s="10"/>
      <c r="P907" s="179"/>
      <c r="Q907" s="42"/>
      <c r="R907" s="42"/>
      <c r="S907" s="42"/>
      <c r="T907" s="42"/>
      <c r="U907" s="10"/>
    </row>
    <row r="908" spans="1:21" ht="13.2" x14ac:dyDescent="0.25">
      <c r="A908" s="10"/>
      <c r="B908" s="10"/>
      <c r="C908" s="10"/>
      <c r="D908" s="10"/>
      <c r="E908" s="10"/>
      <c r="F908" s="10"/>
      <c r="G908" s="10"/>
      <c r="H908" s="10"/>
      <c r="I908" s="10"/>
      <c r="J908" s="10"/>
      <c r="K908" s="10"/>
      <c r="L908" s="171"/>
      <c r="M908" s="10"/>
      <c r="N908" s="10"/>
      <c r="O908" s="10"/>
      <c r="P908" s="179"/>
      <c r="Q908" s="42"/>
      <c r="R908" s="42"/>
      <c r="S908" s="42"/>
      <c r="T908" s="42"/>
      <c r="U908" s="10"/>
    </row>
    <row r="909" spans="1:21" ht="13.2" x14ac:dyDescent="0.25">
      <c r="A909" s="10"/>
      <c r="B909" s="10"/>
      <c r="C909" s="10"/>
      <c r="D909" s="10"/>
      <c r="E909" s="10"/>
      <c r="F909" s="10"/>
      <c r="G909" s="10"/>
      <c r="H909" s="10"/>
      <c r="I909" s="10"/>
      <c r="J909" s="10"/>
      <c r="K909" s="10"/>
      <c r="L909" s="171"/>
      <c r="M909" s="10"/>
      <c r="N909" s="10"/>
      <c r="O909" s="10"/>
      <c r="P909" s="179"/>
      <c r="Q909" s="42"/>
      <c r="R909" s="42"/>
      <c r="S909" s="42"/>
      <c r="T909" s="42"/>
      <c r="U909" s="10"/>
    </row>
    <row r="910" spans="1:21" ht="13.2" x14ac:dyDescent="0.25">
      <c r="A910" s="10"/>
      <c r="B910" s="10"/>
      <c r="C910" s="10"/>
      <c r="D910" s="10"/>
      <c r="E910" s="10"/>
      <c r="F910" s="10"/>
      <c r="G910" s="10"/>
      <c r="H910" s="10"/>
      <c r="I910" s="10"/>
      <c r="J910" s="10"/>
      <c r="K910" s="10"/>
      <c r="L910" s="171"/>
      <c r="M910" s="10"/>
      <c r="N910" s="10"/>
      <c r="O910" s="10"/>
      <c r="P910" s="179"/>
      <c r="Q910" s="42"/>
      <c r="R910" s="42"/>
      <c r="S910" s="42"/>
      <c r="T910" s="42"/>
      <c r="U910" s="10"/>
    </row>
    <row r="911" spans="1:21" ht="13.2" x14ac:dyDescent="0.25">
      <c r="A911" s="10"/>
      <c r="B911" s="10"/>
      <c r="C911" s="10"/>
      <c r="D911" s="10"/>
      <c r="E911" s="10"/>
      <c r="F911" s="10"/>
      <c r="G911" s="10"/>
      <c r="H911" s="10"/>
      <c r="I911" s="10"/>
      <c r="J911" s="10"/>
      <c r="K911" s="10"/>
      <c r="L911" s="171"/>
      <c r="M911" s="10"/>
      <c r="N911" s="10"/>
      <c r="O911" s="10"/>
      <c r="P911" s="179"/>
      <c r="Q911" s="42"/>
      <c r="R911" s="42"/>
      <c r="S911" s="42"/>
      <c r="T911" s="42"/>
      <c r="U911" s="10"/>
    </row>
    <row r="912" spans="1:21" ht="13.2" x14ac:dyDescent="0.25">
      <c r="A912" s="10"/>
      <c r="B912" s="10"/>
      <c r="C912" s="10"/>
      <c r="D912" s="10"/>
      <c r="E912" s="10"/>
      <c r="F912" s="10"/>
      <c r="G912" s="10"/>
      <c r="H912" s="10"/>
      <c r="I912" s="10"/>
      <c r="J912" s="10"/>
      <c r="K912" s="10"/>
      <c r="L912" s="171"/>
      <c r="M912" s="10"/>
      <c r="N912" s="10"/>
      <c r="O912" s="10"/>
      <c r="P912" s="179"/>
      <c r="Q912" s="42"/>
      <c r="R912" s="42"/>
      <c r="S912" s="42"/>
      <c r="T912" s="42"/>
      <c r="U912" s="10"/>
    </row>
    <row r="913" spans="1:21" ht="13.2" x14ac:dyDescent="0.25">
      <c r="A913" s="10"/>
      <c r="B913" s="10"/>
      <c r="C913" s="10"/>
      <c r="D913" s="10"/>
      <c r="E913" s="10"/>
      <c r="F913" s="10"/>
      <c r="G913" s="10"/>
      <c r="H913" s="10"/>
      <c r="I913" s="10"/>
      <c r="J913" s="10"/>
      <c r="K913" s="10"/>
      <c r="L913" s="171"/>
      <c r="M913" s="10"/>
      <c r="N913" s="10"/>
      <c r="O913" s="10"/>
      <c r="P913" s="179"/>
      <c r="Q913" s="42"/>
      <c r="R913" s="42"/>
      <c r="S913" s="42"/>
      <c r="T913" s="42"/>
      <c r="U913" s="10"/>
    </row>
    <row r="914" spans="1:21" ht="13.2" x14ac:dyDescent="0.25">
      <c r="A914" s="10"/>
      <c r="B914" s="10"/>
      <c r="C914" s="10"/>
      <c r="D914" s="10"/>
      <c r="E914" s="10"/>
      <c r="F914" s="10"/>
      <c r="G914" s="10"/>
      <c r="H914" s="10"/>
      <c r="I914" s="10"/>
      <c r="J914" s="10"/>
      <c r="K914" s="10"/>
      <c r="L914" s="171"/>
      <c r="M914" s="10"/>
      <c r="N914" s="10"/>
      <c r="O914" s="10"/>
      <c r="P914" s="179"/>
      <c r="Q914" s="42"/>
      <c r="R914" s="42"/>
      <c r="S914" s="42"/>
      <c r="T914" s="42"/>
      <c r="U914" s="10"/>
    </row>
    <row r="915" spans="1:21" ht="13.2" x14ac:dyDescent="0.25">
      <c r="A915" s="10"/>
      <c r="B915" s="10"/>
      <c r="C915" s="10"/>
      <c r="D915" s="10"/>
      <c r="E915" s="10"/>
      <c r="F915" s="10"/>
      <c r="G915" s="10"/>
      <c r="H915" s="10"/>
      <c r="I915" s="10"/>
      <c r="J915" s="10"/>
      <c r="K915" s="10"/>
      <c r="L915" s="171"/>
      <c r="M915" s="10"/>
      <c r="N915" s="10"/>
      <c r="O915" s="10"/>
      <c r="P915" s="179"/>
      <c r="Q915" s="42"/>
      <c r="R915" s="42"/>
      <c r="S915" s="42"/>
      <c r="T915" s="42"/>
      <c r="U915" s="10"/>
    </row>
    <row r="916" spans="1:21" ht="13.2" x14ac:dyDescent="0.25">
      <c r="A916" s="10"/>
      <c r="B916" s="10"/>
      <c r="C916" s="10"/>
      <c r="D916" s="10"/>
      <c r="E916" s="10"/>
      <c r="F916" s="10"/>
      <c r="G916" s="10"/>
      <c r="H916" s="10"/>
      <c r="I916" s="10"/>
      <c r="J916" s="10"/>
      <c r="K916" s="10"/>
      <c r="L916" s="171"/>
      <c r="M916" s="10"/>
      <c r="N916" s="10"/>
      <c r="O916" s="10"/>
      <c r="P916" s="179"/>
      <c r="Q916" s="42"/>
      <c r="R916" s="42"/>
      <c r="S916" s="42"/>
      <c r="T916" s="42"/>
      <c r="U916" s="10"/>
    </row>
    <row r="917" spans="1:21" ht="13.2" x14ac:dyDescent="0.25">
      <c r="A917" s="10"/>
      <c r="B917" s="10"/>
      <c r="C917" s="10"/>
      <c r="D917" s="10"/>
      <c r="E917" s="10"/>
      <c r="F917" s="10"/>
      <c r="G917" s="10"/>
      <c r="H917" s="10"/>
      <c r="I917" s="10"/>
      <c r="J917" s="10"/>
      <c r="K917" s="10"/>
      <c r="L917" s="171"/>
      <c r="M917" s="10"/>
      <c r="N917" s="10"/>
      <c r="O917" s="10"/>
      <c r="P917" s="179"/>
      <c r="Q917" s="42"/>
      <c r="R917" s="42"/>
      <c r="S917" s="42"/>
      <c r="T917" s="42"/>
      <c r="U917" s="10"/>
    </row>
    <row r="918" spans="1:21" ht="13.2" x14ac:dyDescent="0.25">
      <c r="A918" s="10"/>
      <c r="B918" s="10"/>
      <c r="C918" s="10"/>
      <c r="D918" s="10"/>
      <c r="E918" s="10"/>
      <c r="F918" s="10"/>
      <c r="G918" s="10"/>
      <c r="H918" s="10"/>
      <c r="I918" s="10"/>
      <c r="J918" s="10"/>
      <c r="K918" s="10"/>
      <c r="L918" s="171"/>
      <c r="M918" s="10"/>
      <c r="N918" s="10"/>
      <c r="O918" s="10"/>
      <c r="P918" s="179"/>
      <c r="Q918" s="42"/>
      <c r="R918" s="42"/>
      <c r="S918" s="42"/>
      <c r="T918" s="42"/>
      <c r="U918" s="10"/>
    </row>
    <row r="919" spans="1:21" ht="13.2" x14ac:dyDescent="0.25">
      <c r="A919" s="10"/>
      <c r="B919" s="10"/>
      <c r="C919" s="10"/>
      <c r="D919" s="10"/>
      <c r="E919" s="10"/>
      <c r="F919" s="10"/>
      <c r="G919" s="10"/>
      <c r="H919" s="10"/>
      <c r="I919" s="10"/>
      <c r="J919" s="10"/>
      <c r="K919" s="10"/>
      <c r="L919" s="171"/>
      <c r="M919" s="10"/>
      <c r="N919" s="10"/>
      <c r="O919" s="10"/>
      <c r="P919" s="179"/>
      <c r="Q919" s="42"/>
      <c r="R919" s="42"/>
      <c r="S919" s="42"/>
      <c r="T919" s="42"/>
      <c r="U919" s="10"/>
    </row>
    <row r="920" spans="1:21" ht="13.2" x14ac:dyDescent="0.25">
      <c r="A920" s="10"/>
      <c r="B920" s="10"/>
      <c r="C920" s="10"/>
      <c r="D920" s="10"/>
      <c r="E920" s="10"/>
      <c r="F920" s="10"/>
      <c r="G920" s="10"/>
      <c r="H920" s="10"/>
      <c r="I920" s="10"/>
      <c r="J920" s="10"/>
      <c r="K920" s="10"/>
      <c r="L920" s="171"/>
      <c r="M920" s="10"/>
      <c r="N920" s="10"/>
      <c r="O920" s="10"/>
      <c r="P920" s="179"/>
      <c r="Q920" s="42"/>
      <c r="R920" s="42"/>
      <c r="S920" s="42"/>
      <c r="T920" s="42"/>
      <c r="U920" s="10"/>
    </row>
    <row r="921" spans="1:21" ht="13.2" x14ac:dyDescent="0.25">
      <c r="A921" s="10"/>
      <c r="B921" s="10"/>
      <c r="C921" s="10"/>
      <c r="D921" s="10"/>
      <c r="E921" s="10"/>
      <c r="F921" s="10"/>
      <c r="G921" s="10"/>
      <c r="H921" s="10"/>
      <c r="I921" s="10"/>
      <c r="J921" s="10"/>
      <c r="K921" s="10"/>
      <c r="L921" s="171"/>
      <c r="M921" s="10"/>
      <c r="N921" s="10"/>
      <c r="O921" s="10"/>
      <c r="P921" s="179"/>
      <c r="Q921" s="42"/>
      <c r="R921" s="42"/>
      <c r="S921" s="42"/>
      <c r="T921" s="42"/>
      <c r="U921" s="10"/>
    </row>
    <row r="922" spans="1:21" ht="13.2" x14ac:dyDescent="0.25">
      <c r="A922" s="10"/>
      <c r="B922" s="10"/>
      <c r="C922" s="10"/>
      <c r="D922" s="10"/>
      <c r="E922" s="10"/>
      <c r="F922" s="10"/>
      <c r="G922" s="10"/>
      <c r="H922" s="10"/>
      <c r="I922" s="10"/>
      <c r="J922" s="10"/>
      <c r="K922" s="10"/>
      <c r="L922" s="171"/>
      <c r="M922" s="10"/>
      <c r="N922" s="10"/>
      <c r="O922" s="10"/>
      <c r="P922" s="179"/>
      <c r="Q922" s="42"/>
      <c r="R922" s="42"/>
      <c r="S922" s="42"/>
      <c r="T922" s="42"/>
      <c r="U922" s="10"/>
    </row>
    <row r="923" spans="1:21" ht="13.2" x14ac:dyDescent="0.25">
      <c r="A923" s="10"/>
      <c r="B923" s="10"/>
      <c r="C923" s="10"/>
      <c r="D923" s="10"/>
      <c r="E923" s="10"/>
      <c r="F923" s="10"/>
      <c r="G923" s="10"/>
      <c r="H923" s="10"/>
      <c r="I923" s="10"/>
      <c r="J923" s="10"/>
      <c r="K923" s="10"/>
      <c r="L923" s="171"/>
      <c r="M923" s="10"/>
      <c r="N923" s="10"/>
      <c r="O923" s="10"/>
      <c r="P923" s="179"/>
      <c r="Q923" s="42"/>
      <c r="R923" s="42"/>
      <c r="S923" s="42"/>
      <c r="T923" s="42"/>
      <c r="U923" s="10"/>
    </row>
    <row r="924" spans="1:21" ht="13.2" x14ac:dyDescent="0.25">
      <c r="A924" s="10"/>
      <c r="B924" s="10"/>
      <c r="C924" s="10"/>
      <c r="D924" s="10"/>
      <c r="E924" s="10"/>
      <c r="F924" s="10"/>
      <c r="G924" s="10"/>
      <c r="H924" s="10"/>
      <c r="I924" s="10"/>
      <c r="J924" s="10"/>
      <c r="K924" s="10"/>
      <c r="L924" s="171"/>
      <c r="M924" s="10"/>
      <c r="N924" s="10"/>
      <c r="O924" s="10"/>
      <c r="P924" s="179"/>
      <c r="Q924" s="42"/>
      <c r="R924" s="42"/>
      <c r="S924" s="42"/>
      <c r="T924" s="42"/>
      <c r="U924" s="10"/>
    </row>
    <row r="925" spans="1:21" ht="13.2" x14ac:dyDescent="0.25">
      <c r="A925" s="10"/>
      <c r="B925" s="10"/>
      <c r="C925" s="10"/>
      <c r="D925" s="10"/>
      <c r="E925" s="10"/>
      <c r="F925" s="10"/>
      <c r="G925" s="10"/>
      <c r="H925" s="10"/>
      <c r="I925" s="10"/>
      <c r="J925" s="10"/>
      <c r="K925" s="10"/>
      <c r="L925" s="171"/>
      <c r="M925" s="10"/>
      <c r="N925" s="10"/>
      <c r="O925" s="10"/>
      <c r="P925" s="179"/>
      <c r="Q925" s="42"/>
      <c r="R925" s="42"/>
      <c r="S925" s="42"/>
      <c r="T925" s="42"/>
      <c r="U925" s="10"/>
    </row>
    <row r="926" spans="1:21" ht="13.2" x14ac:dyDescent="0.25">
      <c r="A926" s="10"/>
      <c r="B926" s="10"/>
      <c r="C926" s="10"/>
      <c r="D926" s="10"/>
      <c r="E926" s="10"/>
      <c r="F926" s="10"/>
      <c r="G926" s="10"/>
      <c r="H926" s="10"/>
      <c r="I926" s="10"/>
      <c r="J926" s="10"/>
      <c r="K926" s="10"/>
      <c r="L926" s="171"/>
      <c r="M926" s="10"/>
      <c r="N926" s="10"/>
      <c r="O926" s="10"/>
      <c r="P926" s="179"/>
      <c r="Q926" s="42"/>
      <c r="R926" s="42"/>
      <c r="S926" s="42"/>
      <c r="T926" s="42"/>
      <c r="U926" s="10"/>
    </row>
    <row r="927" spans="1:21" ht="13.2" x14ac:dyDescent="0.25">
      <c r="A927" s="10"/>
      <c r="B927" s="10"/>
      <c r="C927" s="10"/>
      <c r="D927" s="10"/>
      <c r="E927" s="10"/>
      <c r="F927" s="10"/>
      <c r="G927" s="10"/>
      <c r="H927" s="10"/>
      <c r="I927" s="10"/>
      <c r="J927" s="10"/>
      <c r="K927" s="10"/>
      <c r="L927" s="171"/>
      <c r="M927" s="10"/>
      <c r="N927" s="10"/>
      <c r="O927" s="10"/>
      <c r="P927" s="179"/>
      <c r="Q927" s="42"/>
      <c r="R927" s="42"/>
      <c r="S927" s="42"/>
      <c r="T927" s="42"/>
      <c r="U927" s="10"/>
    </row>
    <row r="928" spans="1:21" ht="13.2" x14ac:dyDescent="0.25">
      <c r="A928" s="10"/>
      <c r="B928" s="10"/>
      <c r="C928" s="10"/>
      <c r="D928" s="10"/>
      <c r="E928" s="10"/>
      <c r="F928" s="10"/>
      <c r="G928" s="10"/>
      <c r="H928" s="10"/>
      <c r="I928" s="10"/>
      <c r="J928" s="10"/>
      <c r="K928" s="10"/>
      <c r="L928" s="171"/>
      <c r="M928" s="10"/>
      <c r="N928" s="10"/>
      <c r="O928" s="10"/>
      <c r="P928" s="179"/>
      <c r="Q928" s="42"/>
      <c r="R928" s="42"/>
      <c r="S928" s="42"/>
      <c r="T928" s="42"/>
      <c r="U928" s="10"/>
    </row>
    <row r="929" spans="1:21" ht="13.2" x14ac:dyDescent="0.25">
      <c r="A929" s="10"/>
      <c r="B929" s="10"/>
      <c r="C929" s="10"/>
      <c r="D929" s="10"/>
      <c r="E929" s="10"/>
      <c r="F929" s="10"/>
      <c r="G929" s="10"/>
      <c r="H929" s="10"/>
      <c r="I929" s="10"/>
      <c r="J929" s="10"/>
      <c r="K929" s="10"/>
      <c r="L929" s="171"/>
      <c r="M929" s="10"/>
      <c r="N929" s="10"/>
      <c r="O929" s="10"/>
      <c r="P929" s="179"/>
      <c r="Q929" s="42"/>
      <c r="R929" s="42"/>
      <c r="S929" s="42"/>
      <c r="T929" s="42"/>
      <c r="U929" s="10"/>
    </row>
    <row r="930" spans="1:21" ht="13.2" x14ac:dyDescent="0.25">
      <c r="A930" s="10"/>
      <c r="B930" s="10"/>
      <c r="C930" s="10"/>
      <c r="D930" s="10"/>
      <c r="E930" s="10"/>
      <c r="F930" s="10"/>
      <c r="G930" s="10"/>
      <c r="H930" s="10"/>
      <c r="I930" s="10"/>
      <c r="J930" s="10"/>
      <c r="K930" s="10"/>
      <c r="L930" s="171"/>
      <c r="M930" s="10"/>
      <c r="N930" s="10"/>
      <c r="O930" s="10"/>
      <c r="P930" s="179"/>
      <c r="Q930" s="42"/>
      <c r="R930" s="42"/>
      <c r="S930" s="42"/>
      <c r="T930" s="42"/>
      <c r="U930" s="10"/>
    </row>
    <row r="931" spans="1:21" ht="13.2" x14ac:dyDescent="0.25">
      <c r="A931" s="10"/>
      <c r="B931" s="10"/>
      <c r="C931" s="10"/>
      <c r="D931" s="10"/>
      <c r="E931" s="10"/>
      <c r="F931" s="10"/>
      <c r="G931" s="10"/>
      <c r="H931" s="10"/>
      <c r="I931" s="10"/>
      <c r="J931" s="10"/>
      <c r="K931" s="10"/>
      <c r="L931" s="171"/>
      <c r="M931" s="10"/>
      <c r="N931" s="10"/>
      <c r="O931" s="10"/>
      <c r="P931" s="179"/>
      <c r="Q931" s="42"/>
      <c r="R931" s="42"/>
      <c r="S931" s="42"/>
      <c r="T931" s="42"/>
      <c r="U931" s="10"/>
    </row>
    <row r="932" spans="1:21" ht="13.2" x14ac:dyDescent="0.25">
      <c r="A932" s="10"/>
      <c r="B932" s="10"/>
      <c r="C932" s="10"/>
      <c r="D932" s="10"/>
      <c r="E932" s="10"/>
      <c r="F932" s="10"/>
      <c r="G932" s="10"/>
      <c r="H932" s="10"/>
      <c r="I932" s="10"/>
      <c r="J932" s="10"/>
      <c r="K932" s="10"/>
      <c r="L932" s="171"/>
      <c r="M932" s="10"/>
      <c r="N932" s="10"/>
      <c r="O932" s="10"/>
      <c r="P932" s="179"/>
      <c r="Q932" s="42"/>
      <c r="R932" s="42"/>
      <c r="S932" s="42"/>
      <c r="T932" s="42"/>
      <c r="U932" s="10"/>
    </row>
    <row r="933" spans="1:21" ht="13.2" x14ac:dyDescent="0.25">
      <c r="A933" s="10"/>
      <c r="B933" s="10"/>
      <c r="C933" s="10"/>
      <c r="D933" s="10"/>
      <c r="E933" s="10"/>
      <c r="F933" s="10"/>
      <c r="G933" s="10"/>
      <c r="H933" s="10"/>
      <c r="I933" s="10"/>
      <c r="J933" s="10"/>
      <c r="K933" s="10"/>
      <c r="L933" s="171"/>
      <c r="M933" s="10"/>
      <c r="N933" s="10"/>
      <c r="O933" s="10"/>
      <c r="P933" s="179"/>
      <c r="Q933" s="42"/>
      <c r="R933" s="42"/>
      <c r="S933" s="42"/>
      <c r="T933" s="42"/>
      <c r="U933" s="10"/>
    </row>
    <row r="934" spans="1:21" ht="13.2" x14ac:dyDescent="0.25">
      <c r="A934" s="10"/>
      <c r="B934" s="10"/>
      <c r="C934" s="10"/>
      <c r="D934" s="10"/>
      <c r="E934" s="10"/>
      <c r="F934" s="10"/>
      <c r="G934" s="10"/>
      <c r="H934" s="10"/>
      <c r="I934" s="10"/>
      <c r="J934" s="10"/>
      <c r="K934" s="10"/>
      <c r="L934" s="171"/>
      <c r="M934" s="10"/>
      <c r="N934" s="10"/>
      <c r="O934" s="10"/>
      <c r="P934" s="179"/>
      <c r="Q934" s="42"/>
      <c r="R934" s="42"/>
      <c r="S934" s="42"/>
      <c r="T934" s="42"/>
      <c r="U934" s="10"/>
    </row>
    <row r="935" spans="1:21" ht="13.2" x14ac:dyDescent="0.25">
      <c r="A935" s="10"/>
      <c r="B935" s="10"/>
      <c r="C935" s="10"/>
      <c r="D935" s="10"/>
      <c r="E935" s="10"/>
      <c r="F935" s="10"/>
      <c r="G935" s="10"/>
      <c r="H935" s="10"/>
      <c r="I935" s="10"/>
      <c r="J935" s="10"/>
      <c r="K935" s="10"/>
      <c r="L935" s="171"/>
      <c r="M935" s="10"/>
      <c r="N935" s="10"/>
      <c r="O935" s="10"/>
      <c r="P935" s="179"/>
      <c r="Q935" s="42"/>
      <c r="R935" s="42"/>
      <c r="S935" s="42"/>
      <c r="T935" s="42"/>
      <c r="U935" s="10"/>
    </row>
    <row r="936" spans="1:21" ht="13.2" x14ac:dyDescent="0.25">
      <c r="A936" s="10"/>
      <c r="B936" s="10"/>
      <c r="C936" s="10"/>
      <c r="D936" s="10"/>
      <c r="E936" s="10"/>
      <c r="F936" s="10"/>
      <c r="G936" s="10"/>
      <c r="H936" s="10"/>
      <c r="I936" s="10"/>
      <c r="J936" s="10"/>
      <c r="K936" s="10"/>
      <c r="L936" s="171"/>
      <c r="M936" s="10"/>
      <c r="N936" s="10"/>
      <c r="O936" s="10"/>
      <c r="P936" s="179"/>
      <c r="Q936" s="42"/>
      <c r="R936" s="42"/>
      <c r="S936" s="42"/>
      <c r="T936" s="42"/>
      <c r="U936" s="10"/>
    </row>
    <row r="937" spans="1:21" ht="13.2" x14ac:dyDescent="0.25">
      <c r="A937" s="10"/>
      <c r="B937" s="10"/>
      <c r="C937" s="10"/>
      <c r="D937" s="10"/>
      <c r="E937" s="10"/>
      <c r="F937" s="10"/>
      <c r="G937" s="10"/>
      <c r="H937" s="10"/>
      <c r="I937" s="10"/>
      <c r="J937" s="10"/>
      <c r="K937" s="10"/>
      <c r="L937" s="171"/>
      <c r="M937" s="10"/>
      <c r="N937" s="10"/>
      <c r="O937" s="10"/>
      <c r="P937" s="179"/>
      <c r="Q937" s="42"/>
      <c r="R937" s="42"/>
      <c r="S937" s="42"/>
      <c r="T937" s="42"/>
      <c r="U937" s="10"/>
    </row>
    <row r="938" spans="1:21" ht="13.2" x14ac:dyDescent="0.25">
      <c r="A938" s="10"/>
      <c r="B938" s="10"/>
      <c r="C938" s="10"/>
      <c r="D938" s="10"/>
      <c r="E938" s="10"/>
      <c r="F938" s="10"/>
      <c r="G938" s="10"/>
      <c r="H938" s="10"/>
      <c r="I938" s="10"/>
      <c r="J938" s="10"/>
      <c r="K938" s="10"/>
      <c r="L938" s="171"/>
      <c r="M938" s="10"/>
      <c r="N938" s="10"/>
      <c r="O938" s="10"/>
      <c r="P938" s="179"/>
      <c r="Q938" s="42"/>
      <c r="R938" s="42"/>
      <c r="S938" s="42"/>
      <c r="T938" s="42"/>
      <c r="U938" s="10"/>
    </row>
    <row r="939" spans="1:21" ht="13.2" x14ac:dyDescent="0.25">
      <c r="A939" s="10"/>
      <c r="B939" s="10"/>
      <c r="C939" s="10"/>
      <c r="D939" s="10"/>
      <c r="E939" s="10"/>
      <c r="F939" s="10"/>
      <c r="G939" s="10"/>
      <c r="H939" s="10"/>
      <c r="I939" s="10"/>
      <c r="J939" s="10"/>
      <c r="K939" s="10"/>
      <c r="L939" s="171"/>
      <c r="M939" s="10"/>
      <c r="N939" s="10"/>
      <c r="O939" s="10"/>
      <c r="P939" s="179"/>
      <c r="Q939" s="42"/>
      <c r="R939" s="42"/>
      <c r="S939" s="42"/>
      <c r="T939" s="42"/>
      <c r="U939" s="10"/>
    </row>
    <row r="940" spans="1:21" ht="13.2" x14ac:dyDescent="0.25">
      <c r="A940" s="10"/>
      <c r="B940" s="10"/>
      <c r="C940" s="10"/>
      <c r="D940" s="10"/>
      <c r="E940" s="10"/>
      <c r="F940" s="10"/>
      <c r="G940" s="10"/>
      <c r="H940" s="10"/>
      <c r="I940" s="10"/>
      <c r="J940" s="10"/>
      <c r="K940" s="10"/>
      <c r="L940" s="171"/>
      <c r="M940" s="10"/>
      <c r="N940" s="10"/>
      <c r="O940" s="10"/>
      <c r="P940" s="179"/>
      <c r="Q940" s="42"/>
      <c r="R940" s="42"/>
      <c r="S940" s="42"/>
      <c r="T940" s="42"/>
      <c r="U940" s="10"/>
    </row>
    <row r="941" spans="1:21" ht="13.2" x14ac:dyDescent="0.25">
      <c r="A941" s="10"/>
      <c r="B941" s="10"/>
      <c r="C941" s="10"/>
      <c r="D941" s="10"/>
      <c r="E941" s="10"/>
      <c r="F941" s="10"/>
      <c r="G941" s="10"/>
      <c r="H941" s="10"/>
      <c r="I941" s="10"/>
      <c r="J941" s="10"/>
      <c r="K941" s="10"/>
      <c r="L941" s="171"/>
      <c r="M941" s="10"/>
      <c r="N941" s="10"/>
      <c r="O941" s="10"/>
      <c r="P941" s="179"/>
      <c r="Q941" s="42"/>
      <c r="R941" s="42"/>
      <c r="S941" s="42"/>
      <c r="T941" s="42"/>
      <c r="U941" s="10"/>
    </row>
    <row r="942" spans="1:21" ht="13.2" x14ac:dyDescent="0.25">
      <c r="A942" s="10"/>
      <c r="B942" s="10"/>
      <c r="C942" s="10"/>
      <c r="D942" s="10"/>
      <c r="E942" s="10"/>
      <c r="F942" s="10"/>
      <c r="G942" s="10"/>
      <c r="H942" s="10"/>
      <c r="I942" s="10"/>
      <c r="J942" s="10"/>
      <c r="K942" s="10"/>
      <c r="L942" s="171"/>
      <c r="M942" s="10"/>
      <c r="N942" s="10"/>
      <c r="O942" s="10"/>
      <c r="P942" s="179"/>
      <c r="Q942" s="42"/>
      <c r="R942" s="42"/>
      <c r="S942" s="42"/>
      <c r="T942" s="42"/>
      <c r="U942" s="10"/>
    </row>
    <row r="943" spans="1:21" ht="13.2" x14ac:dyDescent="0.25">
      <c r="A943" s="10"/>
      <c r="B943" s="10"/>
      <c r="C943" s="10"/>
      <c r="D943" s="10"/>
      <c r="E943" s="10"/>
      <c r="F943" s="10"/>
      <c r="G943" s="10"/>
      <c r="H943" s="10"/>
      <c r="I943" s="10"/>
      <c r="J943" s="10"/>
      <c r="K943" s="10"/>
      <c r="L943" s="171"/>
      <c r="M943" s="10"/>
      <c r="N943" s="10"/>
      <c r="O943" s="10"/>
      <c r="P943" s="179"/>
      <c r="Q943" s="42"/>
      <c r="R943" s="42"/>
      <c r="S943" s="42"/>
      <c r="T943" s="42"/>
      <c r="U943" s="10"/>
    </row>
    <row r="944" spans="1:21" ht="13.2" x14ac:dyDescent="0.25">
      <c r="A944" s="10"/>
      <c r="B944" s="10"/>
      <c r="C944" s="10"/>
      <c r="D944" s="10"/>
      <c r="E944" s="10"/>
      <c r="F944" s="10"/>
      <c r="G944" s="10"/>
      <c r="H944" s="10"/>
      <c r="I944" s="10"/>
      <c r="J944" s="10"/>
      <c r="K944" s="10"/>
      <c r="L944" s="171"/>
      <c r="M944" s="10"/>
      <c r="N944" s="10"/>
      <c r="O944" s="10"/>
      <c r="P944" s="179"/>
      <c r="Q944" s="42"/>
      <c r="R944" s="42"/>
      <c r="S944" s="42"/>
      <c r="T944" s="42"/>
      <c r="U944" s="10"/>
    </row>
    <row r="945" spans="1:21" ht="13.2" x14ac:dyDescent="0.25">
      <c r="A945" s="10"/>
      <c r="B945" s="10"/>
      <c r="C945" s="10"/>
      <c r="D945" s="10"/>
      <c r="E945" s="10"/>
      <c r="F945" s="10"/>
      <c r="G945" s="10"/>
      <c r="H945" s="10"/>
      <c r="I945" s="10"/>
      <c r="J945" s="10"/>
      <c r="K945" s="10"/>
      <c r="L945" s="171"/>
      <c r="M945" s="10"/>
      <c r="N945" s="10"/>
      <c r="O945" s="10"/>
      <c r="P945" s="179"/>
      <c r="Q945" s="42"/>
      <c r="R945" s="42"/>
      <c r="S945" s="42"/>
      <c r="T945" s="42"/>
      <c r="U945" s="10"/>
    </row>
    <row r="946" spans="1:21" ht="13.2" x14ac:dyDescent="0.25">
      <c r="A946" s="10"/>
      <c r="B946" s="10"/>
      <c r="C946" s="10"/>
      <c r="D946" s="10"/>
      <c r="E946" s="10"/>
      <c r="F946" s="10"/>
      <c r="G946" s="10"/>
      <c r="H946" s="10"/>
      <c r="I946" s="10"/>
      <c r="J946" s="10"/>
      <c r="K946" s="10"/>
      <c r="L946" s="171"/>
      <c r="M946" s="10"/>
      <c r="N946" s="10"/>
      <c r="O946" s="10"/>
      <c r="P946" s="179"/>
      <c r="Q946" s="42"/>
      <c r="R946" s="42"/>
      <c r="S946" s="42"/>
      <c r="T946" s="42"/>
      <c r="U946" s="10"/>
    </row>
    <row r="947" spans="1:21" ht="13.2" x14ac:dyDescent="0.25">
      <c r="A947" s="10"/>
      <c r="B947" s="10"/>
      <c r="C947" s="10"/>
      <c r="D947" s="10"/>
      <c r="E947" s="10"/>
      <c r="F947" s="10"/>
      <c r="G947" s="10"/>
      <c r="H947" s="10"/>
      <c r="I947" s="10"/>
      <c r="J947" s="10"/>
      <c r="K947" s="10"/>
      <c r="L947" s="171"/>
      <c r="M947" s="10"/>
      <c r="N947" s="10"/>
      <c r="O947" s="10"/>
      <c r="P947" s="179"/>
      <c r="Q947" s="42"/>
      <c r="R947" s="42"/>
      <c r="S947" s="42"/>
      <c r="T947" s="42"/>
      <c r="U947" s="10"/>
    </row>
    <row r="948" spans="1:21" ht="13.2" x14ac:dyDescent="0.25">
      <c r="A948" s="10"/>
      <c r="B948" s="10"/>
      <c r="C948" s="10"/>
      <c r="D948" s="10"/>
      <c r="E948" s="10"/>
      <c r="F948" s="10"/>
      <c r="G948" s="10"/>
      <c r="H948" s="10"/>
      <c r="I948" s="10"/>
      <c r="J948" s="10"/>
      <c r="K948" s="10"/>
      <c r="L948" s="171"/>
      <c r="M948" s="10"/>
      <c r="N948" s="10"/>
      <c r="O948" s="10"/>
      <c r="P948" s="179"/>
      <c r="Q948" s="42"/>
      <c r="R948" s="42"/>
      <c r="S948" s="42"/>
      <c r="T948" s="42"/>
      <c r="U948" s="10"/>
    </row>
    <row r="949" spans="1:21" ht="13.2" x14ac:dyDescent="0.25">
      <c r="A949" s="10"/>
      <c r="B949" s="10"/>
      <c r="C949" s="10"/>
      <c r="D949" s="10"/>
      <c r="E949" s="10"/>
      <c r="F949" s="10"/>
      <c r="G949" s="10"/>
      <c r="H949" s="10"/>
      <c r="I949" s="10"/>
      <c r="J949" s="10"/>
      <c r="K949" s="10"/>
      <c r="L949" s="171"/>
      <c r="M949" s="10"/>
      <c r="N949" s="10"/>
      <c r="O949" s="10"/>
      <c r="P949" s="179"/>
      <c r="Q949" s="42"/>
      <c r="R949" s="42"/>
      <c r="S949" s="42"/>
      <c r="T949" s="42"/>
      <c r="U949" s="10"/>
    </row>
    <row r="950" spans="1:21" ht="13.2" x14ac:dyDescent="0.25">
      <c r="A950" s="10"/>
      <c r="B950" s="10"/>
      <c r="C950" s="10"/>
      <c r="D950" s="10"/>
      <c r="E950" s="10"/>
      <c r="F950" s="10"/>
      <c r="G950" s="10"/>
      <c r="H950" s="10"/>
      <c r="I950" s="10"/>
      <c r="J950" s="10"/>
      <c r="K950" s="10"/>
      <c r="L950" s="171"/>
      <c r="M950" s="10"/>
      <c r="N950" s="10"/>
      <c r="O950" s="10"/>
      <c r="P950" s="179"/>
      <c r="Q950" s="42"/>
      <c r="R950" s="42"/>
      <c r="S950" s="42"/>
      <c r="T950" s="42"/>
      <c r="U950" s="10"/>
    </row>
    <row r="951" spans="1:21" ht="13.2" x14ac:dyDescent="0.25">
      <c r="A951" s="10"/>
      <c r="B951" s="10"/>
      <c r="C951" s="10"/>
      <c r="D951" s="10"/>
      <c r="E951" s="10"/>
      <c r="F951" s="10"/>
      <c r="G951" s="10"/>
      <c r="H951" s="10"/>
      <c r="I951" s="10"/>
      <c r="J951" s="10"/>
      <c r="K951" s="10"/>
      <c r="L951" s="171"/>
      <c r="M951" s="10"/>
      <c r="N951" s="10"/>
      <c r="O951" s="10"/>
      <c r="P951" s="179"/>
      <c r="Q951" s="42"/>
      <c r="R951" s="42"/>
      <c r="S951" s="42"/>
      <c r="T951" s="42"/>
      <c r="U951" s="10"/>
    </row>
    <row r="952" spans="1:21" ht="13.2" x14ac:dyDescent="0.25">
      <c r="A952" s="10"/>
      <c r="B952" s="10"/>
      <c r="C952" s="10"/>
      <c r="D952" s="10"/>
      <c r="E952" s="10"/>
      <c r="F952" s="10"/>
      <c r="G952" s="10"/>
      <c r="H952" s="10"/>
      <c r="I952" s="10"/>
      <c r="J952" s="10"/>
      <c r="K952" s="10"/>
      <c r="L952" s="171"/>
      <c r="M952" s="10"/>
      <c r="N952" s="10"/>
      <c r="O952" s="10"/>
      <c r="P952" s="179"/>
      <c r="Q952" s="42"/>
      <c r="R952" s="42"/>
      <c r="S952" s="42"/>
      <c r="T952" s="42"/>
      <c r="U952" s="10"/>
    </row>
    <row r="953" spans="1:21" ht="13.2" x14ac:dyDescent="0.25">
      <c r="A953" s="10"/>
      <c r="B953" s="10"/>
      <c r="C953" s="10"/>
      <c r="D953" s="10"/>
      <c r="E953" s="10"/>
      <c r="F953" s="10"/>
      <c r="G953" s="10"/>
      <c r="H953" s="10"/>
      <c r="I953" s="10"/>
      <c r="J953" s="10"/>
      <c r="K953" s="10"/>
      <c r="L953" s="171"/>
      <c r="M953" s="10"/>
      <c r="N953" s="10"/>
      <c r="O953" s="10"/>
      <c r="P953" s="179"/>
      <c r="Q953" s="42"/>
      <c r="R953" s="42"/>
      <c r="S953" s="42"/>
      <c r="T953" s="42"/>
      <c r="U953" s="10"/>
    </row>
    <row r="954" spans="1:21" ht="13.2" x14ac:dyDescent="0.25">
      <c r="A954" s="10"/>
      <c r="B954" s="10"/>
      <c r="C954" s="10"/>
      <c r="D954" s="10"/>
      <c r="E954" s="10"/>
      <c r="F954" s="10"/>
      <c r="G954" s="10"/>
      <c r="H954" s="10"/>
      <c r="I954" s="10"/>
      <c r="J954" s="10"/>
      <c r="K954" s="10"/>
      <c r="L954" s="171"/>
      <c r="M954" s="10"/>
      <c r="N954" s="10"/>
      <c r="O954" s="10"/>
      <c r="P954" s="179"/>
      <c r="Q954" s="42"/>
      <c r="R954" s="42"/>
      <c r="S954" s="42"/>
      <c r="T954" s="42"/>
      <c r="U954" s="10"/>
    </row>
    <row r="955" spans="1:21" ht="13.2" x14ac:dyDescent="0.25">
      <c r="A955" s="10"/>
      <c r="B955" s="10"/>
      <c r="C955" s="10"/>
      <c r="D955" s="10"/>
      <c r="E955" s="10"/>
      <c r="F955" s="10"/>
      <c r="G955" s="10"/>
      <c r="H955" s="10"/>
      <c r="I955" s="10"/>
      <c r="J955" s="10"/>
      <c r="K955" s="10"/>
      <c r="L955" s="171"/>
      <c r="M955" s="10"/>
      <c r="N955" s="10"/>
      <c r="O955" s="10"/>
      <c r="P955" s="179"/>
      <c r="Q955" s="42"/>
      <c r="R955" s="42"/>
      <c r="S955" s="42"/>
      <c r="T955" s="42"/>
      <c r="U955" s="10"/>
    </row>
    <row r="956" spans="1:21" ht="13.2" x14ac:dyDescent="0.25">
      <c r="A956" s="10"/>
      <c r="B956" s="10"/>
      <c r="C956" s="10"/>
      <c r="D956" s="10"/>
      <c r="E956" s="10"/>
      <c r="F956" s="10"/>
      <c r="G956" s="10"/>
      <c r="H956" s="10"/>
      <c r="I956" s="10"/>
      <c r="J956" s="10"/>
      <c r="K956" s="10"/>
      <c r="L956" s="171"/>
      <c r="M956" s="10"/>
      <c r="N956" s="10"/>
      <c r="O956" s="10"/>
      <c r="P956" s="179"/>
      <c r="Q956" s="42"/>
      <c r="R956" s="42"/>
      <c r="S956" s="42"/>
      <c r="T956" s="42"/>
      <c r="U956" s="10"/>
    </row>
    <row r="957" spans="1:21" ht="13.2" x14ac:dyDescent="0.25">
      <c r="A957" s="10"/>
      <c r="B957" s="10"/>
      <c r="C957" s="10"/>
      <c r="D957" s="10"/>
      <c r="E957" s="10"/>
      <c r="F957" s="10"/>
      <c r="G957" s="10"/>
      <c r="H957" s="10"/>
      <c r="I957" s="10"/>
      <c r="J957" s="10"/>
      <c r="K957" s="10"/>
      <c r="L957" s="171"/>
      <c r="M957" s="10"/>
      <c r="N957" s="10"/>
      <c r="O957" s="10"/>
      <c r="P957" s="179"/>
      <c r="Q957" s="42"/>
      <c r="R957" s="42"/>
      <c r="S957" s="42"/>
      <c r="T957" s="42"/>
      <c r="U957" s="10"/>
    </row>
    <row r="958" spans="1:21" ht="13.2" x14ac:dyDescent="0.25">
      <c r="A958" s="10"/>
      <c r="B958" s="10"/>
      <c r="C958" s="10"/>
      <c r="D958" s="10"/>
      <c r="E958" s="10"/>
      <c r="F958" s="10"/>
      <c r="G958" s="10"/>
      <c r="H958" s="10"/>
      <c r="I958" s="10"/>
      <c r="J958" s="10"/>
      <c r="K958" s="10"/>
      <c r="L958" s="171"/>
      <c r="M958" s="10"/>
      <c r="N958" s="10"/>
      <c r="O958" s="10"/>
      <c r="P958" s="179"/>
      <c r="Q958" s="42"/>
      <c r="R958" s="42"/>
      <c r="S958" s="42"/>
      <c r="T958" s="42"/>
      <c r="U958" s="10"/>
    </row>
    <row r="959" spans="1:21" ht="13.2" x14ac:dyDescent="0.25">
      <c r="A959" s="10"/>
      <c r="B959" s="10"/>
      <c r="C959" s="10"/>
      <c r="D959" s="10"/>
      <c r="E959" s="10"/>
      <c r="F959" s="10"/>
      <c r="G959" s="10"/>
      <c r="H959" s="10"/>
      <c r="I959" s="10"/>
      <c r="J959" s="10"/>
      <c r="K959" s="10"/>
      <c r="L959" s="171"/>
      <c r="M959" s="10"/>
      <c r="N959" s="10"/>
      <c r="O959" s="10"/>
      <c r="P959" s="179"/>
      <c r="Q959" s="42"/>
      <c r="R959" s="42"/>
      <c r="S959" s="42"/>
      <c r="T959" s="42"/>
      <c r="U959" s="10"/>
    </row>
    <row r="960" spans="1:21" ht="13.2" x14ac:dyDescent="0.25">
      <c r="A960" s="10"/>
      <c r="B960" s="10"/>
      <c r="C960" s="10"/>
      <c r="D960" s="10"/>
      <c r="E960" s="10"/>
      <c r="F960" s="10"/>
      <c r="G960" s="10"/>
      <c r="H960" s="10"/>
      <c r="I960" s="10"/>
      <c r="J960" s="10"/>
      <c r="K960" s="10"/>
      <c r="L960" s="171"/>
      <c r="M960" s="10"/>
      <c r="N960" s="10"/>
      <c r="O960" s="10"/>
      <c r="P960" s="179"/>
      <c r="Q960" s="42"/>
      <c r="R960" s="42"/>
      <c r="S960" s="42"/>
      <c r="T960" s="42"/>
      <c r="U960" s="10"/>
    </row>
    <row r="961" spans="1:21" ht="13.2" x14ac:dyDescent="0.25">
      <c r="A961" s="10"/>
      <c r="B961" s="10"/>
      <c r="C961" s="10"/>
      <c r="D961" s="10"/>
      <c r="E961" s="10"/>
      <c r="F961" s="10"/>
      <c r="G961" s="10"/>
      <c r="H961" s="10"/>
      <c r="I961" s="10"/>
      <c r="J961" s="10"/>
      <c r="K961" s="10"/>
      <c r="L961" s="171"/>
      <c r="M961" s="10"/>
      <c r="N961" s="10"/>
      <c r="O961" s="10"/>
      <c r="P961" s="179"/>
      <c r="Q961" s="42"/>
      <c r="R961" s="42"/>
      <c r="S961" s="42"/>
      <c r="T961" s="42"/>
      <c r="U961" s="10"/>
    </row>
    <row r="962" spans="1:21" ht="13.2" x14ac:dyDescent="0.25">
      <c r="A962" s="10"/>
      <c r="B962" s="10"/>
      <c r="C962" s="10"/>
      <c r="D962" s="10"/>
      <c r="E962" s="10"/>
      <c r="F962" s="10"/>
      <c r="G962" s="10"/>
      <c r="H962" s="10"/>
      <c r="I962" s="10"/>
      <c r="J962" s="10"/>
      <c r="K962" s="10"/>
      <c r="L962" s="171"/>
      <c r="M962" s="10"/>
      <c r="N962" s="10"/>
      <c r="O962" s="10"/>
      <c r="P962" s="179"/>
      <c r="Q962" s="42"/>
      <c r="R962" s="42"/>
      <c r="S962" s="42"/>
      <c r="T962" s="42"/>
      <c r="U962" s="10"/>
    </row>
    <row r="963" spans="1:21" ht="13.2" x14ac:dyDescent="0.25">
      <c r="A963" s="10"/>
      <c r="B963" s="10"/>
      <c r="C963" s="10"/>
      <c r="D963" s="10"/>
      <c r="E963" s="10"/>
      <c r="F963" s="10"/>
      <c r="G963" s="10"/>
      <c r="H963" s="10"/>
      <c r="I963" s="10"/>
      <c r="J963" s="10"/>
      <c r="K963" s="10"/>
      <c r="L963" s="171"/>
      <c r="M963" s="10"/>
      <c r="N963" s="10"/>
      <c r="O963" s="10"/>
      <c r="P963" s="179"/>
      <c r="Q963" s="42"/>
      <c r="R963" s="42"/>
      <c r="S963" s="42"/>
      <c r="T963" s="42"/>
      <c r="U963" s="10"/>
    </row>
    <row r="964" spans="1:21" ht="13.2" x14ac:dyDescent="0.25">
      <c r="A964" s="10"/>
      <c r="B964" s="10"/>
      <c r="C964" s="10"/>
      <c r="D964" s="10"/>
      <c r="E964" s="10"/>
      <c r="F964" s="10"/>
      <c r="G964" s="10"/>
      <c r="H964" s="10"/>
      <c r="I964" s="10"/>
      <c r="J964" s="10"/>
      <c r="K964" s="10"/>
      <c r="L964" s="171"/>
      <c r="M964" s="10"/>
      <c r="N964" s="10"/>
      <c r="O964" s="10"/>
      <c r="P964" s="179"/>
      <c r="Q964" s="42"/>
      <c r="R964" s="42"/>
      <c r="S964" s="42"/>
      <c r="T964" s="42"/>
      <c r="U964" s="10"/>
    </row>
    <row r="965" spans="1:21" ht="13.2" x14ac:dyDescent="0.25">
      <c r="A965" s="10"/>
      <c r="B965" s="10"/>
      <c r="C965" s="10"/>
      <c r="D965" s="10"/>
      <c r="E965" s="10"/>
      <c r="F965" s="10"/>
      <c r="G965" s="10"/>
      <c r="H965" s="10"/>
      <c r="I965" s="10"/>
      <c r="J965" s="10"/>
      <c r="K965" s="10"/>
      <c r="L965" s="171"/>
      <c r="M965" s="10"/>
      <c r="N965" s="10"/>
      <c r="O965" s="10"/>
      <c r="P965" s="179"/>
      <c r="Q965" s="42"/>
      <c r="R965" s="42"/>
      <c r="S965" s="42"/>
      <c r="T965" s="42"/>
      <c r="U965" s="10"/>
    </row>
    <row r="966" spans="1:21" ht="13.2" x14ac:dyDescent="0.25">
      <c r="A966" s="10"/>
      <c r="B966" s="10"/>
      <c r="C966" s="10"/>
      <c r="D966" s="10"/>
      <c r="E966" s="10"/>
      <c r="F966" s="10"/>
      <c r="G966" s="10"/>
      <c r="H966" s="10"/>
      <c r="I966" s="10"/>
      <c r="J966" s="10"/>
      <c r="K966" s="10"/>
      <c r="L966" s="171"/>
      <c r="M966" s="10"/>
      <c r="N966" s="10"/>
      <c r="O966" s="10"/>
      <c r="P966" s="179"/>
      <c r="Q966" s="42"/>
      <c r="R966" s="42"/>
      <c r="S966" s="42"/>
      <c r="T966" s="42"/>
      <c r="U966" s="10"/>
    </row>
    <row r="967" spans="1:21" ht="13.2" x14ac:dyDescent="0.25">
      <c r="A967" s="10"/>
      <c r="B967" s="10"/>
      <c r="C967" s="10"/>
      <c r="D967" s="10"/>
      <c r="E967" s="10"/>
      <c r="F967" s="10"/>
      <c r="G967" s="10"/>
      <c r="H967" s="10"/>
      <c r="I967" s="10"/>
      <c r="J967" s="10"/>
      <c r="K967" s="10"/>
      <c r="L967" s="171"/>
      <c r="M967" s="10"/>
      <c r="N967" s="10"/>
      <c r="O967" s="10"/>
      <c r="P967" s="179"/>
      <c r="Q967" s="42"/>
      <c r="R967" s="42"/>
      <c r="S967" s="42"/>
      <c r="T967" s="42"/>
      <c r="U967" s="10"/>
    </row>
    <row r="968" spans="1:21" ht="13.2" x14ac:dyDescent="0.25">
      <c r="A968" s="10"/>
      <c r="B968" s="10"/>
      <c r="C968" s="10"/>
      <c r="D968" s="10"/>
      <c r="E968" s="10"/>
      <c r="F968" s="10"/>
      <c r="G968" s="10"/>
      <c r="H968" s="10"/>
      <c r="I968" s="10"/>
      <c r="J968" s="10"/>
      <c r="K968" s="10"/>
      <c r="L968" s="171"/>
      <c r="M968" s="10"/>
      <c r="N968" s="10"/>
      <c r="O968" s="10"/>
      <c r="P968" s="179"/>
      <c r="Q968" s="42"/>
      <c r="R968" s="42"/>
      <c r="S968" s="42"/>
      <c r="T968" s="42"/>
      <c r="U968" s="10"/>
    </row>
    <row r="969" spans="1:21" ht="13.2" x14ac:dyDescent="0.25">
      <c r="A969" s="10"/>
      <c r="B969" s="10"/>
      <c r="C969" s="10"/>
      <c r="D969" s="10"/>
      <c r="E969" s="10"/>
      <c r="F969" s="10"/>
      <c r="G969" s="10"/>
      <c r="H969" s="10"/>
      <c r="I969" s="10"/>
      <c r="J969" s="10"/>
      <c r="K969" s="10"/>
      <c r="L969" s="171"/>
      <c r="M969" s="10"/>
      <c r="N969" s="10"/>
      <c r="O969" s="10"/>
      <c r="P969" s="179"/>
      <c r="Q969" s="42"/>
      <c r="R969" s="42"/>
      <c r="S969" s="42"/>
      <c r="T969" s="42"/>
      <c r="U969" s="10"/>
    </row>
    <row r="970" spans="1:21" ht="13.2" x14ac:dyDescent="0.25">
      <c r="A970" s="10"/>
      <c r="B970" s="10"/>
      <c r="C970" s="10"/>
      <c r="D970" s="10"/>
      <c r="E970" s="10"/>
      <c r="F970" s="10"/>
      <c r="G970" s="10"/>
      <c r="H970" s="10"/>
      <c r="I970" s="10"/>
      <c r="J970" s="10"/>
      <c r="K970" s="10"/>
      <c r="L970" s="171"/>
      <c r="M970" s="10"/>
      <c r="N970" s="10"/>
      <c r="O970" s="10"/>
      <c r="P970" s="179"/>
      <c r="Q970" s="42"/>
      <c r="R970" s="42"/>
      <c r="S970" s="42"/>
      <c r="T970" s="42"/>
      <c r="U970" s="10"/>
    </row>
    <row r="971" spans="1:21" ht="13.2" x14ac:dyDescent="0.25">
      <c r="A971" s="10"/>
      <c r="B971" s="10"/>
      <c r="C971" s="10"/>
      <c r="D971" s="10"/>
      <c r="E971" s="10"/>
      <c r="F971" s="10"/>
      <c r="G971" s="10"/>
      <c r="H971" s="10"/>
      <c r="I971" s="10"/>
      <c r="J971" s="10"/>
      <c r="K971" s="10"/>
      <c r="L971" s="171"/>
      <c r="M971" s="10"/>
      <c r="N971" s="10"/>
      <c r="O971" s="10"/>
      <c r="P971" s="179"/>
      <c r="Q971" s="42"/>
      <c r="R971" s="42"/>
      <c r="S971" s="42"/>
      <c r="T971" s="42"/>
      <c r="U971" s="10"/>
    </row>
    <row r="972" spans="1:21" ht="13.2" x14ac:dyDescent="0.25">
      <c r="A972" s="10"/>
      <c r="B972" s="10"/>
      <c r="C972" s="10"/>
      <c r="D972" s="10"/>
      <c r="E972" s="10"/>
      <c r="F972" s="10"/>
      <c r="G972" s="10"/>
      <c r="H972" s="10"/>
      <c r="I972" s="10"/>
      <c r="J972" s="10"/>
      <c r="K972" s="10"/>
      <c r="L972" s="171"/>
      <c r="M972" s="10"/>
      <c r="N972" s="10"/>
      <c r="O972" s="10"/>
      <c r="P972" s="179"/>
      <c r="Q972" s="42"/>
      <c r="R972" s="42"/>
      <c r="S972" s="42"/>
      <c r="T972" s="42"/>
      <c r="U972" s="10"/>
    </row>
    <row r="973" spans="1:21" ht="13.2" x14ac:dyDescent="0.25">
      <c r="A973" s="10"/>
      <c r="B973" s="10"/>
      <c r="C973" s="10"/>
      <c r="D973" s="10"/>
      <c r="E973" s="10"/>
      <c r="F973" s="10"/>
      <c r="G973" s="10"/>
      <c r="H973" s="10"/>
      <c r="I973" s="10"/>
      <c r="J973" s="10"/>
      <c r="K973" s="10"/>
      <c r="L973" s="171"/>
      <c r="M973" s="10"/>
      <c r="N973" s="10"/>
      <c r="O973" s="10"/>
      <c r="P973" s="179"/>
      <c r="Q973" s="42"/>
      <c r="R973" s="42"/>
      <c r="S973" s="42"/>
      <c r="T973" s="42"/>
      <c r="U973" s="10"/>
    </row>
    <row r="974" spans="1:21" ht="13.2" x14ac:dyDescent="0.25">
      <c r="A974" s="10"/>
      <c r="B974" s="10"/>
      <c r="C974" s="10"/>
      <c r="D974" s="10"/>
      <c r="E974" s="10"/>
      <c r="F974" s="10"/>
      <c r="G974" s="10"/>
      <c r="H974" s="10"/>
      <c r="I974" s="10"/>
      <c r="J974" s="10"/>
      <c r="K974" s="10"/>
      <c r="L974" s="171"/>
      <c r="M974" s="10"/>
      <c r="N974" s="10"/>
      <c r="O974" s="10"/>
      <c r="P974" s="179"/>
      <c r="Q974" s="42"/>
      <c r="R974" s="42"/>
      <c r="S974" s="42"/>
      <c r="T974" s="42"/>
      <c r="U974" s="10"/>
    </row>
    <row r="975" spans="1:21" ht="13.2" x14ac:dyDescent="0.25">
      <c r="A975" s="10"/>
      <c r="B975" s="10"/>
      <c r="C975" s="10"/>
      <c r="D975" s="10"/>
      <c r="E975" s="10"/>
      <c r="F975" s="10"/>
      <c r="G975" s="10"/>
      <c r="H975" s="10"/>
      <c r="I975" s="10"/>
      <c r="J975" s="10"/>
      <c r="K975" s="10"/>
      <c r="L975" s="171"/>
      <c r="M975" s="10"/>
      <c r="N975" s="10"/>
      <c r="O975" s="10"/>
      <c r="P975" s="179"/>
      <c r="Q975" s="42"/>
      <c r="R975" s="42"/>
      <c r="S975" s="42"/>
      <c r="T975" s="42"/>
      <c r="U975" s="10"/>
    </row>
    <row r="976" spans="1:21" ht="13.2" x14ac:dyDescent="0.25">
      <c r="A976" s="10"/>
      <c r="B976" s="10"/>
      <c r="C976" s="10"/>
      <c r="D976" s="10"/>
      <c r="E976" s="10"/>
      <c r="F976" s="10"/>
      <c r="G976" s="10"/>
      <c r="H976" s="10"/>
      <c r="I976" s="10"/>
      <c r="J976" s="10"/>
      <c r="K976" s="10"/>
      <c r="L976" s="171"/>
      <c r="M976" s="10"/>
      <c r="N976" s="10"/>
      <c r="O976" s="10"/>
      <c r="P976" s="179"/>
      <c r="Q976" s="42"/>
      <c r="R976" s="42"/>
      <c r="S976" s="42"/>
      <c r="T976" s="42"/>
      <c r="U976" s="10"/>
    </row>
    <row r="977" spans="1:21" ht="13.2" x14ac:dyDescent="0.25">
      <c r="A977" s="10"/>
      <c r="B977" s="10"/>
      <c r="C977" s="10"/>
      <c r="D977" s="10"/>
      <c r="E977" s="10"/>
      <c r="F977" s="10"/>
      <c r="G977" s="10"/>
      <c r="H977" s="10"/>
      <c r="I977" s="10"/>
      <c r="J977" s="10"/>
      <c r="K977" s="10"/>
      <c r="L977" s="171"/>
      <c r="M977" s="10"/>
      <c r="N977" s="10"/>
      <c r="O977" s="10"/>
      <c r="P977" s="179"/>
      <c r="Q977" s="42"/>
      <c r="R977" s="42"/>
      <c r="S977" s="42"/>
      <c r="T977" s="42"/>
      <c r="U977" s="10"/>
    </row>
    <row r="978" spans="1:21" ht="13.2" x14ac:dyDescent="0.25">
      <c r="A978" s="10"/>
      <c r="B978" s="10"/>
      <c r="C978" s="10"/>
      <c r="D978" s="10"/>
      <c r="E978" s="10"/>
      <c r="F978" s="10"/>
      <c r="G978" s="10"/>
      <c r="H978" s="10"/>
      <c r="I978" s="10"/>
      <c r="J978" s="10"/>
      <c r="K978" s="10"/>
      <c r="L978" s="171"/>
      <c r="M978" s="10"/>
      <c r="N978" s="10"/>
      <c r="O978" s="10"/>
      <c r="P978" s="179"/>
      <c r="Q978" s="42"/>
      <c r="R978" s="42"/>
      <c r="S978" s="42"/>
      <c r="T978" s="42"/>
      <c r="U978" s="10"/>
    </row>
    <row r="979" spans="1:21" ht="13.2" x14ac:dyDescent="0.25">
      <c r="A979" s="10"/>
      <c r="B979" s="10"/>
      <c r="C979" s="10"/>
      <c r="D979" s="10"/>
      <c r="E979" s="10"/>
      <c r="F979" s="10"/>
      <c r="G979" s="10"/>
      <c r="H979" s="10"/>
      <c r="I979" s="10"/>
      <c r="J979" s="10"/>
      <c r="K979" s="10"/>
      <c r="L979" s="171"/>
      <c r="M979" s="10"/>
      <c r="N979" s="10"/>
      <c r="O979" s="10"/>
      <c r="P979" s="179"/>
      <c r="Q979" s="42"/>
      <c r="R979" s="42"/>
      <c r="S979" s="42"/>
      <c r="T979" s="42"/>
      <c r="U979" s="10"/>
    </row>
    <row r="980" spans="1:21" ht="13.2" x14ac:dyDescent="0.25">
      <c r="A980" s="10"/>
      <c r="B980" s="10"/>
      <c r="C980" s="10"/>
      <c r="D980" s="10"/>
      <c r="E980" s="10"/>
      <c r="F980" s="10"/>
      <c r="G980" s="10"/>
      <c r="H980" s="10"/>
      <c r="I980" s="10"/>
      <c r="J980" s="10"/>
      <c r="K980" s="10"/>
      <c r="L980" s="171"/>
      <c r="M980" s="10"/>
      <c r="N980" s="10"/>
      <c r="O980" s="10"/>
      <c r="P980" s="179"/>
      <c r="Q980" s="42"/>
      <c r="R980" s="42"/>
      <c r="S980" s="42"/>
      <c r="T980" s="42"/>
      <c r="U980" s="10"/>
    </row>
    <row r="981" spans="1:21" ht="13.2" x14ac:dyDescent="0.25">
      <c r="A981" s="10"/>
      <c r="B981" s="10"/>
      <c r="C981" s="10"/>
      <c r="D981" s="10"/>
      <c r="E981" s="10"/>
      <c r="F981" s="10"/>
      <c r="G981" s="10"/>
      <c r="H981" s="10"/>
      <c r="I981" s="10"/>
      <c r="J981" s="10"/>
      <c r="K981" s="10"/>
      <c r="L981" s="171"/>
      <c r="M981" s="10"/>
      <c r="N981" s="10"/>
      <c r="O981" s="10"/>
      <c r="P981" s="179"/>
      <c r="Q981" s="42"/>
      <c r="R981" s="42"/>
      <c r="S981" s="42"/>
      <c r="T981" s="42"/>
      <c r="U981" s="10"/>
    </row>
    <row r="982" spans="1:21" ht="13.2" x14ac:dyDescent="0.25">
      <c r="A982" s="10"/>
      <c r="B982" s="10"/>
      <c r="C982" s="10"/>
      <c r="D982" s="10"/>
      <c r="E982" s="10"/>
      <c r="F982" s="10"/>
      <c r="G982" s="10"/>
      <c r="H982" s="10"/>
      <c r="I982" s="10"/>
      <c r="J982" s="10"/>
      <c r="K982" s="10"/>
      <c r="L982" s="171"/>
      <c r="M982" s="10"/>
      <c r="N982" s="10"/>
      <c r="O982" s="10"/>
      <c r="P982" s="179"/>
      <c r="Q982" s="42"/>
      <c r="R982" s="42"/>
      <c r="S982" s="42"/>
      <c r="T982" s="42"/>
      <c r="U982" s="10"/>
    </row>
    <row r="983" spans="1:21" ht="13.2" x14ac:dyDescent="0.25">
      <c r="A983" s="10"/>
      <c r="B983" s="10"/>
      <c r="C983" s="10"/>
      <c r="D983" s="10"/>
      <c r="E983" s="10"/>
      <c r="F983" s="10"/>
      <c r="G983" s="10"/>
      <c r="H983" s="10"/>
      <c r="I983" s="10"/>
      <c r="J983" s="10"/>
      <c r="K983" s="10"/>
      <c r="L983" s="171"/>
      <c r="M983" s="10"/>
      <c r="N983" s="10"/>
      <c r="O983" s="10"/>
      <c r="P983" s="179"/>
      <c r="Q983" s="42"/>
      <c r="R983" s="42"/>
      <c r="S983" s="42"/>
      <c r="T983" s="42"/>
      <c r="U983" s="10"/>
    </row>
    <row r="984" spans="1:21" ht="13.2" x14ac:dyDescent="0.25">
      <c r="A984" s="10"/>
      <c r="B984" s="10"/>
      <c r="C984" s="10"/>
      <c r="D984" s="10"/>
      <c r="E984" s="10"/>
      <c r="F984" s="10"/>
      <c r="G984" s="10"/>
      <c r="H984" s="10"/>
      <c r="I984" s="10"/>
      <c r="J984" s="10"/>
      <c r="K984" s="10"/>
      <c r="L984" s="171"/>
      <c r="M984" s="10"/>
      <c r="N984" s="10"/>
      <c r="O984" s="10"/>
      <c r="P984" s="179"/>
      <c r="Q984" s="42"/>
      <c r="R984" s="42"/>
      <c r="S984" s="42"/>
      <c r="T984" s="42"/>
      <c r="U984" s="10"/>
    </row>
    <row r="985" spans="1:21" ht="13.2" x14ac:dyDescent="0.25">
      <c r="A985" s="10"/>
      <c r="B985" s="10"/>
      <c r="C985" s="10"/>
      <c r="D985" s="10"/>
      <c r="E985" s="10"/>
      <c r="F985" s="10"/>
      <c r="G985" s="10"/>
      <c r="H985" s="10"/>
      <c r="I985" s="10"/>
      <c r="J985" s="10"/>
      <c r="K985" s="10"/>
      <c r="L985" s="171"/>
      <c r="M985" s="10"/>
      <c r="N985" s="10"/>
      <c r="O985" s="10"/>
      <c r="P985" s="179"/>
      <c r="Q985" s="42"/>
      <c r="R985" s="42"/>
      <c r="S985" s="42"/>
      <c r="T985" s="42"/>
      <c r="U985" s="10"/>
    </row>
    <row r="986" spans="1:21" ht="13.2" x14ac:dyDescent="0.25">
      <c r="A986" s="10"/>
      <c r="B986" s="10"/>
      <c r="C986" s="10"/>
      <c r="D986" s="10"/>
      <c r="E986" s="10"/>
      <c r="F986" s="10"/>
      <c r="G986" s="10"/>
      <c r="H986" s="10"/>
      <c r="I986" s="10"/>
      <c r="J986" s="10"/>
      <c r="K986" s="10"/>
      <c r="L986" s="171"/>
      <c r="M986" s="10"/>
      <c r="N986" s="10"/>
      <c r="O986" s="10"/>
      <c r="P986" s="179"/>
      <c r="Q986" s="42"/>
      <c r="R986" s="42"/>
      <c r="S986" s="42"/>
      <c r="T986" s="42"/>
      <c r="U986" s="10"/>
    </row>
  </sheetData>
  <hyperlinks>
    <hyperlink ref="M3" r:id="rId1" xr:uid="{5545A29B-9111-4E45-AFE8-981C24DC59F2}"/>
    <hyperlink ref="M4:M5" r:id="rId2" display="Chapter 15 in 2021_RCG-NA-NSEA-RCGBaltic_part III" xr:uid="{B800CCF4-8246-4E68-AE2B-D7C699EB5E14}"/>
  </hyperlinks>
  <pageMargins left="0.70866141732283472" right="0.70866141732283472" top="0.74803149606299213" bottom="0.74803149606299213" header="0.39370078740157483" footer="0"/>
  <pageSetup paperSize="8" scale="42" pageOrder="overThenDown" orientation="landscape" r:id="rId3"/>
  <headerFooter>
    <oddHeader>&amp;R&amp;F - &amp;A
&amp;P of &amp;N</oddHead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0000000}">
          <x14:formula1>
            <xm:f>MasterCodeList!$C$2:$C$27</xm:f>
          </x14:formula1>
          <xm:sqref>A4:A5</xm:sqref>
        </x14:dataValidation>
        <x14:dataValidation type="list" allowBlank="1" showInputMessage="1" showErrorMessage="1" xr:uid="{00000000-0002-0000-0D00-000001000000}">
          <x14:formula1>
            <xm:f>MasterCodeList!$C$378:$C$384</xm:f>
          </x14:formula1>
          <xm:sqref>C4:C5</xm:sqref>
        </x14:dataValidation>
        <x14:dataValidation type="list" allowBlank="1" showInputMessage="1" showErrorMessage="1" xr:uid="{00000000-0002-0000-0D00-000002000000}">
          <x14:formula1>
            <xm:f>MasterCodeList!$C$28:$C$46</xm:f>
          </x14:formula1>
          <xm:sqref>D4:D5</xm:sqref>
        </x14:dataValidation>
        <x14:dataValidation type="list" allowBlank="1" showInputMessage="1" showErrorMessage="1" xr:uid="{00000000-0002-0000-0D00-000003000000}">
          <x14:formula1>
            <xm:f>MasterCodeList!$C$210:$C$213</xm:f>
          </x14:formula1>
          <xm:sqref>F4:F5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87"/>
  <sheetViews>
    <sheetView zoomScaleNormal="100" zoomScaleSheetLayoutView="100" workbookViewId="0"/>
  </sheetViews>
  <sheetFormatPr defaultColWidth="14.44140625" defaultRowHeight="15" customHeight="1" x14ac:dyDescent="0.25"/>
  <cols>
    <col min="1" max="1" width="12" style="41" customWidth="1"/>
    <col min="2" max="2" width="24.44140625" style="41" customWidth="1"/>
    <col min="3" max="3" width="23.44140625" style="41" customWidth="1"/>
    <col min="4" max="4" width="17.44140625" style="41" customWidth="1"/>
    <col min="5" max="5" width="18.6640625" style="41" customWidth="1"/>
    <col min="6" max="6" width="22" style="41" customWidth="1"/>
    <col min="7" max="7" width="26" style="41" bestFit="1" customWidth="1"/>
    <col min="8" max="8" width="25" style="41" customWidth="1"/>
    <col min="9" max="9" width="17.44140625" style="41" customWidth="1"/>
    <col min="10" max="10" width="15.44140625" style="41" customWidth="1"/>
    <col min="11" max="11" width="13.109375" style="41" customWidth="1"/>
    <col min="12" max="12" width="18.33203125" style="41" customWidth="1"/>
    <col min="13" max="13" width="13" style="41" customWidth="1"/>
    <col min="14" max="24" width="9.109375" style="41" customWidth="1"/>
    <col min="25" max="16384" width="14.44140625" style="41"/>
  </cols>
  <sheetData>
    <row r="1" spans="1:13" ht="15" customHeight="1" x14ac:dyDescent="0.25">
      <c r="A1" s="43" t="s">
        <v>1897</v>
      </c>
      <c r="C1" s="107"/>
      <c r="G1" s="122"/>
    </row>
    <row r="2" spans="1:13" ht="26.4" x14ac:dyDescent="0.25">
      <c r="A2" s="108" t="s">
        <v>99</v>
      </c>
      <c r="B2" s="109" t="s">
        <v>1859</v>
      </c>
      <c r="C2" s="108" t="s">
        <v>1898</v>
      </c>
      <c r="D2" s="108" t="s">
        <v>103</v>
      </c>
      <c r="E2" s="108" t="s">
        <v>88</v>
      </c>
      <c r="F2" s="108" t="s">
        <v>600</v>
      </c>
      <c r="G2" s="108" t="s">
        <v>1899</v>
      </c>
      <c r="H2" s="108" t="s">
        <v>1900</v>
      </c>
      <c r="I2" s="108" t="s">
        <v>1901</v>
      </c>
      <c r="J2" s="108" t="s">
        <v>860</v>
      </c>
      <c r="K2" s="149" t="s">
        <v>1865</v>
      </c>
      <c r="L2" s="149" t="s">
        <v>1902</v>
      </c>
      <c r="M2" s="149" t="s">
        <v>1292</v>
      </c>
    </row>
    <row r="3" spans="1:13" ht="92.4" x14ac:dyDescent="0.25">
      <c r="A3" s="299" t="s">
        <v>664</v>
      </c>
      <c r="B3" s="300" t="s">
        <v>1871</v>
      </c>
      <c r="C3" s="301" t="s">
        <v>567</v>
      </c>
      <c r="D3" s="302" t="s">
        <v>525</v>
      </c>
      <c r="E3" s="302" t="s">
        <v>185</v>
      </c>
      <c r="F3" s="301" t="s">
        <v>602</v>
      </c>
      <c r="G3" s="303" t="s">
        <v>646</v>
      </c>
      <c r="H3" s="318" t="s">
        <v>1903</v>
      </c>
      <c r="I3" s="303">
        <v>6</v>
      </c>
      <c r="J3" s="170" t="s">
        <v>1904</v>
      </c>
      <c r="K3" s="414">
        <v>2021</v>
      </c>
      <c r="L3" s="414">
        <v>5</v>
      </c>
      <c r="M3" s="414" t="s">
        <v>869</v>
      </c>
    </row>
    <row r="4" spans="1:13" ht="92.4" x14ac:dyDescent="0.25">
      <c r="A4" s="289" t="s">
        <v>664</v>
      </c>
      <c r="B4" s="300" t="s">
        <v>1871</v>
      </c>
      <c r="C4" s="301" t="s">
        <v>567</v>
      </c>
      <c r="D4" s="304" t="s">
        <v>525</v>
      </c>
      <c r="E4" s="304" t="s">
        <v>185</v>
      </c>
      <c r="F4" s="293" t="s">
        <v>602</v>
      </c>
      <c r="G4" s="305" t="s">
        <v>647</v>
      </c>
      <c r="H4" s="306" t="s">
        <v>1903</v>
      </c>
      <c r="I4" s="305">
        <v>0</v>
      </c>
      <c r="J4" s="170"/>
      <c r="K4" s="103">
        <v>2021</v>
      </c>
      <c r="L4" s="118">
        <v>1</v>
      </c>
      <c r="M4" s="414" t="s">
        <v>869</v>
      </c>
    </row>
    <row r="5" spans="1:13" ht="92.4" x14ac:dyDescent="0.25">
      <c r="A5" s="289" t="s">
        <v>664</v>
      </c>
      <c r="B5" s="300" t="s">
        <v>1871</v>
      </c>
      <c r="C5" s="301" t="s">
        <v>567</v>
      </c>
      <c r="D5" s="304" t="s">
        <v>525</v>
      </c>
      <c r="E5" s="304" t="s">
        <v>90</v>
      </c>
      <c r="F5" s="293" t="s">
        <v>602</v>
      </c>
      <c r="G5" s="305" t="s">
        <v>633</v>
      </c>
      <c r="H5" s="306" t="s">
        <v>1905</v>
      </c>
      <c r="I5" s="305">
        <v>9</v>
      </c>
      <c r="J5" s="170" t="s">
        <v>1904</v>
      </c>
      <c r="K5" s="103">
        <v>2021</v>
      </c>
      <c r="L5" s="118">
        <v>5</v>
      </c>
      <c r="M5" s="414" t="s">
        <v>869</v>
      </c>
    </row>
    <row r="6" spans="1:13" ht="92.4" x14ac:dyDescent="0.25">
      <c r="A6" s="289" t="s">
        <v>664</v>
      </c>
      <c r="B6" s="300" t="s">
        <v>1871</v>
      </c>
      <c r="C6" s="301" t="s">
        <v>567</v>
      </c>
      <c r="D6" s="304" t="s">
        <v>525</v>
      </c>
      <c r="E6" s="304" t="s">
        <v>511</v>
      </c>
      <c r="F6" s="293" t="s">
        <v>602</v>
      </c>
      <c r="G6" s="305" t="s">
        <v>648</v>
      </c>
      <c r="H6" s="306" t="s">
        <v>1906</v>
      </c>
      <c r="I6" s="305">
        <v>2</v>
      </c>
      <c r="J6" s="170" t="s">
        <v>1907</v>
      </c>
      <c r="K6" s="103">
        <v>2021</v>
      </c>
      <c r="L6" s="118">
        <v>5</v>
      </c>
      <c r="M6" s="414" t="s">
        <v>869</v>
      </c>
    </row>
    <row r="7" spans="1:13" ht="92.4" x14ac:dyDescent="0.25">
      <c r="A7" s="289" t="s">
        <v>664</v>
      </c>
      <c r="B7" s="300" t="s">
        <v>1871</v>
      </c>
      <c r="C7" s="301" t="s">
        <v>567</v>
      </c>
      <c r="D7" s="304" t="s">
        <v>525</v>
      </c>
      <c r="E7" s="304" t="s">
        <v>90</v>
      </c>
      <c r="F7" s="293" t="s">
        <v>602</v>
      </c>
      <c r="G7" s="305" t="s">
        <v>635</v>
      </c>
      <c r="H7" s="306" t="s">
        <v>1908</v>
      </c>
      <c r="I7" s="305">
        <v>157</v>
      </c>
      <c r="J7" s="170" t="s">
        <v>1904</v>
      </c>
      <c r="K7" s="103">
        <v>2021</v>
      </c>
      <c r="L7" s="118">
        <v>150</v>
      </c>
      <c r="M7" s="414" t="s">
        <v>869</v>
      </c>
    </row>
    <row r="8" spans="1:13" ht="92.4" x14ac:dyDescent="0.25">
      <c r="A8" s="289" t="s">
        <v>664</v>
      </c>
      <c r="B8" s="300" t="s">
        <v>1871</v>
      </c>
      <c r="C8" s="301" t="s">
        <v>567</v>
      </c>
      <c r="D8" s="304" t="s">
        <v>525</v>
      </c>
      <c r="E8" s="304" t="s">
        <v>511</v>
      </c>
      <c r="F8" s="293" t="s">
        <v>602</v>
      </c>
      <c r="G8" s="305" t="s">
        <v>649</v>
      </c>
      <c r="H8" s="306" t="s">
        <v>1906</v>
      </c>
      <c r="I8" s="305">
        <v>5</v>
      </c>
      <c r="J8" s="170" t="s">
        <v>1907</v>
      </c>
      <c r="K8" s="103">
        <v>2021</v>
      </c>
      <c r="L8" s="118">
        <v>0</v>
      </c>
      <c r="M8" s="103" t="s">
        <v>1875</v>
      </c>
    </row>
    <row r="9" spans="1:13" ht="92.4" x14ac:dyDescent="0.25">
      <c r="A9" s="289" t="s">
        <v>664</v>
      </c>
      <c r="B9" s="300" t="s">
        <v>1871</v>
      </c>
      <c r="C9" s="301" t="s">
        <v>567</v>
      </c>
      <c r="D9" s="304" t="s">
        <v>525</v>
      </c>
      <c r="E9" s="304" t="s">
        <v>90</v>
      </c>
      <c r="F9" s="293" t="s">
        <v>602</v>
      </c>
      <c r="G9" s="305" t="s">
        <v>637</v>
      </c>
      <c r="H9" s="306" t="s">
        <v>1909</v>
      </c>
      <c r="I9" s="305">
        <v>28</v>
      </c>
      <c r="J9" s="170" t="s">
        <v>1904</v>
      </c>
      <c r="K9" s="103">
        <v>2021</v>
      </c>
      <c r="L9" s="118">
        <v>27</v>
      </c>
      <c r="M9" s="414" t="s">
        <v>869</v>
      </c>
    </row>
    <row r="10" spans="1:13" ht="92.4" x14ac:dyDescent="0.25">
      <c r="A10" s="289" t="s">
        <v>664</v>
      </c>
      <c r="B10" s="300" t="s">
        <v>1871</v>
      </c>
      <c r="C10" s="301" t="s">
        <v>567</v>
      </c>
      <c r="D10" s="304" t="s">
        <v>525</v>
      </c>
      <c r="E10" s="304" t="s">
        <v>511</v>
      </c>
      <c r="F10" s="293" t="s">
        <v>602</v>
      </c>
      <c r="G10" s="305" t="s">
        <v>650</v>
      </c>
      <c r="H10" s="306" t="s">
        <v>1906</v>
      </c>
      <c r="I10" s="305">
        <v>0</v>
      </c>
      <c r="J10" s="170" t="s">
        <v>1907</v>
      </c>
      <c r="K10" s="103">
        <v>2021</v>
      </c>
      <c r="L10" s="118">
        <v>0</v>
      </c>
      <c r="M10" s="103" t="s">
        <v>1875</v>
      </c>
    </row>
    <row r="11" spans="1:13" ht="92.4" x14ac:dyDescent="0.25">
      <c r="A11" s="289" t="s">
        <v>664</v>
      </c>
      <c r="B11" s="300" t="s">
        <v>1871</v>
      </c>
      <c r="C11" s="301" t="s">
        <v>567</v>
      </c>
      <c r="D11" s="304" t="s">
        <v>525</v>
      </c>
      <c r="E11" s="304" t="s">
        <v>90</v>
      </c>
      <c r="F11" s="293" t="s">
        <v>602</v>
      </c>
      <c r="G11" s="305" t="s">
        <v>639</v>
      </c>
      <c r="H11" s="306" t="s">
        <v>1910</v>
      </c>
      <c r="I11" s="305">
        <v>60</v>
      </c>
      <c r="J11" s="170" t="s">
        <v>1904</v>
      </c>
      <c r="K11" s="103">
        <v>2021</v>
      </c>
      <c r="L11" s="118">
        <v>60</v>
      </c>
      <c r="M11" s="414" t="s">
        <v>869</v>
      </c>
    </row>
    <row r="12" spans="1:13" ht="92.4" x14ac:dyDescent="0.25">
      <c r="A12" s="289" t="s">
        <v>664</v>
      </c>
      <c r="B12" s="300" t="s">
        <v>1871</v>
      </c>
      <c r="C12" s="301" t="s">
        <v>567</v>
      </c>
      <c r="D12" s="304" t="s">
        <v>525</v>
      </c>
      <c r="E12" s="304" t="s">
        <v>511</v>
      </c>
      <c r="F12" s="293" t="s">
        <v>602</v>
      </c>
      <c r="G12" s="305" t="s">
        <v>651</v>
      </c>
      <c r="H12" s="306" t="s">
        <v>1906</v>
      </c>
      <c r="I12" s="305">
        <v>0</v>
      </c>
      <c r="J12" s="170" t="s">
        <v>1907</v>
      </c>
      <c r="K12" s="103">
        <v>2021</v>
      </c>
      <c r="L12" s="118">
        <v>0</v>
      </c>
      <c r="M12" s="103" t="s">
        <v>1875</v>
      </c>
    </row>
    <row r="13" spans="1:13" ht="92.4" x14ac:dyDescent="0.25">
      <c r="A13" s="289" t="s">
        <v>664</v>
      </c>
      <c r="B13" s="300" t="s">
        <v>1871</v>
      </c>
      <c r="C13" s="301" t="s">
        <v>567</v>
      </c>
      <c r="D13" s="304" t="s">
        <v>525</v>
      </c>
      <c r="E13" s="304" t="s">
        <v>185</v>
      </c>
      <c r="F13" s="293" t="s">
        <v>604</v>
      </c>
      <c r="G13" s="305" t="s">
        <v>646</v>
      </c>
      <c r="H13" s="306" t="s">
        <v>1903</v>
      </c>
      <c r="I13" s="305">
        <v>8</v>
      </c>
      <c r="J13" s="170" t="s">
        <v>1904</v>
      </c>
      <c r="K13" s="103">
        <v>2021</v>
      </c>
      <c r="L13" s="118">
        <v>8</v>
      </c>
      <c r="M13" s="414" t="s">
        <v>869</v>
      </c>
    </row>
    <row r="14" spans="1:13" ht="92.4" x14ac:dyDescent="0.25">
      <c r="A14" s="289" t="s">
        <v>664</v>
      </c>
      <c r="B14" s="300" t="s">
        <v>1871</v>
      </c>
      <c r="C14" s="301" t="s">
        <v>567</v>
      </c>
      <c r="D14" s="304" t="s">
        <v>525</v>
      </c>
      <c r="E14" s="304" t="s">
        <v>185</v>
      </c>
      <c r="F14" s="293" t="s">
        <v>604</v>
      </c>
      <c r="G14" s="305" t="s">
        <v>647</v>
      </c>
      <c r="H14" s="306" t="s">
        <v>1903</v>
      </c>
      <c r="I14" s="305">
        <v>1</v>
      </c>
      <c r="J14" s="170" t="s">
        <v>1904</v>
      </c>
      <c r="K14" s="103">
        <v>2021</v>
      </c>
      <c r="L14" s="118">
        <v>2</v>
      </c>
      <c r="M14" s="414" t="s">
        <v>869</v>
      </c>
    </row>
    <row r="15" spans="1:13" ht="92.4" x14ac:dyDescent="0.25">
      <c r="A15" s="289" t="s">
        <v>664</v>
      </c>
      <c r="B15" s="300" t="s">
        <v>1871</v>
      </c>
      <c r="C15" s="301" t="s">
        <v>567</v>
      </c>
      <c r="D15" s="304" t="s">
        <v>525</v>
      </c>
      <c r="E15" s="304" t="s">
        <v>90</v>
      </c>
      <c r="F15" s="293" t="s">
        <v>604</v>
      </c>
      <c r="G15" s="305" t="s">
        <v>633</v>
      </c>
      <c r="H15" s="306" t="s">
        <v>1911</v>
      </c>
      <c r="I15" s="305">
        <v>0</v>
      </c>
      <c r="J15" s="170" t="s">
        <v>1904</v>
      </c>
      <c r="K15" s="103">
        <v>2021</v>
      </c>
      <c r="L15" s="118">
        <v>0</v>
      </c>
      <c r="M15" s="103" t="s">
        <v>1875</v>
      </c>
    </row>
    <row r="16" spans="1:13" ht="92.4" x14ac:dyDescent="0.25">
      <c r="A16" s="289" t="s">
        <v>664</v>
      </c>
      <c r="B16" s="300" t="s">
        <v>1871</v>
      </c>
      <c r="C16" s="301" t="s">
        <v>567</v>
      </c>
      <c r="D16" s="304" t="s">
        <v>525</v>
      </c>
      <c r="E16" s="304" t="s">
        <v>511</v>
      </c>
      <c r="F16" s="293" t="s">
        <v>604</v>
      </c>
      <c r="G16" s="305" t="s">
        <v>648</v>
      </c>
      <c r="H16" s="306" t="s">
        <v>1906</v>
      </c>
      <c r="I16" s="305">
        <v>1</v>
      </c>
      <c r="J16" s="170" t="s">
        <v>1907</v>
      </c>
      <c r="K16" s="103">
        <v>2021</v>
      </c>
      <c r="L16" s="118">
        <v>1</v>
      </c>
      <c r="M16" s="414" t="s">
        <v>869</v>
      </c>
    </row>
    <row r="17" spans="1:13" ht="92.4" x14ac:dyDescent="0.25">
      <c r="A17" s="289" t="s">
        <v>664</v>
      </c>
      <c r="B17" s="300" t="s">
        <v>1871</v>
      </c>
      <c r="C17" s="301" t="s">
        <v>567</v>
      </c>
      <c r="D17" s="304" t="s">
        <v>525</v>
      </c>
      <c r="E17" s="304" t="s">
        <v>90</v>
      </c>
      <c r="F17" s="293" t="s">
        <v>604</v>
      </c>
      <c r="G17" s="305" t="s">
        <v>635</v>
      </c>
      <c r="H17" s="306" t="s">
        <v>1912</v>
      </c>
      <c r="I17" s="305">
        <v>12</v>
      </c>
      <c r="J17" s="170" t="s">
        <v>1904</v>
      </c>
      <c r="K17" s="103">
        <v>2021</v>
      </c>
      <c r="L17" s="118">
        <v>7</v>
      </c>
      <c r="M17" s="414" t="s">
        <v>869</v>
      </c>
    </row>
    <row r="18" spans="1:13" ht="92.4" x14ac:dyDescent="0.25">
      <c r="A18" s="289" t="s">
        <v>664</v>
      </c>
      <c r="B18" s="300" t="s">
        <v>1871</v>
      </c>
      <c r="C18" s="301" t="s">
        <v>567</v>
      </c>
      <c r="D18" s="304" t="s">
        <v>525</v>
      </c>
      <c r="E18" s="304" t="s">
        <v>511</v>
      </c>
      <c r="F18" s="293" t="s">
        <v>604</v>
      </c>
      <c r="G18" s="305" t="s">
        <v>649</v>
      </c>
      <c r="H18" s="306" t="s">
        <v>1906</v>
      </c>
      <c r="I18" s="305">
        <v>0</v>
      </c>
      <c r="J18" s="170" t="s">
        <v>1907</v>
      </c>
      <c r="K18" s="103">
        <v>2021</v>
      </c>
      <c r="L18" s="118">
        <v>0</v>
      </c>
      <c r="M18" s="103" t="s">
        <v>1875</v>
      </c>
    </row>
    <row r="19" spans="1:13" ht="92.4" x14ac:dyDescent="0.25">
      <c r="A19" s="289" t="s">
        <v>664</v>
      </c>
      <c r="B19" s="300" t="s">
        <v>1871</v>
      </c>
      <c r="C19" s="301" t="s">
        <v>567</v>
      </c>
      <c r="D19" s="304" t="s">
        <v>525</v>
      </c>
      <c r="E19" s="304" t="s">
        <v>90</v>
      </c>
      <c r="F19" s="293" t="s">
        <v>604</v>
      </c>
      <c r="G19" s="305" t="s">
        <v>650</v>
      </c>
      <c r="H19" s="306" t="s">
        <v>1913</v>
      </c>
      <c r="I19" s="305">
        <v>34</v>
      </c>
      <c r="J19" s="170" t="s">
        <v>1904</v>
      </c>
      <c r="K19" s="103">
        <v>2021</v>
      </c>
      <c r="L19" s="118">
        <v>35</v>
      </c>
      <c r="M19" s="414" t="s">
        <v>869</v>
      </c>
    </row>
    <row r="20" spans="1:13" ht="92.4" x14ac:dyDescent="0.25">
      <c r="A20" s="289" t="s">
        <v>664</v>
      </c>
      <c r="B20" s="300" t="s">
        <v>1871</v>
      </c>
      <c r="C20" s="301" t="s">
        <v>567</v>
      </c>
      <c r="D20" s="304" t="s">
        <v>525</v>
      </c>
      <c r="E20" s="304" t="s">
        <v>511</v>
      </c>
      <c r="F20" s="293" t="s">
        <v>604</v>
      </c>
      <c r="G20" s="305" t="s">
        <v>650</v>
      </c>
      <c r="H20" s="306" t="s">
        <v>1906</v>
      </c>
      <c r="I20" s="305">
        <v>0</v>
      </c>
      <c r="J20" s="170" t="s">
        <v>1907</v>
      </c>
      <c r="K20" s="103">
        <v>2021</v>
      </c>
      <c r="L20" s="118">
        <v>0</v>
      </c>
      <c r="M20" s="103" t="s">
        <v>1875</v>
      </c>
    </row>
    <row r="21" spans="1:13" ht="92.4" x14ac:dyDescent="0.25">
      <c r="A21" s="289" t="s">
        <v>664</v>
      </c>
      <c r="B21" s="300" t="s">
        <v>1871</v>
      </c>
      <c r="C21" s="301" t="s">
        <v>567</v>
      </c>
      <c r="D21" s="304" t="s">
        <v>525</v>
      </c>
      <c r="E21" s="304" t="s">
        <v>90</v>
      </c>
      <c r="F21" s="293" t="s">
        <v>604</v>
      </c>
      <c r="G21" s="305" t="s">
        <v>651</v>
      </c>
      <c r="H21" s="306" t="s">
        <v>1913</v>
      </c>
      <c r="I21" s="305">
        <v>1</v>
      </c>
      <c r="J21" s="170" t="s">
        <v>1904</v>
      </c>
      <c r="K21" s="103">
        <v>2021</v>
      </c>
      <c r="L21" s="118">
        <v>1</v>
      </c>
      <c r="M21" s="414" t="s">
        <v>869</v>
      </c>
    </row>
    <row r="22" spans="1:13" ht="92.4" x14ac:dyDescent="0.25">
      <c r="A22" s="289" t="s">
        <v>664</v>
      </c>
      <c r="B22" s="300" t="s">
        <v>1871</v>
      </c>
      <c r="C22" s="301" t="s">
        <v>567</v>
      </c>
      <c r="D22" s="304" t="s">
        <v>525</v>
      </c>
      <c r="E22" s="304" t="s">
        <v>511</v>
      </c>
      <c r="F22" s="293" t="s">
        <v>604</v>
      </c>
      <c r="G22" s="305" t="s">
        <v>651</v>
      </c>
      <c r="H22" s="306" t="s">
        <v>1906</v>
      </c>
      <c r="I22" s="305">
        <v>0</v>
      </c>
      <c r="J22" s="170" t="s">
        <v>1907</v>
      </c>
      <c r="K22" s="103">
        <v>2021</v>
      </c>
      <c r="L22" s="118">
        <v>0</v>
      </c>
      <c r="M22" s="103" t="s">
        <v>1875</v>
      </c>
    </row>
    <row r="23" spans="1:13" ht="92.4" x14ac:dyDescent="0.25">
      <c r="A23" s="289" t="s">
        <v>664</v>
      </c>
      <c r="B23" s="300" t="s">
        <v>1871</v>
      </c>
      <c r="C23" s="301" t="s">
        <v>567</v>
      </c>
      <c r="D23" s="304" t="s">
        <v>525</v>
      </c>
      <c r="E23" s="304" t="s">
        <v>185</v>
      </c>
      <c r="F23" s="293" t="s">
        <v>607</v>
      </c>
      <c r="G23" s="305" t="s">
        <v>646</v>
      </c>
      <c r="H23" s="306" t="s">
        <v>1903</v>
      </c>
      <c r="I23" s="305">
        <v>0</v>
      </c>
      <c r="J23" s="170" t="s">
        <v>1904</v>
      </c>
      <c r="K23" s="103">
        <v>2021</v>
      </c>
      <c r="L23" s="118">
        <v>0</v>
      </c>
      <c r="M23" s="103" t="s">
        <v>1875</v>
      </c>
    </row>
    <row r="24" spans="1:13" ht="92.4" x14ac:dyDescent="0.25">
      <c r="A24" s="289" t="s">
        <v>664</v>
      </c>
      <c r="B24" s="300" t="s">
        <v>1871</v>
      </c>
      <c r="C24" s="301" t="s">
        <v>567</v>
      </c>
      <c r="D24" s="304" t="s">
        <v>525</v>
      </c>
      <c r="E24" s="304" t="s">
        <v>185</v>
      </c>
      <c r="F24" s="293" t="s">
        <v>607</v>
      </c>
      <c r="G24" s="305" t="s">
        <v>647</v>
      </c>
      <c r="H24" s="306" t="s">
        <v>1903</v>
      </c>
      <c r="I24" s="305">
        <v>0</v>
      </c>
      <c r="J24" s="170" t="s">
        <v>1904</v>
      </c>
      <c r="K24" s="103">
        <v>2021</v>
      </c>
      <c r="L24" s="118">
        <v>1</v>
      </c>
      <c r="M24" s="414" t="s">
        <v>869</v>
      </c>
    </row>
    <row r="25" spans="1:13" ht="92.4" x14ac:dyDescent="0.25">
      <c r="A25" s="289" t="s">
        <v>664</v>
      </c>
      <c r="B25" s="300" t="s">
        <v>1871</v>
      </c>
      <c r="C25" s="301" t="s">
        <v>567</v>
      </c>
      <c r="D25" s="304" t="s">
        <v>525</v>
      </c>
      <c r="E25" s="304" t="s">
        <v>185</v>
      </c>
      <c r="F25" s="293" t="s">
        <v>607</v>
      </c>
      <c r="G25" s="305" t="s">
        <v>648</v>
      </c>
      <c r="H25" s="306" t="s">
        <v>1906</v>
      </c>
      <c r="I25" s="305">
        <v>0</v>
      </c>
      <c r="J25" s="170" t="s">
        <v>1904</v>
      </c>
      <c r="K25" s="103">
        <v>2021</v>
      </c>
      <c r="L25" s="118">
        <v>1</v>
      </c>
      <c r="M25" s="414" t="s">
        <v>869</v>
      </c>
    </row>
    <row r="26" spans="1:13" ht="92.4" x14ac:dyDescent="0.25">
      <c r="A26" s="289" t="s">
        <v>664</v>
      </c>
      <c r="B26" s="300" t="s">
        <v>1871</v>
      </c>
      <c r="C26" s="301" t="s">
        <v>567</v>
      </c>
      <c r="D26" s="304" t="s">
        <v>525</v>
      </c>
      <c r="E26" s="304" t="s">
        <v>185</v>
      </c>
      <c r="F26" s="293" t="s">
        <v>607</v>
      </c>
      <c r="G26" s="305" t="s">
        <v>649</v>
      </c>
      <c r="H26" s="306" t="s">
        <v>1906</v>
      </c>
      <c r="I26" s="305">
        <v>0</v>
      </c>
      <c r="J26" s="170" t="s">
        <v>1904</v>
      </c>
      <c r="K26" s="103">
        <v>2021</v>
      </c>
      <c r="L26" s="118">
        <v>1</v>
      </c>
      <c r="M26" s="414" t="s">
        <v>869</v>
      </c>
    </row>
    <row r="27" spans="1:13" ht="92.4" x14ac:dyDescent="0.25">
      <c r="A27" s="289" t="s">
        <v>664</v>
      </c>
      <c r="B27" s="300" t="s">
        <v>1871</v>
      </c>
      <c r="C27" s="301" t="s">
        <v>567</v>
      </c>
      <c r="D27" s="304" t="s">
        <v>525</v>
      </c>
      <c r="E27" s="304" t="s">
        <v>185</v>
      </c>
      <c r="F27" s="293" t="s">
        <v>607</v>
      </c>
      <c r="G27" s="305" t="s">
        <v>650</v>
      </c>
      <c r="H27" s="306" t="s">
        <v>1906</v>
      </c>
      <c r="I27" s="305">
        <v>3</v>
      </c>
      <c r="J27" s="170" t="s">
        <v>1904</v>
      </c>
      <c r="K27" s="103">
        <v>2021</v>
      </c>
      <c r="L27" s="118">
        <v>6</v>
      </c>
      <c r="M27" s="414" t="s">
        <v>869</v>
      </c>
    </row>
    <row r="28" spans="1:13" ht="92.4" x14ac:dyDescent="0.25">
      <c r="A28" s="289" t="s">
        <v>664</v>
      </c>
      <c r="B28" s="300" t="s">
        <v>1871</v>
      </c>
      <c r="C28" s="301" t="s">
        <v>567</v>
      </c>
      <c r="D28" s="304" t="s">
        <v>525</v>
      </c>
      <c r="E28" s="304" t="s">
        <v>185</v>
      </c>
      <c r="F28" s="293" t="s">
        <v>607</v>
      </c>
      <c r="G28" s="305" t="s">
        <v>651</v>
      </c>
      <c r="H28" s="306" t="s">
        <v>1906</v>
      </c>
      <c r="I28" s="305">
        <v>4</v>
      </c>
      <c r="J28" s="170" t="s">
        <v>1904</v>
      </c>
      <c r="K28" s="103">
        <v>2021</v>
      </c>
      <c r="L28" s="118">
        <v>4</v>
      </c>
      <c r="M28" s="414" t="s">
        <v>869</v>
      </c>
    </row>
    <row r="29" spans="1:13" ht="92.4" x14ac:dyDescent="0.25">
      <c r="A29" s="289" t="s">
        <v>664</v>
      </c>
      <c r="B29" s="300" t="s">
        <v>1871</v>
      </c>
      <c r="C29" s="301" t="s">
        <v>567</v>
      </c>
      <c r="D29" s="304" t="s">
        <v>525</v>
      </c>
      <c r="E29" s="304" t="s">
        <v>185</v>
      </c>
      <c r="F29" s="293" t="s">
        <v>612</v>
      </c>
      <c r="G29" s="305" t="s">
        <v>648</v>
      </c>
      <c r="H29" s="306" t="s">
        <v>1914</v>
      </c>
      <c r="I29" s="305">
        <v>1</v>
      </c>
      <c r="J29" s="170" t="s">
        <v>1904</v>
      </c>
      <c r="K29" s="103">
        <v>2021</v>
      </c>
      <c r="L29" s="118">
        <v>3</v>
      </c>
      <c r="M29" s="414" t="s">
        <v>869</v>
      </c>
    </row>
    <row r="30" spans="1:13" ht="92.4" x14ac:dyDescent="0.25">
      <c r="A30" s="289" t="s">
        <v>664</v>
      </c>
      <c r="B30" s="300" t="s">
        <v>1871</v>
      </c>
      <c r="C30" s="301" t="s">
        <v>567</v>
      </c>
      <c r="D30" s="304" t="s">
        <v>525</v>
      </c>
      <c r="E30" s="304" t="s">
        <v>185</v>
      </c>
      <c r="F30" s="293" t="s">
        <v>612</v>
      </c>
      <c r="G30" s="305" t="s">
        <v>649</v>
      </c>
      <c r="H30" s="306" t="s">
        <v>1914</v>
      </c>
      <c r="I30" s="305">
        <v>1</v>
      </c>
      <c r="J30" s="170" t="s">
        <v>1904</v>
      </c>
      <c r="K30" s="103">
        <v>2021</v>
      </c>
      <c r="L30" s="118">
        <v>1</v>
      </c>
      <c r="M30" s="414" t="s">
        <v>869</v>
      </c>
    </row>
    <row r="31" spans="1:13" ht="92.4" x14ac:dyDescent="0.25">
      <c r="A31" s="289" t="s">
        <v>664</v>
      </c>
      <c r="B31" s="300" t="s">
        <v>1871</v>
      </c>
      <c r="C31" s="301" t="s">
        <v>567</v>
      </c>
      <c r="D31" s="304" t="s">
        <v>525</v>
      </c>
      <c r="E31" s="304" t="s">
        <v>185</v>
      </c>
      <c r="F31" s="293" t="s">
        <v>612</v>
      </c>
      <c r="G31" s="305" t="s">
        <v>650</v>
      </c>
      <c r="H31" s="306" t="s">
        <v>1914</v>
      </c>
      <c r="I31" s="305">
        <v>0</v>
      </c>
      <c r="J31" s="170" t="s">
        <v>1904</v>
      </c>
      <c r="K31" s="103">
        <v>2021</v>
      </c>
      <c r="L31" s="118">
        <v>0</v>
      </c>
      <c r="M31" s="103" t="s">
        <v>1875</v>
      </c>
    </row>
    <row r="32" spans="1:13" ht="92.4" x14ac:dyDescent="0.25">
      <c r="A32" s="289" t="s">
        <v>664</v>
      </c>
      <c r="B32" s="300" t="s">
        <v>1871</v>
      </c>
      <c r="C32" s="301" t="s">
        <v>567</v>
      </c>
      <c r="D32" s="304" t="s">
        <v>525</v>
      </c>
      <c r="E32" s="304" t="s">
        <v>185</v>
      </c>
      <c r="F32" s="293" t="s">
        <v>612</v>
      </c>
      <c r="G32" s="305" t="s">
        <v>651</v>
      </c>
      <c r="H32" s="306" t="s">
        <v>1914</v>
      </c>
      <c r="I32" s="305">
        <v>0</v>
      </c>
      <c r="J32" s="170" t="s">
        <v>1904</v>
      </c>
      <c r="K32" s="103">
        <v>2021</v>
      </c>
      <c r="L32" s="118">
        <v>0</v>
      </c>
      <c r="M32" s="103" t="s">
        <v>1875</v>
      </c>
    </row>
    <row r="33" spans="1:13" ht="92.4" x14ac:dyDescent="0.25">
      <c r="A33" s="289" t="s">
        <v>664</v>
      </c>
      <c r="B33" s="300" t="s">
        <v>1871</v>
      </c>
      <c r="C33" s="301" t="s">
        <v>567</v>
      </c>
      <c r="D33" s="304" t="s">
        <v>525</v>
      </c>
      <c r="E33" s="304" t="s">
        <v>185</v>
      </c>
      <c r="F33" s="293" t="s">
        <v>618</v>
      </c>
      <c r="G33" s="305" t="s">
        <v>629</v>
      </c>
      <c r="H33" s="306" t="s">
        <v>1915</v>
      </c>
      <c r="I33" s="305">
        <v>120</v>
      </c>
      <c r="J33" s="170" t="s">
        <v>1904</v>
      </c>
      <c r="K33" s="103">
        <v>2021</v>
      </c>
      <c r="L33" s="118">
        <v>132</v>
      </c>
      <c r="M33" s="414" t="s">
        <v>869</v>
      </c>
    </row>
    <row r="34" spans="1:13" ht="92.4" x14ac:dyDescent="0.25">
      <c r="A34" s="289" t="s">
        <v>664</v>
      </c>
      <c r="B34" s="300" t="s">
        <v>1871</v>
      </c>
      <c r="C34" s="301" t="s">
        <v>567</v>
      </c>
      <c r="D34" s="304" t="s">
        <v>525</v>
      </c>
      <c r="E34" s="304" t="s">
        <v>185</v>
      </c>
      <c r="F34" s="293" t="s">
        <v>618</v>
      </c>
      <c r="G34" s="305" t="s">
        <v>631</v>
      </c>
      <c r="H34" s="306" t="s">
        <v>1916</v>
      </c>
      <c r="I34" s="305">
        <v>13</v>
      </c>
      <c r="J34" s="170" t="s">
        <v>1904</v>
      </c>
      <c r="K34" s="103">
        <v>2021</v>
      </c>
      <c r="L34" s="118">
        <v>13</v>
      </c>
      <c r="M34" s="414" t="s">
        <v>869</v>
      </c>
    </row>
    <row r="35" spans="1:13" ht="92.4" x14ac:dyDescent="0.25">
      <c r="A35" s="289" t="s">
        <v>664</v>
      </c>
      <c r="B35" s="300" t="s">
        <v>1871</v>
      </c>
      <c r="C35" s="301" t="s">
        <v>567</v>
      </c>
      <c r="D35" s="304" t="s">
        <v>525</v>
      </c>
      <c r="E35" s="304" t="s">
        <v>185</v>
      </c>
      <c r="F35" s="293" t="s">
        <v>618</v>
      </c>
      <c r="G35" s="305" t="s">
        <v>633</v>
      </c>
      <c r="H35" s="306" t="s">
        <v>1917</v>
      </c>
      <c r="I35" s="305">
        <v>19</v>
      </c>
      <c r="J35" s="170" t="s">
        <v>1904</v>
      </c>
      <c r="K35" s="103">
        <v>2021</v>
      </c>
      <c r="L35" s="118">
        <v>15</v>
      </c>
      <c r="M35" s="414" t="s">
        <v>869</v>
      </c>
    </row>
    <row r="36" spans="1:13" ht="92.4" x14ac:dyDescent="0.25">
      <c r="A36" s="289" t="s">
        <v>664</v>
      </c>
      <c r="B36" s="300" t="s">
        <v>1871</v>
      </c>
      <c r="C36" s="301" t="s">
        <v>567</v>
      </c>
      <c r="D36" s="304" t="s">
        <v>525</v>
      </c>
      <c r="E36" s="304" t="s">
        <v>185</v>
      </c>
      <c r="F36" s="293" t="s">
        <v>618</v>
      </c>
      <c r="G36" s="305" t="s">
        <v>635</v>
      </c>
      <c r="H36" s="306" t="s">
        <v>1918</v>
      </c>
      <c r="I36" s="305">
        <v>18</v>
      </c>
      <c r="J36" s="170" t="s">
        <v>1904</v>
      </c>
      <c r="K36" s="103">
        <v>2021</v>
      </c>
      <c r="L36" s="118">
        <v>20</v>
      </c>
      <c r="M36" s="414" t="s">
        <v>869</v>
      </c>
    </row>
    <row r="37" spans="1:13" ht="92.4" x14ac:dyDescent="0.25">
      <c r="A37" s="289" t="s">
        <v>664</v>
      </c>
      <c r="B37" s="300" t="s">
        <v>1871</v>
      </c>
      <c r="C37" s="301" t="s">
        <v>567</v>
      </c>
      <c r="D37" s="304" t="s">
        <v>525</v>
      </c>
      <c r="E37" s="304" t="s">
        <v>185</v>
      </c>
      <c r="F37" s="293" t="s">
        <v>618</v>
      </c>
      <c r="G37" s="305" t="s">
        <v>637</v>
      </c>
      <c r="H37" s="306" t="s">
        <v>1919</v>
      </c>
      <c r="I37" s="305">
        <v>14</v>
      </c>
      <c r="J37" s="170" t="s">
        <v>1904</v>
      </c>
      <c r="K37" s="103">
        <v>2021</v>
      </c>
      <c r="L37" s="118">
        <v>12</v>
      </c>
      <c r="M37" s="414" t="s">
        <v>869</v>
      </c>
    </row>
    <row r="38" spans="1:13" ht="92.4" x14ac:dyDescent="0.25">
      <c r="A38" s="289" t="s">
        <v>664</v>
      </c>
      <c r="B38" s="300" t="s">
        <v>1871</v>
      </c>
      <c r="C38" s="301" t="s">
        <v>567</v>
      </c>
      <c r="D38" s="304" t="s">
        <v>525</v>
      </c>
      <c r="E38" s="304" t="s">
        <v>185</v>
      </c>
      <c r="F38" s="293" t="s">
        <v>618</v>
      </c>
      <c r="G38" s="305" t="s">
        <v>639</v>
      </c>
      <c r="H38" s="306" t="s">
        <v>1920</v>
      </c>
      <c r="I38" s="305">
        <v>5</v>
      </c>
      <c r="J38" s="170" t="s">
        <v>1904</v>
      </c>
      <c r="K38" s="103">
        <v>2021</v>
      </c>
      <c r="L38" s="118">
        <v>4</v>
      </c>
      <c r="M38" s="414" t="s">
        <v>869</v>
      </c>
    </row>
    <row r="39" spans="1:13" ht="92.4" x14ac:dyDescent="0.25">
      <c r="A39" s="289" t="s">
        <v>664</v>
      </c>
      <c r="B39" s="300" t="s">
        <v>1871</v>
      </c>
      <c r="C39" s="301" t="s">
        <v>567</v>
      </c>
      <c r="D39" s="304" t="s">
        <v>525</v>
      </c>
      <c r="E39" s="304" t="s">
        <v>185</v>
      </c>
      <c r="F39" s="293" t="s">
        <v>605</v>
      </c>
      <c r="G39" s="305" t="s">
        <v>646</v>
      </c>
      <c r="H39" s="306" t="s">
        <v>1903</v>
      </c>
      <c r="I39" s="305">
        <v>0</v>
      </c>
      <c r="J39" s="170" t="s">
        <v>1904</v>
      </c>
      <c r="K39" s="103">
        <v>2021</v>
      </c>
      <c r="L39" s="118">
        <v>0</v>
      </c>
      <c r="M39" s="103" t="s">
        <v>1875</v>
      </c>
    </row>
    <row r="40" spans="1:13" ht="92.4" x14ac:dyDescent="0.25">
      <c r="A40" s="289" t="s">
        <v>664</v>
      </c>
      <c r="B40" s="300" t="s">
        <v>1871</v>
      </c>
      <c r="C40" s="301" t="s">
        <v>567</v>
      </c>
      <c r="D40" s="304" t="s">
        <v>525</v>
      </c>
      <c r="E40" s="304" t="s">
        <v>185</v>
      </c>
      <c r="F40" s="293" t="s">
        <v>605</v>
      </c>
      <c r="G40" s="305" t="s">
        <v>647</v>
      </c>
      <c r="H40" s="306" t="s">
        <v>1903</v>
      </c>
      <c r="I40" s="305">
        <v>0</v>
      </c>
      <c r="J40" s="170" t="s">
        <v>1904</v>
      </c>
      <c r="K40" s="103">
        <v>2021</v>
      </c>
      <c r="L40" s="118">
        <v>0</v>
      </c>
      <c r="M40" s="103" t="s">
        <v>1875</v>
      </c>
    </row>
    <row r="41" spans="1:13" ht="92.4" x14ac:dyDescent="0.25">
      <c r="A41" s="289" t="s">
        <v>664</v>
      </c>
      <c r="B41" s="300" t="s">
        <v>1871</v>
      </c>
      <c r="C41" s="301" t="s">
        <v>567</v>
      </c>
      <c r="D41" s="304" t="s">
        <v>525</v>
      </c>
      <c r="E41" s="304" t="s">
        <v>185</v>
      </c>
      <c r="F41" s="293" t="s">
        <v>605</v>
      </c>
      <c r="G41" s="305" t="s">
        <v>648</v>
      </c>
      <c r="H41" s="306" t="s">
        <v>1906</v>
      </c>
      <c r="I41" s="305">
        <v>1</v>
      </c>
      <c r="J41" s="170" t="s">
        <v>1904</v>
      </c>
      <c r="K41" s="103">
        <v>2021</v>
      </c>
      <c r="L41" s="118">
        <v>1</v>
      </c>
      <c r="M41" s="414" t="s">
        <v>869</v>
      </c>
    </row>
    <row r="42" spans="1:13" ht="92.4" x14ac:dyDescent="0.25">
      <c r="A42" s="289" t="s">
        <v>664</v>
      </c>
      <c r="B42" s="300" t="s">
        <v>1871</v>
      </c>
      <c r="C42" s="301" t="s">
        <v>567</v>
      </c>
      <c r="D42" s="304" t="s">
        <v>525</v>
      </c>
      <c r="E42" s="304" t="s">
        <v>185</v>
      </c>
      <c r="F42" s="293" t="s">
        <v>605</v>
      </c>
      <c r="G42" s="305" t="s">
        <v>649</v>
      </c>
      <c r="H42" s="306" t="s">
        <v>1906</v>
      </c>
      <c r="I42" s="305">
        <v>0</v>
      </c>
      <c r="J42" s="170" t="s">
        <v>1904</v>
      </c>
      <c r="K42" s="103">
        <v>2021</v>
      </c>
      <c r="L42" s="118">
        <v>0</v>
      </c>
      <c r="M42" s="103" t="s">
        <v>1875</v>
      </c>
    </row>
    <row r="43" spans="1:13" ht="92.4" x14ac:dyDescent="0.25">
      <c r="A43" s="289" t="s">
        <v>664</v>
      </c>
      <c r="B43" s="300" t="s">
        <v>1871</v>
      </c>
      <c r="C43" s="301" t="s">
        <v>567</v>
      </c>
      <c r="D43" s="304" t="s">
        <v>525</v>
      </c>
      <c r="E43" s="304" t="s">
        <v>185</v>
      </c>
      <c r="F43" s="293" t="s">
        <v>605</v>
      </c>
      <c r="G43" s="305" t="s">
        <v>650</v>
      </c>
      <c r="H43" s="306" t="s">
        <v>1906</v>
      </c>
      <c r="I43" s="305">
        <v>0</v>
      </c>
      <c r="J43" s="170" t="s">
        <v>1904</v>
      </c>
      <c r="K43" s="103">
        <v>2021</v>
      </c>
      <c r="L43" s="118">
        <v>0</v>
      </c>
      <c r="M43" s="103" t="s">
        <v>1875</v>
      </c>
    </row>
    <row r="44" spans="1:13" ht="92.4" x14ac:dyDescent="0.25">
      <c r="A44" s="289" t="s">
        <v>664</v>
      </c>
      <c r="B44" s="300" t="s">
        <v>1871</v>
      </c>
      <c r="C44" s="301" t="s">
        <v>567</v>
      </c>
      <c r="D44" s="304" t="s">
        <v>525</v>
      </c>
      <c r="E44" s="304" t="s">
        <v>185</v>
      </c>
      <c r="F44" s="293" t="s">
        <v>605</v>
      </c>
      <c r="G44" s="305" t="s">
        <v>651</v>
      </c>
      <c r="H44" s="306" t="s">
        <v>1921</v>
      </c>
      <c r="I44" s="305">
        <v>4</v>
      </c>
      <c r="J44" s="170" t="s">
        <v>1922</v>
      </c>
      <c r="K44" s="103">
        <v>2021</v>
      </c>
      <c r="L44" s="118">
        <v>5</v>
      </c>
      <c r="M44" s="414" t="s">
        <v>869</v>
      </c>
    </row>
    <row r="45" spans="1:13" ht="92.4" x14ac:dyDescent="0.25">
      <c r="A45" s="289" t="s">
        <v>664</v>
      </c>
      <c r="B45" s="300" t="s">
        <v>1871</v>
      </c>
      <c r="C45" s="305" t="s">
        <v>619</v>
      </c>
      <c r="D45" s="304" t="s">
        <v>525</v>
      </c>
      <c r="E45" s="304" t="s">
        <v>185</v>
      </c>
      <c r="F45" s="293" t="s">
        <v>605</v>
      </c>
      <c r="G45" s="305" t="s">
        <v>651</v>
      </c>
      <c r="H45" s="306" t="s">
        <v>1921</v>
      </c>
      <c r="I45" s="305">
        <v>2</v>
      </c>
      <c r="J45" s="170" t="s">
        <v>1922</v>
      </c>
      <c r="K45" s="103">
        <v>2021</v>
      </c>
      <c r="L45" s="118">
        <v>3</v>
      </c>
      <c r="M45" s="414" t="s">
        <v>869</v>
      </c>
    </row>
    <row r="46" spans="1:13" ht="92.4" x14ac:dyDescent="0.25">
      <c r="A46" s="289" t="s">
        <v>664</v>
      </c>
      <c r="B46" s="300" t="s">
        <v>1871</v>
      </c>
      <c r="C46" s="301" t="s">
        <v>567</v>
      </c>
      <c r="D46" s="304" t="s">
        <v>525</v>
      </c>
      <c r="E46" s="304" t="s">
        <v>185</v>
      </c>
      <c r="F46" s="293" t="s">
        <v>606</v>
      </c>
      <c r="G46" s="305" t="s">
        <v>646</v>
      </c>
      <c r="H46" s="306" t="s">
        <v>1903</v>
      </c>
      <c r="I46" s="305">
        <v>0</v>
      </c>
      <c r="J46" s="170" t="s">
        <v>1904</v>
      </c>
      <c r="K46" s="103">
        <v>2021</v>
      </c>
      <c r="L46" s="118">
        <v>0</v>
      </c>
      <c r="M46" s="103" t="s">
        <v>1875</v>
      </c>
    </row>
    <row r="47" spans="1:13" ht="92.4" x14ac:dyDescent="0.25">
      <c r="A47" s="289" t="s">
        <v>664</v>
      </c>
      <c r="B47" s="300" t="s">
        <v>1871</v>
      </c>
      <c r="C47" s="301" t="s">
        <v>567</v>
      </c>
      <c r="D47" s="304" t="s">
        <v>525</v>
      </c>
      <c r="E47" s="304" t="s">
        <v>185</v>
      </c>
      <c r="F47" s="293" t="s">
        <v>606</v>
      </c>
      <c r="G47" s="305" t="s">
        <v>647</v>
      </c>
      <c r="H47" s="306" t="s">
        <v>1903</v>
      </c>
      <c r="I47" s="305">
        <v>0</v>
      </c>
      <c r="J47" s="170" t="s">
        <v>1904</v>
      </c>
      <c r="K47" s="103">
        <v>2021</v>
      </c>
      <c r="L47" s="118">
        <v>0</v>
      </c>
      <c r="M47" s="103" t="s">
        <v>1875</v>
      </c>
    </row>
    <row r="48" spans="1:13" ht="92.4" x14ac:dyDescent="0.25">
      <c r="A48" s="289" t="s">
        <v>664</v>
      </c>
      <c r="B48" s="300" t="s">
        <v>1871</v>
      </c>
      <c r="C48" s="301" t="s">
        <v>567</v>
      </c>
      <c r="D48" s="304" t="s">
        <v>525</v>
      </c>
      <c r="E48" s="304" t="s">
        <v>185</v>
      </c>
      <c r="F48" s="293" t="s">
        <v>606</v>
      </c>
      <c r="G48" s="305" t="s">
        <v>649</v>
      </c>
      <c r="H48" s="306" t="s">
        <v>1906</v>
      </c>
      <c r="I48" s="305">
        <v>0</v>
      </c>
      <c r="J48" s="170" t="s">
        <v>1904</v>
      </c>
      <c r="K48" s="103">
        <v>2021</v>
      </c>
      <c r="L48" s="118">
        <v>0</v>
      </c>
      <c r="M48" s="103" t="s">
        <v>1875</v>
      </c>
    </row>
    <row r="49" spans="1:13" ht="92.4" x14ac:dyDescent="0.25">
      <c r="A49" s="289" t="s">
        <v>664</v>
      </c>
      <c r="B49" s="300" t="s">
        <v>1871</v>
      </c>
      <c r="C49" s="301" t="s">
        <v>567</v>
      </c>
      <c r="D49" s="304" t="s">
        <v>525</v>
      </c>
      <c r="E49" s="304" t="s">
        <v>185</v>
      </c>
      <c r="F49" s="293" t="s">
        <v>606</v>
      </c>
      <c r="G49" s="305" t="s">
        <v>650</v>
      </c>
      <c r="H49" s="306" t="s">
        <v>1906</v>
      </c>
      <c r="I49" s="305">
        <v>0</v>
      </c>
      <c r="J49" s="170" t="s">
        <v>1904</v>
      </c>
      <c r="K49" s="103">
        <v>2021</v>
      </c>
      <c r="L49" s="118">
        <v>0</v>
      </c>
      <c r="M49" s="103" t="s">
        <v>1875</v>
      </c>
    </row>
    <row r="50" spans="1:13" ht="92.4" x14ac:dyDescent="0.25">
      <c r="A50" s="289" t="s">
        <v>664</v>
      </c>
      <c r="B50" s="300" t="s">
        <v>1871</v>
      </c>
      <c r="C50" s="301" t="s">
        <v>567</v>
      </c>
      <c r="D50" s="304" t="s">
        <v>525</v>
      </c>
      <c r="E50" s="304" t="s">
        <v>185</v>
      </c>
      <c r="F50" s="293" t="s">
        <v>606</v>
      </c>
      <c r="G50" s="305" t="s">
        <v>651</v>
      </c>
      <c r="H50" s="306" t="s">
        <v>1906</v>
      </c>
      <c r="I50" s="305">
        <v>0</v>
      </c>
      <c r="J50" s="170" t="s">
        <v>1904</v>
      </c>
      <c r="K50" s="103">
        <v>2021</v>
      </c>
      <c r="L50" s="118">
        <v>0</v>
      </c>
      <c r="M50" s="103" t="s">
        <v>1875</v>
      </c>
    </row>
    <row r="51" spans="1:13" ht="92.4" x14ac:dyDescent="0.25">
      <c r="A51" s="289" t="s">
        <v>664</v>
      </c>
      <c r="B51" s="300" t="s">
        <v>1871</v>
      </c>
      <c r="C51" s="301" t="s">
        <v>567</v>
      </c>
      <c r="D51" s="304" t="s">
        <v>525</v>
      </c>
      <c r="E51" s="304" t="s">
        <v>185</v>
      </c>
      <c r="F51" s="293" t="s">
        <v>608</v>
      </c>
      <c r="G51" s="305" t="s">
        <v>646</v>
      </c>
      <c r="H51" s="306" t="s">
        <v>1903</v>
      </c>
      <c r="I51" s="305">
        <v>0</v>
      </c>
      <c r="J51" s="170" t="s">
        <v>1904</v>
      </c>
      <c r="K51" s="103">
        <v>2021</v>
      </c>
      <c r="L51" s="118">
        <v>0</v>
      </c>
      <c r="M51" s="103" t="s">
        <v>1875</v>
      </c>
    </row>
    <row r="52" spans="1:13" ht="92.4" x14ac:dyDescent="0.25">
      <c r="A52" s="289" t="s">
        <v>664</v>
      </c>
      <c r="B52" s="300" t="s">
        <v>1871</v>
      </c>
      <c r="C52" s="301" t="s">
        <v>567</v>
      </c>
      <c r="D52" s="304" t="s">
        <v>525</v>
      </c>
      <c r="E52" s="304" t="s">
        <v>185</v>
      </c>
      <c r="F52" s="293" t="s">
        <v>608</v>
      </c>
      <c r="G52" s="305" t="s">
        <v>647</v>
      </c>
      <c r="H52" s="306" t="s">
        <v>1903</v>
      </c>
      <c r="I52" s="305">
        <v>0</v>
      </c>
      <c r="J52" s="170" t="s">
        <v>1904</v>
      </c>
      <c r="K52" s="103">
        <v>2021</v>
      </c>
      <c r="L52" s="118">
        <v>0</v>
      </c>
      <c r="M52" s="103" t="s">
        <v>1875</v>
      </c>
    </row>
    <row r="53" spans="1:13" ht="92.4" x14ac:dyDescent="0.25">
      <c r="A53" s="289" t="s">
        <v>664</v>
      </c>
      <c r="B53" s="300" t="s">
        <v>1871</v>
      </c>
      <c r="C53" s="301" t="s">
        <v>567</v>
      </c>
      <c r="D53" s="304" t="s">
        <v>525</v>
      </c>
      <c r="E53" s="304" t="s">
        <v>185</v>
      </c>
      <c r="F53" s="293" t="s">
        <v>608</v>
      </c>
      <c r="G53" s="305" t="s">
        <v>648</v>
      </c>
      <c r="H53" s="306" t="s">
        <v>1906</v>
      </c>
      <c r="I53" s="305">
        <v>0</v>
      </c>
      <c r="J53" s="170" t="s">
        <v>1904</v>
      </c>
      <c r="K53" s="103">
        <v>2021</v>
      </c>
      <c r="L53" s="118">
        <v>0</v>
      </c>
      <c r="M53" s="103" t="s">
        <v>1875</v>
      </c>
    </row>
    <row r="54" spans="1:13" ht="92.4" x14ac:dyDescent="0.25">
      <c r="A54" s="289" t="s">
        <v>664</v>
      </c>
      <c r="B54" s="300" t="s">
        <v>1871</v>
      </c>
      <c r="C54" s="301" t="s">
        <v>567</v>
      </c>
      <c r="D54" s="304" t="s">
        <v>525</v>
      </c>
      <c r="E54" s="304" t="s">
        <v>185</v>
      </c>
      <c r="F54" s="293" t="s">
        <v>608</v>
      </c>
      <c r="G54" s="305" t="s">
        <v>649</v>
      </c>
      <c r="H54" s="306" t="s">
        <v>1906</v>
      </c>
      <c r="I54" s="305">
        <v>0</v>
      </c>
      <c r="J54" s="170" t="s">
        <v>1904</v>
      </c>
      <c r="K54" s="103">
        <v>2021</v>
      </c>
      <c r="L54" s="118">
        <v>8</v>
      </c>
      <c r="M54" s="414" t="s">
        <v>869</v>
      </c>
    </row>
    <row r="55" spans="1:13" ht="92.4" x14ac:dyDescent="0.25">
      <c r="A55" s="289" t="s">
        <v>664</v>
      </c>
      <c r="B55" s="300" t="s">
        <v>1871</v>
      </c>
      <c r="C55" s="301" t="s">
        <v>567</v>
      </c>
      <c r="D55" s="304" t="s">
        <v>525</v>
      </c>
      <c r="E55" s="304" t="s">
        <v>185</v>
      </c>
      <c r="F55" s="293" t="s">
        <v>608</v>
      </c>
      <c r="G55" s="305" t="s">
        <v>650</v>
      </c>
      <c r="H55" s="306" t="s">
        <v>1906</v>
      </c>
      <c r="I55" s="305">
        <v>0</v>
      </c>
      <c r="J55" s="170" t="s">
        <v>1904</v>
      </c>
      <c r="K55" s="103">
        <v>2021</v>
      </c>
      <c r="L55" s="118">
        <v>0</v>
      </c>
      <c r="M55" s="103" t="s">
        <v>1875</v>
      </c>
    </row>
    <row r="56" spans="1:13" ht="92.4" x14ac:dyDescent="0.25">
      <c r="A56" s="289" t="s">
        <v>664</v>
      </c>
      <c r="B56" s="300" t="s">
        <v>1871</v>
      </c>
      <c r="C56" s="301" t="s">
        <v>567</v>
      </c>
      <c r="D56" s="304" t="s">
        <v>525</v>
      </c>
      <c r="E56" s="304" t="s">
        <v>185</v>
      </c>
      <c r="F56" s="293" t="s">
        <v>608</v>
      </c>
      <c r="G56" s="305" t="s">
        <v>651</v>
      </c>
      <c r="H56" s="306" t="s">
        <v>1906</v>
      </c>
      <c r="I56" s="305">
        <v>0</v>
      </c>
      <c r="J56" s="170" t="s">
        <v>1904</v>
      </c>
      <c r="K56" s="103">
        <v>2021</v>
      </c>
      <c r="L56" s="118">
        <v>0</v>
      </c>
      <c r="M56" s="103" t="s">
        <v>1875</v>
      </c>
    </row>
    <row r="57" spans="1:13" ht="92.4" x14ac:dyDescent="0.25">
      <c r="A57" s="289" t="s">
        <v>664</v>
      </c>
      <c r="B57" s="300" t="s">
        <v>1871</v>
      </c>
      <c r="C57" s="301" t="s">
        <v>567</v>
      </c>
      <c r="D57" s="304" t="s">
        <v>525</v>
      </c>
      <c r="E57" s="304" t="s">
        <v>185</v>
      </c>
      <c r="F57" s="293" t="s">
        <v>616</v>
      </c>
      <c r="G57" s="305" t="s">
        <v>646</v>
      </c>
      <c r="H57" s="306" t="s">
        <v>1903</v>
      </c>
      <c r="I57" s="305">
        <v>2</v>
      </c>
      <c r="J57" s="170" t="s">
        <v>1904</v>
      </c>
      <c r="K57" s="103">
        <v>2021</v>
      </c>
      <c r="L57" s="118">
        <v>0</v>
      </c>
      <c r="M57" s="103" t="s">
        <v>1875</v>
      </c>
    </row>
    <row r="58" spans="1:13" ht="92.4" x14ac:dyDescent="0.25">
      <c r="A58" s="289" t="s">
        <v>664</v>
      </c>
      <c r="B58" s="300" t="s">
        <v>1871</v>
      </c>
      <c r="C58" s="301" t="s">
        <v>567</v>
      </c>
      <c r="D58" s="304" t="s">
        <v>525</v>
      </c>
      <c r="E58" s="304" t="s">
        <v>185</v>
      </c>
      <c r="F58" s="293" t="s">
        <v>616</v>
      </c>
      <c r="G58" s="305" t="s">
        <v>647</v>
      </c>
      <c r="H58" s="306" t="s">
        <v>1914</v>
      </c>
      <c r="I58" s="305">
        <v>0</v>
      </c>
      <c r="J58" s="170" t="s">
        <v>1904</v>
      </c>
      <c r="K58" s="103">
        <v>2021</v>
      </c>
      <c r="L58" s="118">
        <v>0</v>
      </c>
      <c r="M58" s="103" t="s">
        <v>1875</v>
      </c>
    </row>
    <row r="59" spans="1:13" ht="92.4" x14ac:dyDescent="0.25">
      <c r="A59" s="289" t="s">
        <v>664</v>
      </c>
      <c r="B59" s="300" t="s">
        <v>1871</v>
      </c>
      <c r="C59" s="301" t="s">
        <v>567</v>
      </c>
      <c r="D59" s="304" t="s">
        <v>525</v>
      </c>
      <c r="E59" s="304" t="s">
        <v>185</v>
      </c>
      <c r="F59" s="293" t="s">
        <v>616</v>
      </c>
      <c r="G59" s="305" t="s">
        <v>648</v>
      </c>
      <c r="H59" s="306" t="s">
        <v>1914</v>
      </c>
      <c r="I59" s="305">
        <v>0</v>
      </c>
      <c r="J59" s="170" t="s">
        <v>1904</v>
      </c>
      <c r="K59" s="103">
        <v>2021</v>
      </c>
      <c r="L59" s="118">
        <v>0</v>
      </c>
      <c r="M59" s="103" t="s">
        <v>1875</v>
      </c>
    </row>
    <row r="60" spans="1:13" ht="92.4" x14ac:dyDescent="0.25">
      <c r="A60" s="289" t="s">
        <v>664</v>
      </c>
      <c r="B60" s="300" t="s">
        <v>1871</v>
      </c>
      <c r="C60" s="301" t="s">
        <v>567</v>
      </c>
      <c r="D60" s="304" t="s">
        <v>525</v>
      </c>
      <c r="E60" s="304" t="s">
        <v>185</v>
      </c>
      <c r="F60" s="293" t="s">
        <v>616</v>
      </c>
      <c r="G60" s="305" t="s">
        <v>649</v>
      </c>
      <c r="H60" s="306" t="s">
        <v>1914</v>
      </c>
      <c r="I60" s="305">
        <v>0</v>
      </c>
      <c r="J60" s="170" t="s">
        <v>1904</v>
      </c>
      <c r="K60" s="103">
        <v>2021</v>
      </c>
      <c r="L60" s="118">
        <v>0</v>
      </c>
      <c r="M60" s="103" t="s">
        <v>1875</v>
      </c>
    </row>
    <row r="61" spans="1:13" ht="92.4" x14ac:dyDescent="0.25">
      <c r="A61" s="289" t="s">
        <v>664</v>
      </c>
      <c r="B61" s="300" t="s">
        <v>1871</v>
      </c>
      <c r="C61" s="301" t="s">
        <v>567</v>
      </c>
      <c r="D61" s="304" t="s">
        <v>525</v>
      </c>
      <c r="E61" s="304" t="s">
        <v>185</v>
      </c>
      <c r="F61" s="293" t="s">
        <v>616</v>
      </c>
      <c r="G61" s="305" t="s">
        <v>650</v>
      </c>
      <c r="H61" s="306" t="s">
        <v>1914</v>
      </c>
      <c r="I61" s="305">
        <v>0</v>
      </c>
      <c r="J61" s="170" t="s">
        <v>1904</v>
      </c>
      <c r="K61" s="103">
        <v>2021</v>
      </c>
      <c r="L61" s="118">
        <v>0</v>
      </c>
      <c r="M61" s="103" t="s">
        <v>1875</v>
      </c>
    </row>
    <row r="62" spans="1:13" ht="92.4" x14ac:dyDescent="0.25">
      <c r="A62" s="289" t="s">
        <v>664</v>
      </c>
      <c r="B62" s="300" t="s">
        <v>1871</v>
      </c>
      <c r="C62" s="301" t="s">
        <v>567</v>
      </c>
      <c r="D62" s="304" t="s">
        <v>525</v>
      </c>
      <c r="E62" s="304" t="s">
        <v>185</v>
      </c>
      <c r="F62" s="293" t="s">
        <v>616</v>
      </c>
      <c r="G62" s="305" t="s">
        <v>651</v>
      </c>
      <c r="H62" s="306" t="s">
        <v>1914</v>
      </c>
      <c r="I62" s="305">
        <v>0</v>
      </c>
      <c r="J62" s="170" t="s">
        <v>1904</v>
      </c>
      <c r="K62" s="103">
        <v>2021</v>
      </c>
      <c r="L62" s="118">
        <v>0</v>
      </c>
      <c r="M62" s="103" t="s">
        <v>1875</v>
      </c>
    </row>
    <row r="63" spans="1:13" ht="92.4" x14ac:dyDescent="0.25">
      <c r="A63" s="289" t="s">
        <v>664</v>
      </c>
      <c r="B63" s="300" t="s">
        <v>1871</v>
      </c>
      <c r="C63" s="301" t="s">
        <v>567</v>
      </c>
      <c r="D63" s="304" t="s">
        <v>525</v>
      </c>
      <c r="E63" s="304" t="s">
        <v>185</v>
      </c>
      <c r="F63" s="293" t="s">
        <v>610</v>
      </c>
      <c r="G63" s="305" t="s">
        <v>648</v>
      </c>
      <c r="H63" s="306" t="s">
        <v>1914</v>
      </c>
      <c r="I63" s="305">
        <v>1</v>
      </c>
      <c r="J63" s="170" t="s">
        <v>1904</v>
      </c>
      <c r="K63" s="103">
        <v>2021</v>
      </c>
      <c r="L63" s="118">
        <v>1</v>
      </c>
      <c r="M63" s="414" t="s">
        <v>869</v>
      </c>
    </row>
    <row r="64" spans="1:13" ht="92.4" x14ac:dyDescent="0.25">
      <c r="A64" s="289" t="s">
        <v>664</v>
      </c>
      <c r="B64" s="300" t="s">
        <v>1871</v>
      </c>
      <c r="C64" s="301" t="s">
        <v>567</v>
      </c>
      <c r="D64" s="304" t="s">
        <v>525</v>
      </c>
      <c r="E64" s="304" t="s">
        <v>185</v>
      </c>
      <c r="F64" s="293" t="s">
        <v>610</v>
      </c>
      <c r="G64" s="305" t="s">
        <v>649</v>
      </c>
      <c r="H64" s="306" t="s">
        <v>1914</v>
      </c>
      <c r="I64" s="305">
        <v>0</v>
      </c>
      <c r="J64" s="170" t="s">
        <v>1904</v>
      </c>
      <c r="K64" s="103">
        <v>2021</v>
      </c>
      <c r="L64" s="118">
        <v>0</v>
      </c>
      <c r="M64" s="103" t="s">
        <v>1875</v>
      </c>
    </row>
    <row r="65" spans="1:13" ht="92.4" x14ac:dyDescent="0.25">
      <c r="A65" s="289" t="s">
        <v>664</v>
      </c>
      <c r="B65" s="300" t="s">
        <v>1871</v>
      </c>
      <c r="C65" s="301" t="s">
        <v>567</v>
      </c>
      <c r="D65" s="304" t="s">
        <v>525</v>
      </c>
      <c r="E65" s="304" t="s">
        <v>185</v>
      </c>
      <c r="F65" s="293" t="s">
        <v>610</v>
      </c>
      <c r="G65" s="305" t="s">
        <v>650</v>
      </c>
      <c r="H65" s="306" t="s">
        <v>1914</v>
      </c>
      <c r="I65" s="305">
        <v>0</v>
      </c>
      <c r="J65" s="170" t="s">
        <v>1904</v>
      </c>
      <c r="K65" s="103">
        <v>2021</v>
      </c>
      <c r="L65" s="118">
        <v>0</v>
      </c>
      <c r="M65" s="103" t="s">
        <v>1875</v>
      </c>
    </row>
    <row r="66" spans="1:13" ht="92.4" x14ac:dyDescent="0.25">
      <c r="A66" s="289" t="s">
        <v>664</v>
      </c>
      <c r="B66" s="300" t="s">
        <v>1871</v>
      </c>
      <c r="C66" s="301" t="s">
        <v>567</v>
      </c>
      <c r="D66" s="304" t="s">
        <v>525</v>
      </c>
      <c r="E66" s="304" t="s">
        <v>185</v>
      </c>
      <c r="F66" s="293" t="s">
        <v>610</v>
      </c>
      <c r="G66" s="305" t="s">
        <v>651</v>
      </c>
      <c r="H66" s="306" t="s">
        <v>1914</v>
      </c>
      <c r="I66" s="305">
        <v>0</v>
      </c>
      <c r="J66" s="170" t="s">
        <v>1904</v>
      </c>
      <c r="K66" s="103">
        <v>2021</v>
      </c>
      <c r="L66" s="118">
        <v>0</v>
      </c>
      <c r="M66" s="103" t="s">
        <v>1875</v>
      </c>
    </row>
    <row r="67" spans="1:13" ht="92.4" x14ac:dyDescent="0.25">
      <c r="A67" s="289" t="s">
        <v>664</v>
      </c>
      <c r="B67" s="300" t="s">
        <v>1871</v>
      </c>
      <c r="C67" s="301" t="s">
        <v>567</v>
      </c>
      <c r="D67" s="304" t="s">
        <v>525</v>
      </c>
      <c r="E67" s="304" t="s">
        <v>185</v>
      </c>
      <c r="F67" s="293" t="s">
        <v>1923</v>
      </c>
      <c r="G67" s="305" t="s">
        <v>648</v>
      </c>
      <c r="H67" s="306" t="s">
        <v>1914</v>
      </c>
      <c r="I67" s="305">
        <v>0</v>
      </c>
      <c r="J67" s="170" t="s">
        <v>1904</v>
      </c>
      <c r="K67" s="103">
        <v>2021</v>
      </c>
      <c r="L67" s="118">
        <v>0</v>
      </c>
      <c r="M67" s="103" t="s">
        <v>1875</v>
      </c>
    </row>
    <row r="68" spans="1:13" ht="92.4" x14ac:dyDescent="0.25">
      <c r="A68" s="289" t="s">
        <v>664</v>
      </c>
      <c r="B68" s="300" t="s">
        <v>1871</v>
      </c>
      <c r="C68" s="301" t="s">
        <v>567</v>
      </c>
      <c r="D68" s="304" t="s">
        <v>525</v>
      </c>
      <c r="E68" s="304" t="s">
        <v>185</v>
      </c>
      <c r="F68" s="293" t="s">
        <v>1923</v>
      </c>
      <c r="G68" s="305" t="s">
        <v>649</v>
      </c>
      <c r="H68" s="306" t="s">
        <v>1914</v>
      </c>
      <c r="I68" s="305">
        <v>0</v>
      </c>
      <c r="J68" s="170" t="s">
        <v>1904</v>
      </c>
      <c r="K68" s="103">
        <v>2021</v>
      </c>
      <c r="L68" s="118">
        <v>0</v>
      </c>
      <c r="M68" s="103" t="s">
        <v>1875</v>
      </c>
    </row>
    <row r="69" spans="1:13" ht="92.4" x14ac:dyDescent="0.25">
      <c r="A69" s="289" t="s">
        <v>664</v>
      </c>
      <c r="B69" s="300" t="s">
        <v>1871</v>
      </c>
      <c r="C69" s="301" t="s">
        <v>567</v>
      </c>
      <c r="D69" s="304" t="s">
        <v>525</v>
      </c>
      <c r="E69" s="304" t="s">
        <v>185</v>
      </c>
      <c r="F69" s="293" t="s">
        <v>1923</v>
      </c>
      <c r="G69" s="305" t="s">
        <v>650</v>
      </c>
      <c r="H69" s="306" t="s">
        <v>1914</v>
      </c>
      <c r="I69" s="305">
        <v>0</v>
      </c>
      <c r="J69" s="170" t="s">
        <v>1904</v>
      </c>
      <c r="K69" s="103">
        <v>2021</v>
      </c>
      <c r="L69" s="118">
        <v>0</v>
      </c>
      <c r="M69" s="103" t="s">
        <v>1875</v>
      </c>
    </row>
    <row r="70" spans="1:13" ht="92.4" x14ac:dyDescent="0.25">
      <c r="A70" s="289" t="s">
        <v>664</v>
      </c>
      <c r="B70" s="300" t="s">
        <v>1871</v>
      </c>
      <c r="C70" s="301" t="s">
        <v>567</v>
      </c>
      <c r="D70" s="304" t="s">
        <v>525</v>
      </c>
      <c r="E70" s="304" t="s">
        <v>185</v>
      </c>
      <c r="F70" s="293" t="s">
        <v>1923</v>
      </c>
      <c r="G70" s="305" t="s">
        <v>651</v>
      </c>
      <c r="H70" s="306" t="s">
        <v>1914</v>
      </c>
      <c r="I70" s="305">
        <v>0</v>
      </c>
      <c r="J70" s="170" t="s">
        <v>1904</v>
      </c>
      <c r="K70" s="103">
        <v>2021</v>
      </c>
      <c r="L70" s="118">
        <v>0</v>
      </c>
      <c r="M70" s="103" t="s">
        <v>1875</v>
      </c>
    </row>
    <row r="71" spans="1:13" ht="92.4" x14ac:dyDescent="0.25">
      <c r="A71" s="289" t="s">
        <v>664</v>
      </c>
      <c r="B71" s="300" t="s">
        <v>1871</v>
      </c>
      <c r="C71" s="301" t="s">
        <v>567</v>
      </c>
      <c r="D71" s="304" t="s">
        <v>525</v>
      </c>
      <c r="E71" s="304" t="s">
        <v>185</v>
      </c>
      <c r="F71" s="293" t="s">
        <v>1923</v>
      </c>
      <c r="G71" s="305" t="s">
        <v>629</v>
      </c>
      <c r="H71" s="306" t="s">
        <v>1924</v>
      </c>
      <c r="I71" s="305">
        <v>170</v>
      </c>
      <c r="J71" s="170" t="s">
        <v>1904</v>
      </c>
      <c r="K71" s="103">
        <v>2021</v>
      </c>
      <c r="L71" s="118">
        <v>161</v>
      </c>
      <c r="M71" s="414" t="s">
        <v>869</v>
      </c>
    </row>
    <row r="72" spans="1:13" ht="92.4" x14ac:dyDescent="0.25">
      <c r="A72" s="289" t="s">
        <v>664</v>
      </c>
      <c r="B72" s="300" t="s">
        <v>1871</v>
      </c>
      <c r="C72" s="301" t="s">
        <v>567</v>
      </c>
      <c r="D72" s="304" t="s">
        <v>525</v>
      </c>
      <c r="E72" s="304" t="s">
        <v>185</v>
      </c>
      <c r="F72" s="293" t="s">
        <v>1923</v>
      </c>
      <c r="G72" s="305" t="s">
        <v>631</v>
      </c>
      <c r="H72" s="306" t="s">
        <v>1925</v>
      </c>
      <c r="I72" s="305">
        <v>20</v>
      </c>
      <c r="J72" s="170" t="s">
        <v>1904</v>
      </c>
      <c r="K72" s="103">
        <v>2021</v>
      </c>
      <c r="L72" s="118">
        <v>20</v>
      </c>
      <c r="M72" s="414" t="s">
        <v>869</v>
      </c>
    </row>
    <row r="73" spans="1:13" ht="92.4" x14ac:dyDescent="0.25">
      <c r="A73" s="289" t="s">
        <v>664</v>
      </c>
      <c r="B73" s="300" t="s">
        <v>1871</v>
      </c>
      <c r="C73" s="301" t="s">
        <v>567</v>
      </c>
      <c r="D73" s="304" t="s">
        <v>525</v>
      </c>
      <c r="E73" s="304" t="s">
        <v>185</v>
      </c>
      <c r="F73" s="293" t="s">
        <v>1926</v>
      </c>
      <c r="G73" s="305" t="s">
        <v>646</v>
      </c>
      <c r="H73" s="306" t="s">
        <v>1903</v>
      </c>
      <c r="I73" s="305">
        <v>0</v>
      </c>
      <c r="J73" s="170" t="s">
        <v>1904</v>
      </c>
      <c r="K73" s="103">
        <v>2021</v>
      </c>
      <c r="L73" s="118">
        <v>0</v>
      </c>
      <c r="M73" s="103" t="s">
        <v>1875</v>
      </c>
    </row>
    <row r="74" spans="1:13" ht="92.4" x14ac:dyDescent="0.25">
      <c r="A74" s="289" t="s">
        <v>664</v>
      </c>
      <c r="B74" s="300" t="s">
        <v>1871</v>
      </c>
      <c r="C74" s="301" t="s">
        <v>567</v>
      </c>
      <c r="D74" s="304" t="s">
        <v>525</v>
      </c>
      <c r="E74" s="304" t="s">
        <v>185</v>
      </c>
      <c r="F74" s="293" t="s">
        <v>1926</v>
      </c>
      <c r="G74" s="305" t="s">
        <v>647</v>
      </c>
      <c r="H74" s="306" t="s">
        <v>1903</v>
      </c>
      <c r="I74" s="305">
        <v>0</v>
      </c>
      <c r="J74" s="170" t="s">
        <v>1904</v>
      </c>
      <c r="K74" s="103">
        <v>2021</v>
      </c>
      <c r="L74" s="118">
        <v>0</v>
      </c>
      <c r="M74" s="103" t="s">
        <v>1875</v>
      </c>
    </row>
    <row r="75" spans="1:13" ht="92.4" x14ac:dyDescent="0.25">
      <c r="A75" s="289" t="s">
        <v>664</v>
      </c>
      <c r="B75" s="300" t="s">
        <v>1871</v>
      </c>
      <c r="C75" s="301" t="s">
        <v>567</v>
      </c>
      <c r="D75" s="304" t="s">
        <v>525</v>
      </c>
      <c r="E75" s="304" t="s">
        <v>185</v>
      </c>
      <c r="F75" s="293" t="s">
        <v>1926</v>
      </c>
      <c r="G75" s="305" t="s">
        <v>648</v>
      </c>
      <c r="H75" s="306" t="s">
        <v>1906</v>
      </c>
      <c r="I75" s="305">
        <v>0</v>
      </c>
      <c r="J75" s="170" t="s">
        <v>1904</v>
      </c>
      <c r="K75" s="103">
        <v>2021</v>
      </c>
      <c r="L75" s="118">
        <v>0</v>
      </c>
      <c r="M75" s="103" t="s">
        <v>1875</v>
      </c>
    </row>
    <row r="76" spans="1:13" ht="92.4" x14ac:dyDescent="0.25">
      <c r="A76" s="289" t="s">
        <v>664</v>
      </c>
      <c r="B76" s="300" t="s">
        <v>1871</v>
      </c>
      <c r="C76" s="301" t="s">
        <v>567</v>
      </c>
      <c r="D76" s="304" t="s">
        <v>525</v>
      </c>
      <c r="E76" s="304" t="s">
        <v>185</v>
      </c>
      <c r="F76" s="293" t="s">
        <v>1926</v>
      </c>
      <c r="G76" s="305" t="s">
        <v>649</v>
      </c>
      <c r="H76" s="306" t="s">
        <v>1906</v>
      </c>
      <c r="I76" s="305">
        <v>0</v>
      </c>
      <c r="J76" s="170" t="s">
        <v>1904</v>
      </c>
      <c r="K76" s="103">
        <v>2021</v>
      </c>
      <c r="L76" s="118">
        <v>0</v>
      </c>
      <c r="M76" s="103" t="s">
        <v>1875</v>
      </c>
    </row>
    <row r="77" spans="1:13" ht="92.4" x14ac:dyDescent="0.25">
      <c r="A77" s="289" t="s">
        <v>664</v>
      </c>
      <c r="B77" s="300" t="s">
        <v>1871</v>
      </c>
      <c r="C77" s="301" t="s">
        <v>567</v>
      </c>
      <c r="D77" s="304" t="s">
        <v>525</v>
      </c>
      <c r="E77" s="304" t="s">
        <v>185</v>
      </c>
      <c r="F77" s="293" t="s">
        <v>1926</v>
      </c>
      <c r="G77" s="305" t="s">
        <v>650</v>
      </c>
      <c r="H77" s="306" t="s">
        <v>1906</v>
      </c>
      <c r="I77" s="305">
        <v>0</v>
      </c>
      <c r="J77" s="170" t="s">
        <v>1904</v>
      </c>
      <c r="K77" s="103">
        <v>2021</v>
      </c>
      <c r="L77" s="118">
        <v>0</v>
      </c>
      <c r="M77" s="103" t="s">
        <v>1875</v>
      </c>
    </row>
    <row r="78" spans="1:13" ht="92.4" x14ac:dyDescent="0.25">
      <c r="A78" s="289" t="s">
        <v>664</v>
      </c>
      <c r="B78" s="300" t="s">
        <v>1871</v>
      </c>
      <c r="C78" s="301" t="s">
        <v>567</v>
      </c>
      <c r="D78" s="304" t="s">
        <v>525</v>
      </c>
      <c r="E78" s="304" t="s">
        <v>185</v>
      </c>
      <c r="F78" s="293" t="s">
        <v>1926</v>
      </c>
      <c r="G78" s="305" t="s">
        <v>651</v>
      </c>
      <c r="H78" s="306" t="s">
        <v>1906</v>
      </c>
      <c r="I78" s="305">
        <v>0</v>
      </c>
      <c r="J78" s="170" t="s">
        <v>1904</v>
      </c>
      <c r="K78" s="103">
        <v>2021</v>
      </c>
      <c r="L78" s="118">
        <v>0</v>
      </c>
      <c r="M78" s="103" t="s">
        <v>1875</v>
      </c>
    </row>
    <row r="79" spans="1:13" ht="92.4" x14ac:dyDescent="0.25">
      <c r="A79" s="289" t="s">
        <v>664</v>
      </c>
      <c r="B79" s="300" t="s">
        <v>1871</v>
      </c>
      <c r="C79" s="301" t="s">
        <v>567</v>
      </c>
      <c r="D79" s="304" t="s">
        <v>525</v>
      </c>
      <c r="E79" s="304" t="s">
        <v>185</v>
      </c>
      <c r="F79" s="293" t="s">
        <v>1927</v>
      </c>
      <c r="G79" s="305" t="s">
        <v>648</v>
      </c>
      <c r="H79" s="306" t="s">
        <v>1914</v>
      </c>
      <c r="I79" s="305">
        <v>1</v>
      </c>
      <c r="J79" s="170" t="s">
        <v>1904</v>
      </c>
      <c r="K79" s="103">
        <v>2021</v>
      </c>
      <c r="L79" s="118">
        <v>0</v>
      </c>
      <c r="M79" s="103" t="s">
        <v>1875</v>
      </c>
    </row>
    <row r="80" spans="1:13" ht="92.4" x14ac:dyDescent="0.25">
      <c r="A80" s="289" t="s">
        <v>664</v>
      </c>
      <c r="B80" s="300" t="s">
        <v>1871</v>
      </c>
      <c r="C80" s="301" t="s">
        <v>567</v>
      </c>
      <c r="D80" s="304" t="s">
        <v>525</v>
      </c>
      <c r="E80" s="304" t="s">
        <v>185</v>
      </c>
      <c r="F80" s="293" t="s">
        <v>1927</v>
      </c>
      <c r="G80" s="305" t="s">
        <v>649</v>
      </c>
      <c r="H80" s="306" t="s">
        <v>1914</v>
      </c>
      <c r="I80" s="305">
        <v>0</v>
      </c>
      <c r="J80" s="170" t="s">
        <v>1904</v>
      </c>
      <c r="K80" s="103">
        <v>2021</v>
      </c>
      <c r="L80" s="118">
        <v>0</v>
      </c>
      <c r="M80" s="103" t="s">
        <v>1875</v>
      </c>
    </row>
    <row r="81" spans="1:13" ht="92.4" x14ac:dyDescent="0.25">
      <c r="A81" s="289" t="s">
        <v>664</v>
      </c>
      <c r="B81" s="300" t="s">
        <v>1871</v>
      </c>
      <c r="C81" s="301" t="s">
        <v>567</v>
      </c>
      <c r="D81" s="304" t="s">
        <v>525</v>
      </c>
      <c r="E81" s="304" t="s">
        <v>185</v>
      </c>
      <c r="F81" s="293" t="s">
        <v>1927</v>
      </c>
      <c r="G81" s="305" t="s">
        <v>650</v>
      </c>
      <c r="H81" s="306" t="s">
        <v>1914</v>
      </c>
      <c r="I81" s="305">
        <v>0</v>
      </c>
      <c r="J81" s="170" t="s">
        <v>1904</v>
      </c>
      <c r="K81" s="103">
        <v>2021</v>
      </c>
      <c r="L81" s="118">
        <v>0</v>
      </c>
      <c r="M81" s="103" t="s">
        <v>1875</v>
      </c>
    </row>
    <row r="82" spans="1:13" ht="92.4" x14ac:dyDescent="0.25">
      <c r="A82" s="289" t="s">
        <v>664</v>
      </c>
      <c r="B82" s="300" t="s">
        <v>1871</v>
      </c>
      <c r="C82" s="301" t="s">
        <v>567</v>
      </c>
      <c r="D82" s="304" t="s">
        <v>525</v>
      </c>
      <c r="E82" s="304" t="s">
        <v>185</v>
      </c>
      <c r="F82" s="293" t="s">
        <v>1927</v>
      </c>
      <c r="G82" s="305" t="s">
        <v>651</v>
      </c>
      <c r="H82" s="306" t="s">
        <v>1914</v>
      </c>
      <c r="I82" s="305">
        <v>0</v>
      </c>
      <c r="J82" s="170" t="s">
        <v>1904</v>
      </c>
      <c r="K82" s="103">
        <v>2021</v>
      </c>
      <c r="L82" s="118">
        <v>0</v>
      </c>
      <c r="M82" s="103" t="s">
        <v>1875</v>
      </c>
    </row>
    <row r="83" spans="1:13" ht="92.4" x14ac:dyDescent="0.25">
      <c r="A83" s="289" t="s">
        <v>664</v>
      </c>
      <c r="B83" s="300" t="s">
        <v>1871</v>
      </c>
      <c r="C83" s="301" t="s">
        <v>567</v>
      </c>
      <c r="D83" s="304" t="s">
        <v>525</v>
      </c>
      <c r="E83" s="304" t="s">
        <v>185</v>
      </c>
      <c r="F83" s="293" t="s">
        <v>613</v>
      </c>
      <c r="G83" s="305" t="s">
        <v>648</v>
      </c>
      <c r="H83" s="306" t="s">
        <v>1914</v>
      </c>
      <c r="I83" s="305">
        <v>3</v>
      </c>
      <c r="J83" s="170" t="s">
        <v>1904</v>
      </c>
      <c r="K83" s="103">
        <v>2021</v>
      </c>
      <c r="L83" s="118">
        <v>4</v>
      </c>
      <c r="M83" s="414" t="s">
        <v>869</v>
      </c>
    </row>
    <row r="84" spans="1:13" ht="92.4" x14ac:dyDescent="0.25">
      <c r="A84" s="289" t="s">
        <v>664</v>
      </c>
      <c r="B84" s="300" t="s">
        <v>1871</v>
      </c>
      <c r="C84" s="301" t="s">
        <v>567</v>
      </c>
      <c r="D84" s="304" t="s">
        <v>525</v>
      </c>
      <c r="E84" s="304" t="s">
        <v>185</v>
      </c>
      <c r="F84" s="293" t="s">
        <v>613</v>
      </c>
      <c r="G84" s="305" t="s">
        <v>649</v>
      </c>
      <c r="H84" s="306" t="s">
        <v>1914</v>
      </c>
      <c r="I84" s="305">
        <v>3</v>
      </c>
      <c r="J84" s="170" t="s">
        <v>1904</v>
      </c>
      <c r="K84" s="103">
        <v>2021</v>
      </c>
      <c r="L84" s="118">
        <v>1</v>
      </c>
      <c r="M84" s="414" t="s">
        <v>869</v>
      </c>
    </row>
    <row r="85" spans="1:13" ht="92.4" x14ac:dyDescent="0.25">
      <c r="A85" s="289" t="s">
        <v>664</v>
      </c>
      <c r="B85" s="300" t="s">
        <v>1871</v>
      </c>
      <c r="C85" s="301" t="s">
        <v>567</v>
      </c>
      <c r="D85" s="304" t="s">
        <v>525</v>
      </c>
      <c r="E85" s="304" t="s">
        <v>185</v>
      </c>
      <c r="F85" s="293" t="s">
        <v>613</v>
      </c>
      <c r="G85" s="305" t="s">
        <v>650</v>
      </c>
      <c r="H85" s="306" t="s">
        <v>1914</v>
      </c>
      <c r="I85" s="305">
        <v>1</v>
      </c>
      <c r="J85" s="170" t="s">
        <v>1904</v>
      </c>
      <c r="K85" s="103">
        <v>2021</v>
      </c>
      <c r="L85" s="118">
        <v>0</v>
      </c>
      <c r="M85" s="103" t="s">
        <v>1875</v>
      </c>
    </row>
    <row r="86" spans="1:13" ht="92.4" x14ac:dyDescent="0.25">
      <c r="A86" s="289" t="s">
        <v>664</v>
      </c>
      <c r="B86" s="300" t="s">
        <v>1871</v>
      </c>
      <c r="C86" s="301" t="s">
        <v>567</v>
      </c>
      <c r="D86" s="304" t="s">
        <v>525</v>
      </c>
      <c r="E86" s="304" t="s">
        <v>185</v>
      </c>
      <c r="F86" s="293" t="s">
        <v>613</v>
      </c>
      <c r="G86" s="305" t="s">
        <v>651</v>
      </c>
      <c r="H86" s="306" t="s">
        <v>1914</v>
      </c>
      <c r="I86" s="305">
        <v>0</v>
      </c>
      <c r="J86" s="170" t="s">
        <v>1904</v>
      </c>
      <c r="K86" s="103">
        <v>2021</v>
      </c>
      <c r="L86" s="118">
        <v>0</v>
      </c>
      <c r="M86" s="103" t="s">
        <v>1875</v>
      </c>
    </row>
    <row r="87" spans="1:13" ht="12.75" customHeight="1" x14ac:dyDescent="0.25">
      <c r="B87" s="150"/>
      <c r="G87" s="150"/>
    </row>
  </sheetData>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E00-000000000000}">
          <x14:formula1>
            <xm:f>MasterCodeList!$C$2:$C$27</xm:f>
          </x14:formula1>
          <xm:sqref>A4:A6</xm:sqref>
        </x14:dataValidation>
        <x14:dataValidation type="list" allowBlank="1" showInputMessage="1" showErrorMessage="1" xr:uid="{00000000-0002-0000-0E00-000001000000}">
          <x14:formula1>
            <xm:f>MasterCodeList!$C$385:$C$387</xm:f>
          </x14:formula1>
          <xm:sqref>C4:C6</xm:sqref>
        </x14:dataValidation>
        <x14:dataValidation type="list" allowBlank="1" showInputMessage="1" showErrorMessage="1" xr:uid="{00000000-0002-0000-0E00-000002000000}">
          <x14:formula1>
            <xm:f>MasterCodeList!$C$126:$C$139</xm:f>
          </x14:formula1>
          <xm:sqref>D4:D6</xm:sqref>
        </x14:dataValidation>
        <x14:dataValidation type="list" allowBlank="1" showInputMessage="1" showErrorMessage="1" xr:uid="{00000000-0002-0000-0E00-000003000000}">
          <x14:formula1>
            <xm:f>MasterCodeList!$C$140:$C$142</xm:f>
          </x14:formula1>
          <xm:sqref>E4:E6</xm:sqref>
        </x14:dataValidation>
        <x14:dataValidation type="list" allowBlank="1" showInputMessage="1" showErrorMessage="1" xr:uid="{00000000-0002-0000-0E00-000004000000}">
          <x14:formula1>
            <xm:f>MasterCodeList!$C$343:$C$356</xm:f>
          </x14:formula1>
          <xm:sqref>F4:F6</xm:sqref>
        </x14:dataValidation>
        <x14:dataValidation type="list" allowBlank="1" showInputMessage="1" showErrorMessage="1" xr:uid="{00000000-0002-0000-0E00-000005000000}">
          <x14:formula1>
            <xm:f>MasterCodeList!$C$358:$C$377</xm:f>
          </x14:formula1>
          <xm:sqref>G4:G6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U538"/>
  <sheetViews>
    <sheetView zoomScaleNormal="100" zoomScaleSheetLayoutView="100" workbookViewId="0"/>
  </sheetViews>
  <sheetFormatPr defaultColWidth="14.44140625" defaultRowHeight="15" customHeight="1" x14ac:dyDescent="0.25"/>
  <cols>
    <col min="1" max="1" width="11.44140625" style="41" customWidth="1"/>
    <col min="2" max="2" width="21.109375" style="41" customWidth="1"/>
    <col min="3" max="3" width="23.44140625" style="41" customWidth="1"/>
    <col min="4" max="5" width="21" style="41" customWidth="1"/>
    <col min="6" max="6" width="20.88671875" style="41" customWidth="1"/>
    <col min="7" max="7" width="22" style="41" customWidth="1"/>
    <col min="8" max="8" width="26.44140625" style="397" customWidth="1"/>
    <col min="9" max="9" width="19.44140625" style="41" customWidth="1"/>
    <col min="10" max="10" width="22.109375" style="41" hidden="1" customWidth="1"/>
    <col min="11" max="11" width="22.88671875" style="41" hidden="1" customWidth="1"/>
    <col min="12" max="12" width="25.33203125" style="41" hidden="1" customWidth="1"/>
    <col min="13" max="13" width="14.44140625" style="41" hidden="1" customWidth="1"/>
    <col min="14" max="14" width="14.44140625" style="178" hidden="1" customWidth="1"/>
    <col min="15" max="15" width="14.44140625" style="41" hidden="1" customWidth="1"/>
    <col min="16" max="16" width="14.44140625" style="41" customWidth="1"/>
    <col min="17" max="17" width="14.44140625" style="178" customWidth="1"/>
    <col min="18" max="19" width="14.44140625" style="41" customWidth="1"/>
    <col min="20" max="20" width="16.6640625" style="41" customWidth="1"/>
    <col min="21" max="21" width="14.44140625" style="41" customWidth="1"/>
    <col min="22" max="16384" width="14.44140625" style="41"/>
  </cols>
  <sheetData>
    <row r="1" spans="1:21" ht="15" customHeight="1" x14ac:dyDescent="0.25">
      <c r="A1" s="43" t="s">
        <v>1928</v>
      </c>
      <c r="C1" s="107"/>
      <c r="D1" s="107"/>
      <c r="E1" s="107"/>
      <c r="N1" s="41"/>
      <c r="Q1" s="41"/>
    </row>
    <row r="2" spans="1:21" ht="52.8" x14ac:dyDescent="0.25">
      <c r="A2" s="108" t="s">
        <v>99</v>
      </c>
      <c r="B2" s="109" t="s">
        <v>1859</v>
      </c>
      <c r="C2" s="108" t="s">
        <v>1898</v>
      </c>
      <c r="D2" s="108" t="s">
        <v>103</v>
      </c>
      <c r="E2" s="108" t="s">
        <v>88</v>
      </c>
      <c r="F2" s="108" t="s">
        <v>1929</v>
      </c>
      <c r="G2" s="108" t="s">
        <v>93</v>
      </c>
      <c r="H2" s="398" t="s">
        <v>1930</v>
      </c>
      <c r="I2" s="108" t="s">
        <v>113</v>
      </c>
      <c r="J2" s="123" t="s">
        <v>1863</v>
      </c>
      <c r="K2" s="123" t="s">
        <v>1864</v>
      </c>
      <c r="L2" s="108" t="s">
        <v>860</v>
      </c>
      <c r="M2" s="108" t="s">
        <v>1865</v>
      </c>
      <c r="N2" s="136" t="s">
        <v>1931</v>
      </c>
      <c r="O2" s="137" t="s">
        <v>1932</v>
      </c>
      <c r="P2" s="112" t="s">
        <v>1933</v>
      </c>
      <c r="Q2" s="138" t="s">
        <v>1868</v>
      </c>
      <c r="R2" s="112" t="s">
        <v>1869</v>
      </c>
      <c r="S2" s="112" t="s">
        <v>1870</v>
      </c>
      <c r="T2" s="113" t="s">
        <v>1934</v>
      </c>
      <c r="U2" s="139" t="s">
        <v>862</v>
      </c>
    </row>
    <row r="3" spans="1:21" ht="92.4" x14ac:dyDescent="0.25">
      <c r="A3" s="104" t="s">
        <v>664</v>
      </c>
      <c r="B3" s="14" t="s">
        <v>1871</v>
      </c>
      <c r="C3" s="301" t="s">
        <v>567</v>
      </c>
      <c r="D3" s="302" t="s">
        <v>525</v>
      </c>
      <c r="E3" s="302" t="s">
        <v>185</v>
      </c>
      <c r="F3" s="307" t="s">
        <v>134</v>
      </c>
      <c r="G3" s="308" t="s">
        <v>1903</v>
      </c>
      <c r="H3" s="399" t="s">
        <v>133</v>
      </c>
      <c r="I3" s="303" t="s">
        <v>565</v>
      </c>
      <c r="J3" s="302" t="s">
        <v>121</v>
      </c>
      <c r="K3" s="309">
        <v>1</v>
      </c>
      <c r="L3" s="303"/>
      <c r="M3" s="116">
        <v>2021</v>
      </c>
      <c r="N3" s="140">
        <v>17</v>
      </c>
      <c r="O3" s="141">
        <v>1</v>
      </c>
      <c r="P3" s="386">
        <f>ROUNDUP(N4*O4,0)</f>
        <v>17</v>
      </c>
      <c r="Q3" s="142">
        <v>5</v>
      </c>
      <c r="R3" s="383">
        <f t="shared" ref="R3:R66" si="0">Q3/P3</f>
        <v>0.29411764705882354</v>
      </c>
      <c r="S3" s="387">
        <f t="shared" ref="S3:S66" si="1">Q3/N3</f>
        <v>0.29411764705882354</v>
      </c>
      <c r="T3" s="388">
        <f t="shared" ref="T3:T66" si="2">O3/K3</f>
        <v>1</v>
      </c>
      <c r="U3" s="415" t="s">
        <v>1935</v>
      </c>
    </row>
    <row r="4" spans="1:21" ht="92.4" x14ac:dyDescent="0.25">
      <c r="A4" s="289" t="s">
        <v>664</v>
      </c>
      <c r="B4" s="308" t="s">
        <v>1871</v>
      </c>
      <c r="C4" s="301" t="s">
        <v>567</v>
      </c>
      <c r="D4" s="304" t="s">
        <v>525</v>
      </c>
      <c r="E4" s="302" t="s">
        <v>185</v>
      </c>
      <c r="F4" s="310" t="s">
        <v>134</v>
      </c>
      <c r="G4" s="231" t="s">
        <v>1903</v>
      </c>
      <c r="H4" s="400" t="s">
        <v>136</v>
      </c>
      <c r="I4" s="305" t="s">
        <v>115</v>
      </c>
      <c r="J4" s="304" t="s">
        <v>121</v>
      </c>
      <c r="K4" s="311">
        <v>1</v>
      </c>
      <c r="L4" s="305"/>
      <c r="M4" s="143">
        <v>2021</v>
      </c>
      <c r="N4" s="144">
        <v>17</v>
      </c>
      <c r="O4" s="145">
        <v>1</v>
      </c>
      <c r="P4" s="119">
        <f t="shared" ref="P4:P67" si="3">ROUNDUP(N4*O4,0)</f>
        <v>17</v>
      </c>
      <c r="Q4" s="146">
        <v>17</v>
      </c>
      <c r="R4" s="383">
        <f t="shared" si="0"/>
        <v>1</v>
      </c>
      <c r="S4" s="387">
        <f t="shared" si="1"/>
        <v>1</v>
      </c>
      <c r="T4" s="388">
        <f t="shared" si="2"/>
        <v>1</v>
      </c>
      <c r="U4" s="416" t="s">
        <v>869</v>
      </c>
    </row>
    <row r="5" spans="1:21" ht="92.4" x14ac:dyDescent="0.25">
      <c r="A5" s="289" t="s">
        <v>664</v>
      </c>
      <c r="B5" s="308" t="s">
        <v>1871</v>
      </c>
      <c r="C5" s="301" t="s">
        <v>567</v>
      </c>
      <c r="D5" s="304" t="s">
        <v>525</v>
      </c>
      <c r="E5" s="302" t="s">
        <v>185</v>
      </c>
      <c r="F5" s="310" t="s">
        <v>134</v>
      </c>
      <c r="G5" s="231" t="s">
        <v>1903</v>
      </c>
      <c r="H5" s="400" t="s">
        <v>138</v>
      </c>
      <c r="I5" s="305" t="s">
        <v>565</v>
      </c>
      <c r="J5" s="304" t="s">
        <v>121</v>
      </c>
      <c r="K5" s="311">
        <v>1</v>
      </c>
      <c r="L5" s="305"/>
      <c r="M5" s="143">
        <v>2021</v>
      </c>
      <c r="N5" s="147">
        <v>17</v>
      </c>
      <c r="O5" s="148">
        <v>1</v>
      </c>
      <c r="P5" s="119">
        <f t="shared" si="3"/>
        <v>17</v>
      </c>
      <c r="Q5" s="146">
        <v>4</v>
      </c>
      <c r="R5" s="383">
        <f t="shared" si="0"/>
        <v>0.23529411764705882</v>
      </c>
      <c r="S5" s="387">
        <f t="shared" si="1"/>
        <v>0.23529411764705882</v>
      </c>
      <c r="T5" s="388">
        <f t="shared" si="2"/>
        <v>1</v>
      </c>
      <c r="U5" s="415" t="s">
        <v>1935</v>
      </c>
    </row>
    <row r="6" spans="1:21" ht="92.4" x14ac:dyDescent="0.25">
      <c r="A6" s="289" t="s">
        <v>664</v>
      </c>
      <c r="B6" s="308" t="s">
        <v>1871</v>
      </c>
      <c r="C6" s="301" t="s">
        <v>567</v>
      </c>
      <c r="D6" s="304" t="s">
        <v>525</v>
      </c>
      <c r="E6" s="302" t="s">
        <v>185</v>
      </c>
      <c r="F6" s="310" t="s">
        <v>134</v>
      </c>
      <c r="G6" s="231" t="s">
        <v>1903</v>
      </c>
      <c r="H6" s="400" t="s">
        <v>139</v>
      </c>
      <c r="I6" s="305" t="s">
        <v>565</v>
      </c>
      <c r="J6" s="304" t="s">
        <v>121</v>
      </c>
      <c r="K6" s="311">
        <v>1</v>
      </c>
      <c r="L6" s="305"/>
      <c r="M6" s="143">
        <v>2021</v>
      </c>
      <c r="N6" s="147">
        <v>17</v>
      </c>
      <c r="O6" s="148">
        <v>1</v>
      </c>
      <c r="P6" s="119">
        <f t="shared" si="3"/>
        <v>17</v>
      </c>
      <c r="Q6" s="146">
        <v>4</v>
      </c>
      <c r="R6" s="383">
        <f t="shared" si="0"/>
        <v>0.23529411764705882</v>
      </c>
      <c r="S6" s="387">
        <f t="shared" si="1"/>
        <v>0.23529411764705882</v>
      </c>
      <c r="T6" s="388">
        <f t="shared" si="2"/>
        <v>1</v>
      </c>
      <c r="U6" s="415" t="s">
        <v>1935</v>
      </c>
    </row>
    <row r="7" spans="1:21" ht="92.4" x14ac:dyDescent="0.25">
      <c r="A7" s="289" t="s">
        <v>664</v>
      </c>
      <c r="B7" s="308" t="s">
        <v>1871</v>
      </c>
      <c r="C7" s="301" t="s">
        <v>567</v>
      </c>
      <c r="D7" s="304" t="s">
        <v>525</v>
      </c>
      <c r="E7" s="302" t="s">
        <v>185</v>
      </c>
      <c r="F7" s="310" t="s">
        <v>134</v>
      </c>
      <c r="G7" s="231" t="s">
        <v>1903</v>
      </c>
      <c r="H7" s="400" t="s">
        <v>1936</v>
      </c>
      <c r="I7" s="305" t="s">
        <v>565</v>
      </c>
      <c r="J7" s="304" t="s">
        <v>121</v>
      </c>
      <c r="K7" s="311">
        <v>1</v>
      </c>
      <c r="L7" s="305"/>
      <c r="M7" s="143">
        <v>2021</v>
      </c>
      <c r="N7" s="147">
        <v>17</v>
      </c>
      <c r="O7" s="148">
        <v>1</v>
      </c>
      <c r="P7" s="119">
        <f t="shared" si="3"/>
        <v>17</v>
      </c>
      <c r="Q7" s="146">
        <v>4</v>
      </c>
      <c r="R7" s="383">
        <f t="shared" si="0"/>
        <v>0.23529411764705882</v>
      </c>
      <c r="S7" s="387">
        <f t="shared" si="1"/>
        <v>0.23529411764705882</v>
      </c>
      <c r="T7" s="388">
        <f t="shared" si="2"/>
        <v>1</v>
      </c>
      <c r="U7" s="415" t="s">
        <v>1935</v>
      </c>
    </row>
    <row r="8" spans="1:21" ht="92.4" x14ac:dyDescent="0.25">
      <c r="A8" s="289" t="s">
        <v>664</v>
      </c>
      <c r="B8" s="308" t="s">
        <v>1871</v>
      </c>
      <c r="C8" s="301" t="s">
        <v>567</v>
      </c>
      <c r="D8" s="304" t="s">
        <v>525</v>
      </c>
      <c r="E8" s="302" t="s">
        <v>185</v>
      </c>
      <c r="F8" s="310" t="s">
        <v>134</v>
      </c>
      <c r="G8" s="231" t="s">
        <v>1903</v>
      </c>
      <c r="H8" s="400" t="s">
        <v>141</v>
      </c>
      <c r="I8" s="305" t="s">
        <v>565</v>
      </c>
      <c r="J8" s="304" t="s">
        <v>121</v>
      </c>
      <c r="K8" s="311">
        <v>1</v>
      </c>
      <c r="L8" s="305"/>
      <c r="M8" s="143">
        <v>2021</v>
      </c>
      <c r="N8" s="147">
        <v>17</v>
      </c>
      <c r="O8" s="148">
        <v>1</v>
      </c>
      <c r="P8" s="119">
        <f t="shared" si="3"/>
        <v>17</v>
      </c>
      <c r="Q8" s="146">
        <v>4</v>
      </c>
      <c r="R8" s="383">
        <f t="shared" si="0"/>
        <v>0.23529411764705882</v>
      </c>
      <c r="S8" s="387">
        <f t="shared" si="1"/>
        <v>0.23529411764705882</v>
      </c>
      <c r="T8" s="388">
        <f t="shared" si="2"/>
        <v>1</v>
      </c>
      <c r="U8" s="415" t="s">
        <v>1935</v>
      </c>
    </row>
    <row r="9" spans="1:21" ht="92.4" x14ac:dyDescent="0.25">
      <c r="A9" s="289" t="s">
        <v>664</v>
      </c>
      <c r="B9" s="308" t="s">
        <v>1871</v>
      </c>
      <c r="C9" s="301" t="s">
        <v>567</v>
      </c>
      <c r="D9" s="304" t="s">
        <v>525</v>
      </c>
      <c r="E9" s="302" t="s">
        <v>185</v>
      </c>
      <c r="F9" s="310" t="s">
        <v>134</v>
      </c>
      <c r="G9" s="231" t="s">
        <v>1903</v>
      </c>
      <c r="H9" s="400" t="s">
        <v>142</v>
      </c>
      <c r="I9" s="305" t="s">
        <v>565</v>
      </c>
      <c r="J9" s="304" t="s">
        <v>121</v>
      </c>
      <c r="K9" s="311">
        <v>1</v>
      </c>
      <c r="L9" s="305"/>
      <c r="M9" s="143">
        <v>2021</v>
      </c>
      <c r="N9" s="147">
        <v>17</v>
      </c>
      <c r="O9" s="148">
        <v>1</v>
      </c>
      <c r="P9" s="119">
        <f t="shared" si="3"/>
        <v>17</v>
      </c>
      <c r="Q9" s="146">
        <v>4</v>
      </c>
      <c r="R9" s="383">
        <f t="shared" si="0"/>
        <v>0.23529411764705882</v>
      </c>
      <c r="S9" s="387">
        <f t="shared" si="1"/>
        <v>0.23529411764705882</v>
      </c>
      <c r="T9" s="388">
        <f t="shared" si="2"/>
        <v>1</v>
      </c>
      <c r="U9" s="415" t="s">
        <v>1935</v>
      </c>
    </row>
    <row r="10" spans="1:21" ht="92.4" x14ac:dyDescent="0.25">
      <c r="A10" s="289" t="s">
        <v>664</v>
      </c>
      <c r="B10" s="308" t="s">
        <v>1871</v>
      </c>
      <c r="C10" s="301" t="s">
        <v>567</v>
      </c>
      <c r="D10" s="304" t="s">
        <v>525</v>
      </c>
      <c r="E10" s="302" t="s">
        <v>185</v>
      </c>
      <c r="F10" s="310" t="s">
        <v>134</v>
      </c>
      <c r="G10" s="231" t="s">
        <v>1903</v>
      </c>
      <c r="H10" s="400" t="s">
        <v>143</v>
      </c>
      <c r="I10" s="305" t="s">
        <v>565</v>
      </c>
      <c r="J10" s="304" t="s">
        <v>121</v>
      </c>
      <c r="K10" s="311">
        <v>1</v>
      </c>
      <c r="L10" s="305"/>
      <c r="M10" s="143">
        <v>2021</v>
      </c>
      <c r="N10" s="147">
        <v>17</v>
      </c>
      <c r="O10" s="148">
        <v>1</v>
      </c>
      <c r="P10" s="119">
        <f t="shared" si="3"/>
        <v>17</v>
      </c>
      <c r="Q10" s="146">
        <v>4</v>
      </c>
      <c r="R10" s="383">
        <f t="shared" si="0"/>
        <v>0.23529411764705882</v>
      </c>
      <c r="S10" s="387">
        <f t="shared" si="1"/>
        <v>0.23529411764705882</v>
      </c>
      <c r="T10" s="388">
        <f t="shared" si="2"/>
        <v>1</v>
      </c>
      <c r="U10" s="415" t="s">
        <v>1935</v>
      </c>
    </row>
    <row r="11" spans="1:21" ht="92.4" x14ac:dyDescent="0.25">
      <c r="A11" s="289" t="s">
        <v>664</v>
      </c>
      <c r="B11" s="308" t="s">
        <v>1871</v>
      </c>
      <c r="C11" s="301" t="s">
        <v>567</v>
      </c>
      <c r="D11" s="304" t="s">
        <v>525</v>
      </c>
      <c r="E11" s="302" t="s">
        <v>185</v>
      </c>
      <c r="F11" s="310" t="s">
        <v>134</v>
      </c>
      <c r="G11" s="231" t="s">
        <v>1903</v>
      </c>
      <c r="H11" s="400" t="s">
        <v>144</v>
      </c>
      <c r="I11" s="305" t="s">
        <v>565</v>
      </c>
      <c r="J11" s="304" t="s">
        <v>121</v>
      </c>
      <c r="K11" s="311">
        <v>1</v>
      </c>
      <c r="L11" s="305"/>
      <c r="M11" s="143">
        <v>2021</v>
      </c>
      <c r="N11" s="147">
        <v>17</v>
      </c>
      <c r="O11" s="148">
        <v>1</v>
      </c>
      <c r="P11" s="119">
        <f t="shared" si="3"/>
        <v>17</v>
      </c>
      <c r="Q11" s="146">
        <v>6</v>
      </c>
      <c r="R11" s="383">
        <f t="shared" si="0"/>
        <v>0.35294117647058826</v>
      </c>
      <c r="S11" s="387">
        <f t="shared" si="1"/>
        <v>0.35294117647058826</v>
      </c>
      <c r="T11" s="388">
        <f t="shared" si="2"/>
        <v>1</v>
      </c>
      <c r="U11" s="416" t="s">
        <v>869</v>
      </c>
    </row>
    <row r="12" spans="1:21" ht="92.4" x14ac:dyDescent="0.25">
      <c r="A12" s="289" t="s">
        <v>664</v>
      </c>
      <c r="B12" s="308" t="s">
        <v>1871</v>
      </c>
      <c r="C12" s="301" t="s">
        <v>567</v>
      </c>
      <c r="D12" s="304" t="s">
        <v>525</v>
      </c>
      <c r="E12" s="302" t="s">
        <v>185</v>
      </c>
      <c r="F12" s="310" t="s">
        <v>134</v>
      </c>
      <c r="G12" s="231" t="s">
        <v>1903</v>
      </c>
      <c r="H12" s="400" t="s">
        <v>145</v>
      </c>
      <c r="I12" s="305" t="s">
        <v>565</v>
      </c>
      <c r="J12" s="304" t="s">
        <v>121</v>
      </c>
      <c r="K12" s="311">
        <v>1</v>
      </c>
      <c r="L12" s="305"/>
      <c r="M12" s="143">
        <v>2021</v>
      </c>
      <c r="N12" s="147">
        <v>17</v>
      </c>
      <c r="O12" s="148">
        <v>1</v>
      </c>
      <c r="P12" s="119">
        <f t="shared" si="3"/>
        <v>17</v>
      </c>
      <c r="Q12" s="146">
        <v>4</v>
      </c>
      <c r="R12" s="383">
        <f t="shared" si="0"/>
        <v>0.23529411764705882</v>
      </c>
      <c r="S12" s="387">
        <f t="shared" si="1"/>
        <v>0.23529411764705882</v>
      </c>
      <c r="T12" s="388">
        <f t="shared" si="2"/>
        <v>1</v>
      </c>
      <c r="U12" s="415" t="s">
        <v>1935</v>
      </c>
    </row>
    <row r="13" spans="1:21" ht="92.4" x14ac:dyDescent="0.25">
      <c r="A13" s="289" t="s">
        <v>664</v>
      </c>
      <c r="B13" s="308" t="s">
        <v>1871</v>
      </c>
      <c r="C13" s="301" t="s">
        <v>567</v>
      </c>
      <c r="D13" s="304" t="s">
        <v>525</v>
      </c>
      <c r="E13" s="302" t="s">
        <v>185</v>
      </c>
      <c r="F13" s="310" t="s">
        <v>134</v>
      </c>
      <c r="G13" s="231" t="s">
        <v>1903</v>
      </c>
      <c r="H13" s="400" t="s">
        <v>146</v>
      </c>
      <c r="I13" s="305" t="s">
        <v>362</v>
      </c>
      <c r="J13" s="304" t="s">
        <v>121</v>
      </c>
      <c r="K13" s="311">
        <v>1</v>
      </c>
      <c r="L13" s="305"/>
      <c r="M13" s="143">
        <v>2021</v>
      </c>
      <c r="N13" s="147">
        <v>17</v>
      </c>
      <c r="O13" s="148">
        <v>1</v>
      </c>
      <c r="P13" s="119">
        <f t="shared" si="3"/>
        <v>17</v>
      </c>
      <c r="Q13" s="146">
        <v>17</v>
      </c>
      <c r="R13" s="383">
        <f t="shared" si="0"/>
        <v>1</v>
      </c>
      <c r="S13" s="387">
        <f t="shared" si="1"/>
        <v>1</v>
      </c>
      <c r="T13" s="388">
        <f t="shared" si="2"/>
        <v>1</v>
      </c>
      <c r="U13" s="416" t="s">
        <v>869</v>
      </c>
    </row>
    <row r="14" spans="1:21" ht="92.4" x14ac:dyDescent="0.25">
      <c r="A14" s="289" t="s">
        <v>664</v>
      </c>
      <c r="B14" s="308" t="s">
        <v>1871</v>
      </c>
      <c r="C14" s="301" t="s">
        <v>567</v>
      </c>
      <c r="D14" s="304" t="s">
        <v>525</v>
      </c>
      <c r="E14" s="302" t="s">
        <v>185</v>
      </c>
      <c r="F14" s="310" t="s">
        <v>134</v>
      </c>
      <c r="G14" s="231" t="s">
        <v>1903</v>
      </c>
      <c r="H14" s="400" t="s">
        <v>333</v>
      </c>
      <c r="I14" s="305" t="s">
        <v>362</v>
      </c>
      <c r="J14" s="304" t="s">
        <v>121</v>
      </c>
      <c r="K14" s="311">
        <v>1</v>
      </c>
      <c r="L14" s="305"/>
      <c r="M14" s="143">
        <v>2021</v>
      </c>
      <c r="N14" s="147">
        <v>17</v>
      </c>
      <c r="O14" s="148">
        <v>1</v>
      </c>
      <c r="P14" s="119">
        <f t="shared" si="3"/>
        <v>17</v>
      </c>
      <c r="Q14" s="146">
        <v>17</v>
      </c>
      <c r="R14" s="383">
        <f t="shared" si="0"/>
        <v>1</v>
      </c>
      <c r="S14" s="387">
        <f t="shared" si="1"/>
        <v>1</v>
      </c>
      <c r="T14" s="388">
        <f t="shared" si="2"/>
        <v>1</v>
      </c>
      <c r="U14" s="160" t="s">
        <v>869</v>
      </c>
    </row>
    <row r="15" spans="1:21" ht="92.4" x14ac:dyDescent="0.25">
      <c r="A15" s="289" t="s">
        <v>664</v>
      </c>
      <c r="B15" s="308" t="s">
        <v>1871</v>
      </c>
      <c r="C15" s="301" t="s">
        <v>567</v>
      </c>
      <c r="D15" s="304" t="s">
        <v>525</v>
      </c>
      <c r="E15" s="302" t="s">
        <v>185</v>
      </c>
      <c r="F15" s="310" t="s">
        <v>134</v>
      </c>
      <c r="G15" s="231" t="s">
        <v>1903</v>
      </c>
      <c r="H15" s="400" t="s">
        <v>334</v>
      </c>
      <c r="I15" s="305" t="s">
        <v>362</v>
      </c>
      <c r="J15" s="304" t="s">
        <v>121</v>
      </c>
      <c r="K15" s="311">
        <v>1</v>
      </c>
      <c r="L15" s="305"/>
      <c r="M15" s="143">
        <v>2021</v>
      </c>
      <c r="N15" s="147">
        <v>17</v>
      </c>
      <c r="O15" s="148">
        <v>1</v>
      </c>
      <c r="P15" s="119">
        <f t="shared" si="3"/>
        <v>17</v>
      </c>
      <c r="Q15" s="146">
        <v>17</v>
      </c>
      <c r="R15" s="383">
        <f t="shared" si="0"/>
        <v>1</v>
      </c>
      <c r="S15" s="387">
        <f t="shared" si="1"/>
        <v>1</v>
      </c>
      <c r="T15" s="388">
        <f t="shared" si="2"/>
        <v>1</v>
      </c>
      <c r="U15" s="160" t="s">
        <v>869</v>
      </c>
    </row>
    <row r="16" spans="1:21" ht="92.4" x14ac:dyDescent="0.25">
      <c r="A16" s="289" t="s">
        <v>664</v>
      </c>
      <c r="B16" s="308" t="s">
        <v>1871</v>
      </c>
      <c r="C16" s="301" t="s">
        <v>567</v>
      </c>
      <c r="D16" s="304" t="s">
        <v>525</v>
      </c>
      <c r="E16" s="302" t="s">
        <v>185</v>
      </c>
      <c r="F16" s="310" t="s">
        <v>134</v>
      </c>
      <c r="G16" s="231" t="s">
        <v>1903</v>
      </c>
      <c r="H16" s="400" t="s">
        <v>335</v>
      </c>
      <c r="I16" s="305" t="s">
        <v>362</v>
      </c>
      <c r="J16" s="304" t="s">
        <v>121</v>
      </c>
      <c r="K16" s="311">
        <v>1</v>
      </c>
      <c r="L16" s="305"/>
      <c r="M16" s="143">
        <v>2021</v>
      </c>
      <c r="N16" s="147">
        <v>17</v>
      </c>
      <c r="O16" s="148">
        <v>1</v>
      </c>
      <c r="P16" s="119">
        <f t="shared" si="3"/>
        <v>17</v>
      </c>
      <c r="Q16" s="146">
        <v>17</v>
      </c>
      <c r="R16" s="383">
        <f t="shared" si="0"/>
        <v>1</v>
      </c>
      <c r="S16" s="387">
        <f t="shared" si="1"/>
        <v>1</v>
      </c>
      <c r="T16" s="388">
        <f t="shared" si="2"/>
        <v>1</v>
      </c>
      <c r="U16" s="160" t="s">
        <v>869</v>
      </c>
    </row>
    <row r="17" spans="1:21" ht="92.4" x14ac:dyDescent="0.25">
      <c r="A17" s="289" t="s">
        <v>664</v>
      </c>
      <c r="B17" s="308" t="s">
        <v>1871</v>
      </c>
      <c r="C17" s="301" t="s">
        <v>567</v>
      </c>
      <c r="D17" s="304" t="s">
        <v>525</v>
      </c>
      <c r="E17" s="302" t="s">
        <v>185</v>
      </c>
      <c r="F17" s="310" t="s">
        <v>134</v>
      </c>
      <c r="G17" s="231" t="s">
        <v>1903</v>
      </c>
      <c r="H17" s="400" t="s">
        <v>336</v>
      </c>
      <c r="I17" s="305" t="s">
        <v>362</v>
      </c>
      <c r="J17" s="304" t="s">
        <v>121</v>
      </c>
      <c r="K17" s="311">
        <v>1</v>
      </c>
      <c r="L17" s="305"/>
      <c r="M17" s="143">
        <v>2021</v>
      </c>
      <c r="N17" s="147">
        <v>17</v>
      </c>
      <c r="O17" s="148">
        <v>1</v>
      </c>
      <c r="P17" s="119">
        <f t="shared" si="3"/>
        <v>17</v>
      </c>
      <c r="Q17" s="146">
        <v>17</v>
      </c>
      <c r="R17" s="383">
        <f t="shared" si="0"/>
        <v>1</v>
      </c>
      <c r="S17" s="387">
        <f t="shared" si="1"/>
        <v>1</v>
      </c>
      <c r="T17" s="388">
        <f t="shared" si="2"/>
        <v>1</v>
      </c>
      <c r="U17" s="160" t="s">
        <v>869</v>
      </c>
    </row>
    <row r="18" spans="1:21" ht="92.4" x14ac:dyDescent="0.25">
      <c r="A18" s="289" t="s">
        <v>664</v>
      </c>
      <c r="B18" s="308" t="s">
        <v>1871</v>
      </c>
      <c r="C18" s="301" t="s">
        <v>567</v>
      </c>
      <c r="D18" s="304" t="s">
        <v>525</v>
      </c>
      <c r="E18" s="302" t="s">
        <v>185</v>
      </c>
      <c r="F18" s="310" t="s">
        <v>134</v>
      </c>
      <c r="G18" s="231" t="s">
        <v>1903</v>
      </c>
      <c r="H18" s="400" t="s">
        <v>337</v>
      </c>
      <c r="I18" s="305" t="s">
        <v>565</v>
      </c>
      <c r="J18" s="304" t="s">
        <v>121</v>
      </c>
      <c r="K18" s="311">
        <v>1</v>
      </c>
      <c r="L18" s="305"/>
      <c r="M18" s="143">
        <v>2021</v>
      </c>
      <c r="N18" s="147">
        <v>17</v>
      </c>
      <c r="O18" s="148">
        <v>1</v>
      </c>
      <c r="P18" s="119">
        <f t="shared" si="3"/>
        <v>17</v>
      </c>
      <c r="Q18" s="146">
        <v>4</v>
      </c>
      <c r="R18" s="383">
        <f t="shared" si="0"/>
        <v>0.23529411764705882</v>
      </c>
      <c r="S18" s="387">
        <f t="shared" si="1"/>
        <v>0.23529411764705882</v>
      </c>
      <c r="T18" s="388">
        <f t="shared" si="2"/>
        <v>1</v>
      </c>
      <c r="U18" s="415" t="s">
        <v>1935</v>
      </c>
    </row>
    <row r="19" spans="1:21" ht="92.4" x14ac:dyDescent="0.25">
      <c r="A19" s="289" t="s">
        <v>664</v>
      </c>
      <c r="B19" s="308" t="s">
        <v>1871</v>
      </c>
      <c r="C19" s="301" t="s">
        <v>567</v>
      </c>
      <c r="D19" s="304" t="s">
        <v>525</v>
      </c>
      <c r="E19" s="302" t="s">
        <v>185</v>
      </c>
      <c r="F19" s="310" t="s">
        <v>134</v>
      </c>
      <c r="G19" s="231" t="s">
        <v>1903</v>
      </c>
      <c r="H19" s="400" t="s">
        <v>1937</v>
      </c>
      <c r="I19" s="305" t="s">
        <v>565</v>
      </c>
      <c r="J19" s="304" t="s">
        <v>121</v>
      </c>
      <c r="K19" s="311">
        <v>1</v>
      </c>
      <c r="L19" s="305"/>
      <c r="M19" s="143">
        <v>2021</v>
      </c>
      <c r="N19" s="147">
        <v>17</v>
      </c>
      <c r="O19" s="148">
        <v>1</v>
      </c>
      <c r="P19" s="119">
        <f t="shared" si="3"/>
        <v>17</v>
      </c>
      <c r="Q19" s="146">
        <v>4</v>
      </c>
      <c r="R19" s="383">
        <f t="shared" si="0"/>
        <v>0.23529411764705882</v>
      </c>
      <c r="S19" s="387">
        <f t="shared" si="1"/>
        <v>0.23529411764705882</v>
      </c>
      <c r="T19" s="388">
        <f t="shared" si="2"/>
        <v>1</v>
      </c>
      <c r="U19" s="415" t="s">
        <v>1935</v>
      </c>
    </row>
    <row r="20" spans="1:21" ht="92.4" x14ac:dyDescent="0.25">
      <c r="A20" s="289" t="s">
        <v>664</v>
      </c>
      <c r="B20" s="308" t="s">
        <v>1871</v>
      </c>
      <c r="C20" s="301" t="s">
        <v>567</v>
      </c>
      <c r="D20" s="304" t="s">
        <v>525</v>
      </c>
      <c r="E20" s="302" t="s">
        <v>185</v>
      </c>
      <c r="F20" s="310" t="s">
        <v>134</v>
      </c>
      <c r="G20" s="231" t="s">
        <v>1903</v>
      </c>
      <c r="H20" s="400" t="s">
        <v>1938</v>
      </c>
      <c r="I20" s="305" t="s">
        <v>565</v>
      </c>
      <c r="J20" s="304" t="s">
        <v>121</v>
      </c>
      <c r="K20" s="311">
        <v>1</v>
      </c>
      <c r="L20" s="305"/>
      <c r="M20" s="143">
        <v>2021</v>
      </c>
      <c r="N20" s="147">
        <v>17</v>
      </c>
      <c r="O20" s="148">
        <v>1</v>
      </c>
      <c r="P20" s="119">
        <f t="shared" si="3"/>
        <v>17</v>
      </c>
      <c r="Q20" s="146">
        <v>4</v>
      </c>
      <c r="R20" s="383">
        <f t="shared" si="0"/>
        <v>0.23529411764705882</v>
      </c>
      <c r="S20" s="387">
        <f t="shared" si="1"/>
        <v>0.23529411764705882</v>
      </c>
      <c r="T20" s="388">
        <f t="shared" si="2"/>
        <v>1</v>
      </c>
      <c r="U20" s="415" t="s">
        <v>1935</v>
      </c>
    </row>
    <row r="21" spans="1:21" ht="92.4" x14ac:dyDescent="0.25">
      <c r="A21" s="289" t="s">
        <v>664</v>
      </c>
      <c r="B21" s="308" t="s">
        <v>1871</v>
      </c>
      <c r="C21" s="301" t="s">
        <v>567</v>
      </c>
      <c r="D21" s="304" t="s">
        <v>525</v>
      </c>
      <c r="E21" s="302" t="s">
        <v>185</v>
      </c>
      <c r="F21" s="310" t="s">
        <v>134</v>
      </c>
      <c r="G21" s="231" t="s">
        <v>1903</v>
      </c>
      <c r="H21" s="400" t="s">
        <v>1939</v>
      </c>
      <c r="I21" s="305" t="s">
        <v>565</v>
      </c>
      <c r="J21" s="304" t="s">
        <v>121</v>
      </c>
      <c r="K21" s="311">
        <v>1</v>
      </c>
      <c r="L21" s="305"/>
      <c r="M21" s="143">
        <v>2021</v>
      </c>
      <c r="N21" s="147">
        <v>17</v>
      </c>
      <c r="O21" s="148">
        <v>1</v>
      </c>
      <c r="P21" s="119">
        <f t="shared" si="3"/>
        <v>17</v>
      </c>
      <c r="Q21" s="146">
        <v>4</v>
      </c>
      <c r="R21" s="383">
        <f t="shared" si="0"/>
        <v>0.23529411764705882</v>
      </c>
      <c r="S21" s="387">
        <f t="shared" si="1"/>
        <v>0.23529411764705882</v>
      </c>
      <c r="T21" s="388">
        <f t="shared" si="2"/>
        <v>1</v>
      </c>
      <c r="U21" s="415" t="s">
        <v>1935</v>
      </c>
    </row>
    <row r="22" spans="1:21" ht="92.4" x14ac:dyDescent="0.25">
      <c r="A22" s="289" t="s">
        <v>664</v>
      </c>
      <c r="B22" s="308" t="s">
        <v>1871</v>
      </c>
      <c r="C22" s="301" t="s">
        <v>567</v>
      </c>
      <c r="D22" s="304" t="s">
        <v>525</v>
      </c>
      <c r="E22" s="302" t="s">
        <v>185</v>
      </c>
      <c r="F22" s="310" t="s">
        <v>134</v>
      </c>
      <c r="G22" s="231" t="s">
        <v>1903</v>
      </c>
      <c r="H22" s="400" t="s">
        <v>341</v>
      </c>
      <c r="I22" s="305" t="s">
        <v>565</v>
      </c>
      <c r="J22" s="304" t="s">
        <v>121</v>
      </c>
      <c r="K22" s="311">
        <v>1</v>
      </c>
      <c r="L22" s="305"/>
      <c r="M22" s="143">
        <v>2021</v>
      </c>
      <c r="N22" s="147">
        <v>17</v>
      </c>
      <c r="O22" s="148">
        <v>1</v>
      </c>
      <c r="P22" s="119">
        <f t="shared" si="3"/>
        <v>17</v>
      </c>
      <c r="Q22" s="146">
        <v>4</v>
      </c>
      <c r="R22" s="383">
        <f t="shared" si="0"/>
        <v>0.23529411764705882</v>
      </c>
      <c r="S22" s="387">
        <f t="shared" si="1"/>
        <v>0.23529411764705882</v>
      </c>
      <c r="T22" s="388">
        <f t="shared" si="2"/>
        <v>1</v>
      </c>
      <c r="U22" s="415" t="s">
        <v>1935</v>
      </c>
    </row>
    <row r="23" spans="1:21" ht="92.4" x14ac:dyDescent="0.25">
      <c r="A23" s="289" t="s">
        <v>664</v>
      </c>
      <c r="B23" s="308" t="s">
        <v>1871</v>
      </c>
      <c r="C23" s="301" t="s">
        <v>567</v>
      </c>
      <c r="D23" s="304" t="s">
        <v>525</v>
      </c>
      <c r="E23" s="302" t="s">
        <v>185</v>
      </c>
      <c r="F23" s="310" t="s">
        <v>134</v>
      </c>
      <c r="G23" s="231" t="s">
        <v>1903</v>
      </c>
      <c r="H23" s="400" t="s">
        <v>342</v>
      </c>
      <c r="I23" s="305" t="s">
        <v>565</v>
      </c>
      <c r="J23" s="304" t="s">
        <v>121</v>
      </c>
      <c r="K23" s="311">
        <v>1</v>
      </c>
      <c r="L23" s="305"/>
      <c r="M23" s="143">
        <v>2021</v>
      </c>
      <c r="N23" s="147">
        <v>17</v>
      </c>
      <c r="O23" s="148">
        <v>1</v>
      </c>
      <c r="P23" s="119">
        <f t="shared" si="3"/>
        <v>17</v>
      </c>
      <c r="Q23" s="146">
        <v>4</v>
      </c>
      <c r="R23" s="383">
        <f t="shared" si="0"/>
        <v>0.23529411764705882</v>
      </c>
      <c r="S23" s="387">
        <f t="shared" si="1"/>
        <v>0.23529411764705882</v>
      </c>
      <c r="T23" s="388">
        <f t="shared" si="2"/>
        <v>1</v>
      </c>
      <c r="U23" s="415" t="s">
        <v>1935</v>
      </c>
    </row>
    <row r="24" spans="1:21" ht="92.4" x14ac:dyDescent="0.25">
      <c r="A24" s="289" t="s">
        <v>664</v>
      </c>
      <c r="B24" s="308" t="s">
        <v>1871</v>
      </c>
      <c r="C24" s="301" t="s">
        <v>567</v>
      </c>
      <c r="D24" s="304" t="s">
        <v>525</v>
      </c>
      <c r="E24" s="302" t="s">
        <v>185</v>
      </c>
      <c r="F24" s="310" t="s">
        <v>134</v>
      </c>
      <c r="G24" s="231" t="s">
        <v>1903</v>
      </c>
      <c r="H24" s="400" t="s">
        <v>343</v>
      </c>
      <c r="I24" s="305" t="s">
        <v>362</v>
      </c>
      <c r="J24" s="304" t="s">
        <v>121</v>
      </c>
      <c r="K24" s="311">
        <v>1</v>
      </c>
      <c r="L24" s="305"/>
      <c r="M24" s="143">
        <v>2021</v>
      </c>
      <c r="N24" s="147">
        <v>17</v>
      </c>
      <c r="O24" s="148">
        <v>1</v>
      </c>
      <c r="P24" s="119">
        <f t="shared" si="3"/>
        <v>17</v>
      </c>
      <c r="Q24" s="146">
        <v>17</v>
      </c>
      <c r="R24" s="383">
        <f t="shared" si="0"/>
        <v>1</v>
      </c>
      <c r="S24" s="387">
        <f t="shared" si="1"/>
        <v>1</v>
      </c>
      <c r="T24" s="388">
        <f t="shared" si="2"/>
        <v>1</v>
      </c>
      <c r="U24" s="160" t="s">
        <v>869</v>
      </c>
    </row>
    <row r="25" spans="1:21" ht="92.4" x14ac:dyDescent="0.25">
      <c r="A25" s="289" t="s">
        <v>664</v>
      </c>
      <c r="B25" s="308" t="s">
        <v>1871</v>
      </c>
      <c r="C25" s="301" t="s">
        <v>567</v>
      </c>
      <c r="D25" s="304" t="s">
        <v>525</v>
      </c>
      <c r="E25" s="302" t="s">
        <v>185</v>
      </c>
      <c r="F25" s="310" t="s">
        <v>134</v>
      </c>
      <c r="G25" s="231" t="s">
        <v>1903</v>
      </c>
      <c r="H25" s="400" t="s">
        <v>344</v>
      </c>
      <c r="I25" s="305" t="s">
        <v>565</v>
      </c>
      <c r="J25" s="304" t="s">
        <v>121</v>
      </c>
      <c r="K25" s="311">
        <v>1</v>
      </c>
      <c r="L25" s="305"/>
      <c r="M25" s="143">
        <v>2021</v>
      </c>
      <c r="N25" s="147">
        <v>17</v>
      </c>
      <c r="O25" s="148">
        <v>1</v>
      </c>
      <c r="P25" s="119">
        <f t="shared" si="3"/>
        <v>17</v>
      </c>
      <c r="Q25" s="146">
        <v>4</v>
      </c>
      <c r="R25" s="383">
        <f t="shared" si="0"/>
        <v>0.23529411764705882</v>
      </c>
      <c r="S25" s="387">
        <f t="shared" si="1"/>
        <v>0.23529411764705882</v>
      </c>
      <c r="T25" s="388">
        <f t="shared" si="2"/>
        <v>1</v>
      </c>
      <c r="U25" s="415" t="s">
        <v>1935</v>
      </c>
    </row>
    <row r="26" spans="1:21" ht="92.4" x14ac:dyDescent="0.25">
      <c r="A26" s="289" t="s">
        <v>664</v>
      </c>
      <c r="B26" s="308" t="s">
        <v>1871</v>
      </c>
      <c r="C26" s="301" t="s">
        <v>567</v>
      </c>
      <c r="D26" s="304" t="s">
        <v>525</v>
      </c>
      <c r="E26" s="302" t="s">
        <v>185</v>
      </c>
      <c r="F26" s="310" t="s">
        <v>134</v>
      </c>
      <c r="G26" s="231" t="s">
        <v>1903</v>
      </c>
      <c r="H26" s="400" t="s">
        <v>582</v>
      </c>
      <c r="I26" s="305" t="s">
        <v>565</v>
      </c>
      <c r="J26" s="304" t="s">
        <v>121</v>
      </c>
      <c r="K26" s="311">
        <v>1</v>
      </c>
      <c r="L26" s="305"/>
      <c r="M26" s="143">
        <v>2021</v>
      </c>
      <c r="N26" s="147">
        <v>17</v>
      </c>
      <c r="O26" s="148">
        <v>1</v>
      </c>
      <c r="P26" s="119">
        <f t="shared" si="3"/>
        <v>17</v>
      </c>
      <c r="Q26" s="146">
        <v>4</v>
      </c>
      <c r="R26" s="383">
        <f t="shared" si="0"/>
        <v>0.23529411764705882</v>
      </c>
      <c r="S26" s="387">
        <f t="shared" si="1"/>
        <v>0.23529411764705882</v>
      </c>
      <c r="T26" s="388">
        <f t="shared" si="2"/>
        <v>1</v>
      </c>
      <c r="U26" s="415" t="s">
        <v>1935</v>
      </c>
    </row>
    <row r="27" spans="1:21" ht="92.4" x14ac:dyDescent="0.25">
      <c r="A27" s="289" t="s">
        <v>664</v>
      </c>
      <c r="B27" s="308" t="s">
        <v>1871</v>
      </c>
      <c r="C27" s="301" t="s">
        <v>567</v>
      </c>
      <c r="D27" s="304" t="s">
        <v>525</v>
      </c>
      <c r="E27" s="302" t="s">
        <v>185</v>
      </c>
      <c r="F27" s="310" t="s">
        <v>134</v>
      </c>
      <c r="G27" s="231" t="s">
        <v>1903</v>
      </c>
      <c r="H27" s="400" t="s">
        <v>347</v>
      </c>
      <c r="I27" s="305" t="s">
        <v>362</v>
      </c>
      <c r="J27" s="304" t="s">
        <v>121</v>
      </c>
      <c r="K27" s="311">
        <v>1</v>
      </c>
      <c r="L27" s="305"/>
      <c r="M27" s="143">
        <v>2021</v>
      </c>
      <c r="N27" s="147">
        <v>17</v>
      </c>
      <c r="O27" s="148">
        <v>1</v>
      </c>
      <c r="P27" s="119">
        <f t="shared" si="3"/>
        <v>17</v>
      </c>
      <c r="Q27" s="146">
        <v>17</v>
      </c>
      <c r="R27" s="383">
        <f t="shared" si="0"/>
        <v>1</v>
      </c>
      <c r="S27" s="387">
        <f t="shared" si="1"/>
        <v>1</v>
      </c>
      <c r="T27" s="388">
        <f t="shared" si="2"/>
        <v>1</v>
      </c>
      <c r="U27" s="160" t="s">
        <v>869</v>
      </c>
    </row>
    <row r="28" spans="1:21" ht="92.4" x14ac:dyDescent="0.25">
      <c r="A28" s="289" t="s">
        <v>664</v>
      </c>
      <c r="B28" s="308" t="s">
        <v>1871</v>
      </c>
      <c r="C28" s="301" t="s">
        <v>567</v>
      </c>
      <c r="D28" s="304" t="s">
        <v>525</v>
      </c>
      <c r="E28" s="302" t="s">
        <v>185</v>
      </c>
      <c r="F28" s="310" t="s">
        <v>134</v>
      </c>
      <c r="G28" s="231" t="s">
        <v>1903</v>
      </c>
      <c r="H28" s="400" t="s">
        <v>348</v>
      </c>
      <c r="I28" s="305" t="s">
        <v>362</v>
      </c>
      <c r="J28" s="304" t="s">
        <v>121</v>
      </c>
      <c r="K28" s="311">
        <v>1</v>
      </c>
      <c r="L28" s="305"/>
      <c r="M28" s="143">
        <v>2021</v>
      </c>
      <c r="N28" s="147">
        <v>17</v>
      </c>
      <c r="O28" s="148">
        <v>1</v>
      </c>
      <c r="P28" s="119">
        <f t="shared" si="3"/>
        <v>17</v>
      </c>
      <c r="Q28" s="146">
        <v>17</v>
      </c>
      <c r="R28" s="383">
        <f t="shared" si="0"/>
        <v>1</v>
      </c>
      <c r="S28" s="387">
        <f t="shared" si="1"/>
        <v>1</v>
      </c>
      <c r="T28" s="388">
        <f t="shared" si="2"/>
        <v>1</v>
      </c>
      <c r="U28" s="160" t="s">
        <v>869</v>
      </c>
    </row>
    <row r="29" spans="1:21" ht="92.4" x14ac:dyDescent="0.25">
      <c r="A29" s="289" t="s">
        <v>664</v>
      </c>
      <c r="B29" s="308" t="s">
        <v>1871</v>
      </c>
      <c r="C29" s="301" t="s">
        <v>567</v>
      </c>
      <c r="D29" s="304" t="s">
        <v>525</v>
      </c>
      <c r="E29" s="302" t="s">
        <v>185</v>
      </c>
      <c r="F29" s="310" t="s">
        <v>134</v>
      </c>
      <c r="G29" s="231" t="s">
        <v>1903</v>
      </c>
      <c r="H29" s="400" t="s">
        <v>349</v>
      </c>
      <c r="I29" s="305" t="s">
        <v>565</v>
      </c>
      <c r="J29" s="304" t="s">
        <v>121</v>
      </c>
      <c r="K29" s="311">
        <v>1</v>
      </c>
      <c r="L29" s="305"/>
      <c r="M29" s="143">
        <v>2021</v>
      </c>
      <c r="N29" s="147">
        <v>17</v>
      </c>
      <c r="O29" s="148">
        <v>1</v>
      </c>
      <c r="P29" s="119">
        <f t="shared" si="3"/>
        <v>17</v>
      </c>
      <c r="Q29" s="146">
        <v>4</v>
      </c>
      <c r="R29" s="383">
        <f t="shared" si="0"/>
        <v>0.23529411764705882</v>
      </c>
      <c r="S29" s="387">
        <f t="shared" si="1"/>
        <v>0.23529411764705882</v>
      </c>
      <c r="T29" s="388">
        <f t="shared" si="2"/>
        <v>1</v>
      </c>
      <c r="U29" s="415" t="s">
        <v>1935</v>
      </c>
    </row>
    <row r="30" spans="1:21" ht="92.4" x14ac:dyDescent="0.25">
      <c r="A30" s="289" t="s">
        <v>664</v>
      </c>
      <c r="B30" s="308" t="s">
        <v>1871</v>
      </c>
      <c r="C30" s="301" t="s">
        <v>567</v>
      </c>
      <c r="D30" s="304" t="s">
        <v>525</v>
      </c>
      <c r="E30" s="302" t="s">
        <v>185</v>
      </c>
      <c r="F30" s="310" t="s">
        <v>134</v>
      </c>
      <c r="G30" s="231" t="s">
        <v>1903</v>
      </c>
      <c r="H30" s="400" t="s">
        <v>350</v>
      </c>
      <c r="I30" s="305" t="s">
        <v>565</v>
      </c>
      <c r="J30" s="304" t="s">
        <v>121</v>
      </c>
      <c r="K30" s="311">
        <v>1</v>
      </c>
      <c r="L30" s="305"/>
      <c r="M30" s="143">
        <v>2021</v>
      </c>
      <c r="N30" s="147">
        <v>17</v>
      </c>
      <c r="O30" s="148">
        <v>1</v>
      </c>
      <c r="P30" s="119">
        <f t="shared" si="3"/>
        <v>17</v>
      </c>
      <c r="Q30" s="146">
        <v>5</v>
      </c>
      <c r="R30" s="383">
        <f t="shared" si="0"/>
        <v>0.29411764705882354</v>
      </c>
      <c r="S30" s="387">
        <f t="shared" si="1"/>
        <v>0.29411764705882354</v>
      </c>
      <c r="T30" s="388">
        <f t="shared" si="2"/>
        <v>1</v>
      </c>
      <c r="U30" s="415" t="s">
        <v>1935</v>
      </c>
    </row>
    <row r="31" spans="1:21" ht="92.4" x14ac:dyDescent="0.25">
      <c r="A31" s="289" t="s">
        <v>664</v>
      </c>
      <c r="B31" s="308" t="s">
        <v>1871</v>
      </c>
      <c r="C31" s="301" t="s">
        <v>567</v>
      </c>
      <c r="D31" s="304" t="s">
        <v>525</v>
      </c>
      <c r="E31" s="302" t="s">
        <v>185</v>
      </c>
      <c r="F31" s="310" t="s">
        <v>134</v>
      </c>
      <c r="G31" s="231" t="s">
        <v>1903</v>
      </c>
      <c r="H31" s="400" t="s">
        <v>1940</v>
      </c>
      <c r="I31" s="305" t="s">
        <v>235</v>
      </c>
      <c r="J31" s="304" t="s">
        <v>121</v>
      </c>
      <c r="K31" s="311">
        <v>1</v>
      </c>
      <c r="L31" s="305" t="s">
        <v>1941</v>
      </c>
      <c r="M31" s="143">
        <v>2021</v>
      </c>
      <c r="N31" s="147">
        <v>17</v>
      </c>
      <c r="O31" s="148">
        <v>1</v>
      </c>
      <c r="P31" s="119">
        <f t="shared" si="3"/>
        <v>17</v>
      </c>
      <c r="Q31" s="146">
        <v>17</v>
      </c>
      <c r="R31" s="383">
        <f t="shared" si="0"/>
        <v>1</v>
      </c>
      <c r="S31" s="387">
        <f t="shared" si="1"/>
        <v>1</v>
      </c>
      <c r="T31" s="388">
        <f t="shared" si="2"/>
        <v>1</v>
      </c>
      <c r="U31" s="160" t="s">
        <v>869</v>
      </c>
    </row>
    <row r="32" spans="1:21" ht="92.4" x14ac:dyDescent="0.25">
      <c r="A32" s="289" t="s">
        <v>664</v>
      </c>
      <c r="B32" s="308" t="s">
        <v>1871</v>
      </c>
      <c r="C32" s="301" t="s">
        <v>567</v>
      </c>
      <c r="D32" s="304" t="s">
        <v>525</v>
      </c>
      <c r="E32" s="302" t="s">
        <v>185</v>
      </c>
      <c r="F32" s="310" t="s">
        <v>134</v>
      </c>
      <c r="G32" s="231" t="s">
        <v>1903</v>
      </c>
      <c r="H32" s="400" t="s">
        <v>352</v>
      </c>
      <c r="I32" s="305" t="s">
        <v>565</v>
      </c>
      <c r="J32" s="304" t="s">
        <v>121</v>
      </c>
      <c r="K32" s="311">
        <v>1</v>
      </c>
      <c r="L32" s="305"/>
      <c r="M32" s="143">
        <v>2021</v>
      </c>
      <c r="N32" s="147">
        <v>17</v>
      </c>
      <c r="O32" s="148">
        <v>1</v>
      </c>
      <c r="P32" s="119">
        <f t="shared" si="3"/>
        <v>17</v>
      </c>
      <c r="Q32" s="146">
        <v>4</v>
      </c>
      <c r="R32" s="383">
        <f t="shared" si="0"/>
        <v>0.23529411764705882</v>
      </c>
      <c r="S32" s="387">
        <f t="shared" si="1"/>
        <v>0.23529411764705882</v>
      </c>
      <c r="T32" s="388">
        <f t="shared" si="2"/>
        <v>1</v>
      </c>
      <c r="U32" s="415" t="s">
        <v>1935</v>
      </c>
    </row>
    <row r="33" spans="1:21" ht="92.4" x14ac:dyDescent="0.25">
      <c r="A33" s="289" t="s">
        <v>664</v>
      </c>
      <c r="B33" s="308" t="s">
        <v>1871</v>
      </c>
      <c r="C33" s="301" t="s">
        <v>567</v>
      </c>
      <c r="D33" s="304" t="s">
        <v>525</v>
      </c>
      <c r="E33" s="302" t="s">
        <v>185</v>
      </c>
      <c r="F33" s="310" t="s">
        <v>548</v>
      </c>
      <c r="G33" s="231" t="s">
        <v>1903</v>
      </c>
      <c r="H33" s="400" t="s">
        <v>547</v>
      </c>
      <c r="I33" s="305" t="s">
        <v>565</v>
      </c>
      <c r="J33" s="304" t="s">
        <v>121</v>
      </c>
      <c r="K33" s="311">
        <v>1</v>
      </c>
      <c r="L33" s="305"/>
      <c r="M33" s="143">
        <v>2021</v>
      </c>
      <c r="N33" s="147">
        <v>17</v>
      </c>
      <c r="O33" s="148">
        <v>1</v>
      </c>
      <c r="P33" s="119">
        <f t="shared" si="3"/>
        <v>17</v>
      </c>
      <c r="Q33" s="146">
        <v>0</v>
      </c>
      <c r="R33" s="383">
        <f t="shared" si="0"/>
        <v>0</v>
      </c>
      <c r="S33" s="387">
        <f t="shared" si="1"/>
        <v>0</v>
      </c>
      <c r="T33" s="388">
        <f t="shared" si="2"/>
        <v>1</v>
      </c>
      <c r="U33" s="103" t="s">
        <v>1942</v>
      </c>
    </row>
    <row r="34" spans="1:21" ht="92.4" x14ac:dyDescent="0.25">
      <c r="A34" s="289" t="s">
        <v>664</v>
      </c>
      <c r="B34" s="308" t="s">
        <v>1871</v>
      </c>
      <c r="C34" s="301" t="s">
        <v>567</v>
      </c>
      <c r="D34" s="304" t="s">
        <v>525</v>
      </c>
      <c r="E34" s="302" t="s">
        <v>185</v>
      </c>
      <c r="F34" s="310" t="s">
        <v>548</v>
      </c>
      <c r="G34" s="231" t="s">
        <v>1903</v>
      </c>
      <c r="H34" s="400" t="s">
        <v>549</v>
      </c>
      <c r="I34" s="305" t="s">
        <v>565</v>
      </c>
      <c r="J34" s="304" t="s">
        <v>121</v>
      </c>
      <c r="K34" s="311">
        <v>1</v>
      </c>
      <c r="L34" s="305"/>
      <c r="M34" s="143">
        <v>2021</v>
      </c>
      <c r="N34" s="147">
        <v>17</v>
      </c>
      <c r="O34" s="148">
        <v>1</v>
      </c>
      <c r="P34" s="119">
        <f t="shared" si="3"/>
        <v>17</v>
      </c>
      <c r="Q34" s="146">
        <v>0</v>
      </c>
      <c r="R34" s="383">
        <f t="shared" si="0"/>
        <v>0</v>
      </c>
      <c r="S34" s="387">
        <f t="shared" si="1"/>
        <v>0</v>
      </c>
      <c r="T34" s="388">
        <f t="shared" si="2"/>
        <v>1</v>
      </c>
      <c r="U34" s="103" t="s">
        <v>1942</v>
      </c>
    </row>
    <row r="35" spans="1:21" ht="92.4" x14ac:dyDescent="0.25">
      <c r="A35" s="289" t="s">
        <v>664</v>
      </c>
      <c r="B35" s="308" t="s">
        <v>1871</v>
      </c>
      <c r="C35" s="301" t="s">
        <v>567</v>
      </c>
      <c r="D35" s="304" t="s">
        <v>525</v>
      </c>
      <c r="E35" s="302" t="s">
        <v>185</v>
      </c>
      <c r="F35" s="310" t="s">
        <v>548</v>
      </c>
      <c r="G35" s="231" t="s">
        <v>1903</v>
      </c>
      <c r="H35" s="400" t="s">
        <v>550</v>
      </c>
      <c r="I35" s="305" t="s">
        <v>565</v>
      </c>
      <c r="J35" s="304" t="s">
        <v>121</v>
      </c>
      <c r="K35" s="311">
        <v>1</v>
      </c>
      <c r="L35" s="305"/>
      <c r="M35" s="143">
        <v>2021</v>
      </c>
      <c r="N35" s="147">
        <v>17</v>
      </c>
      <c r="O35" s="148">
        <v>1</v>
      </c>
      <c r="P35" s="119">
        <f t="shared" si="3"/>
        <v>17</v>
      </c>
      <c r="Q35" s="146">
        <v>0</v>
      </c>
      <c r="R35" s="383">
        <f t="shared" si="0"/>
        <v>0</v>
      </c>
      <c r="S35" s="387">
        <f t="shared" si="1"/>
        <v>0</v>
      </c>
      <c r="T35" s="388">
        <f t="shared" si="2"/>
        <v>1</v>
      </c>
      <c r="U35" s="103" t="s">
        <v>1942</v>
      </c>
    </row>
    <row r="36" spans="1:21" ht="92.4" x14ac:dyDescent="0.25">
      <c r="A36" s="289" t="s">
        <v>664</v>
      </c>
      <c r="B36" s="308" t="s">
        <v>1871</v>
      </c>
      <c r="C36" s="301" t="s">
        <v>567</v>
      </c>
      <c r="D36" s="304" t="s">
        <v>525</v>
      </c>
      <c r="E36" s="302" t="s">
        <v>185</v>
      </c>
      <c r="F36" s="310" t="s">
        <v>548</v>
      </c>
      <c r="G36" s="231" t="s">
        <v>1903</v>
      </c>
      <c r="H36" s="400" t="s">
        <v>551</v>
      </c>
      <c r="I36" s="305" t="s">
        <v>565</v>
      </c>
      <c r="J36" s="304" t="s">
        <v>121</v>
      </c>
      <c r="K36" s="311">
        <v>1</v>
      </c>
      <c r="L36" s="305"/>
      <c r="M36" s="143">
        <v>2021</v>
      </c>
      <c r="N36" s="147">
        <v>17</v>
      </c>
      <c r="O36" s="148">
        <v>1</v>
      </c>
      <c r="P36" s="119">
        <f t="shared" si="3"/>
        <v>17</v>
      </c>
      <c r="Q36" s="146">
        <v>0</v>
      </c>
      <c r="R36" s="383">
        <f t="shared" si="0"/>
        <v>0</v>
      </c>
      <c r="S36" s="387">
        <f t="shared" si="1"/>
        <v>0</v>
      </c>
      <c r="T36" s="388">
        <f t="shared" si="2"/>
        <v>1</v>
      </c>
      <c r="U36" s="103" t="s">
        <v>1942</v>
      </c>
    </row>
    <row r="37" spans="1:21" ht="92.4" x14ac:dyDescent="0.25">
      <c r="A37" s="289" t="s">
        <v>664</v>
      </c>
      <c r="B37" s="308" t="s">
        <v>1871</v>
      </c>
      <c r="C37" s="301" t="s">
        <v>567</v>
      </c>
      <c r="D37" s="304" t="s">
        <v>525</v>
      </c>
      <c r="E37" s="302" t="s">
        <v>185</v>
      </c>
      <c r="F37" s="310" t="s">
        <v>548</v>
      </c>
      <c r="G37" s="231" t="s">
        <v>1903</v>
      </c>
      <c r="H37" s="400" t="s">
        <v>552</v>
      </c>
      <c r="I37" s="305" t="s">
        <v>565</v>
      </c>
      <c r="J37" s="304" t="s">
        <v>121</v>
      </c>
      <c r="K37" s="311">
        <v>1</v>
      </c>
      <c r="L37" s="305"/>
      <c r="M37" s="143">
        <v>2021</v>
      </c>
      <c r="N37" s="147">
        <v>17</v>
      </c>
      <c r="O37" s="148">
        <v>1</v>
      </c>
      <c r="P37" s="119">
        <f t="shared" si="3"/>
        <v>17</v>
      </c>
      <c r="Q37" s="146">
        <v>0</v>
      </c>
      <c r="R37" s="383">
        <f t="shared" si="0"/>
        <v>0</v>
      </c>
      <c r="S37" s="387">
        <f t="shared" si="1"/>
        <v>0</v>
      </c>
      <c r="T37" s="388">
        <f t="shared" si="2"/>
        <v>1</v>
      </c>
      <c r="U37" s="103" t="s">
        <v>1942</v>
      </c>
    </row>
    <row r="38" spans="1:21" ht="92.4" x14ac:dyDescent="0.25">
      <c r="A38" s="289" t="s">
        <v>664</v>
      </c>
      <c r="B38" s="308" t="s">
        <v>1871</v>
      </c>
      <c r="C38" s="301" t="s">
        <v>567</v>
      </c>
      <c r="D38" s="304" t="s">
        <v>525</v>
      </c>
      <c r="E38" s="302" t="s">
        <v>185</v>
      </c>
      <c r="F38" s="310" t="s">
        <v>548</v>
      </c>
      <c r="G38" s="231" t="s">
        <v>1903</v>
      </c>
      <c r="H38" s="400" t="s">
        <v>553</v>
      </c>
      <c r="I38" s="305" t="s">
        <v>565</v>
      </c>
      <c r="J38" s="304" t="s">
        <v>121</v>
      </c>
      <c r="K38" s="311">
        <v>1</v>
      </c>
      <c r="L38" s="305"/>
      <c r="M38" s="143">
        <v>2021</v>
      </c>
      <c r="N38" s="147">
        <v>17</v>
      </c>
      <c r="O38" s="148">
        <v>1</v>
      </c>
      <c r="P38" s="119">
        <f t="shared" si="3"/>
        <v>17</v>
      </c>
      <c r="Q38" s="146">
        <v>0</v>
      </c>
      <c r="R38" s="383">
        <f t="shared" si="0"/>
        <v>0</v>
      </c>
      <c r="S38" s="387">
        <f t="shared" si="1"/>
        <v>0</v>
      </c>
      <c r="T38" s="388">
        <f t="shared" si="2"/>
        <v>1</v>
      </c>
      <c r="U38" s="103" t="s">
        <v>1942</v>
      </c>
    </row>
    <row r="39" spans="1:21" ht="92.4" x14ac:dyDescent="0.25">
      <c r="A39" s="289" t="s">
        <v>664</v>
      </c>
      <c r="B39" s="308" t="s">
        <v>1871</v>
      </c>
      <c r="C39" s="301" t="s">
        <v>567</v>
      </c>
      <c r="D39" s="304" t="s">
        <v>525</v>
      </c>
      <c r="E39" s="302" t="s">
        <v>185</v>
      </c>
      <c r="F39" s="310" t="s">
        <v>548</v>
      </c>
      <c r="G39" s="231" t="s">
        <v>1903</v>
      </c>
      <c r="H39" s="400" t="s">
        <v>554</v>
      </c>
      <c r="I39" s="305" t="s">
        <v>565</v>
      </c>
      <c r="J39" s="304" t="s">
        <v>121</v>
      </c>
      <c r="K39" s="311">
        <v>1</v>
      </c>
      <c r="L39" s="305"/>
      <c r="M39" s="143">
        <v>2021</v>
      </c>
      <c r="N39" s="147">
        <v>17</v>
      </c>
      <c r="O39" s="148">
        <v>1</v>
      </c>
      <c r="P39" s="119">
        <f t="shared" si="3"/>
        <v>17</v>
      </c>
      <c r="Q39" s="146">
        <v>0</v>
      </c>
      <c r="R39" s="383">
        <f t="shared" si="0"/>
        <v>0</v>
      </c>
      <c r="S39" s="387">
        <f t="shared" si="1"/>
        <v>0</v>
      </c>
      <c r="T39" s="388">
        <f t="shared" si="2"/>
        <v>1</v>
      </c>
      <c r="U39" s="103" t="s">
        <v>1942</v>
      </c>
    </row>
    <row r="40" spans="1:21" ht="92.4" x14ac:dyDescent="0.25">
      <c r="A40" s="289" t="s">
        <v>664</v>
      </c>
      <c r="B40" s="308" t="s">
        <v>1871</v>
      </c>
      <c r="C40" s="301" t="s">
        <v>567</v>
      </c>
      <c r="D40" s="304" t="s">
        <v>525</v>
      </c>
      <c r="E40" s="310" t="s">
        <v>90</v>
      </c>
      <c r="F40" s="310" t="s">
        <v>134</v>
      </c>
      <c r="G40" s="231" t="s">
        <v>1905</v>
      </c>
      <c r="H40" s="400" t="s">
        <v>133</v>
      </c>
      <c r="I40" s="305" t="s">
        <v>563</v>
      </c>
      <c r="J40" s="304" t="s">
        <v>539</v>
      </c>
      <c r="K40" s="311">
        <v>0.3</v>
      </c>
      <c r="L40" s="305"/>
      <c r="M40" s="143">
        <v>2021</v>
      </c>
      <c r="N40" s="147">
        <v>5</v>
      </c>
      <c r="O40" s="148">
        <v>0.3</v>
      </c>
      <c r="P40" s="119">
        <f t="shared" si="3"/>
        <v>2</v>
      </c>
      <c r="Q40" s="146">
        <v>2</v>
      </c>
      <c r="R40" s="383">
        <f t="shared" si="0"/>
        <v>1</v>
      </c>
      <c r="S40" s="387">
        <f t="shared" si="1"/>
        <v>0.4</v>
      </c>
      <c r="T40" s="388">
        <f t="shared" si="2"/>
        <v>1</v>
      </c>
      <c r="U40" s="160" t="s">
        <v>869</v>
      </c>
    </row>
    <row r="41" spans="1:21" ht="92.4" x14ac:dyDescent="0.25">
      <c r="A41" s="289" t="s">
        <v>664</v>
      </c>
      <c r="B41" s="308" t="s">
        <v>1871</v>
      </c>
      <c r="C41" s="301" t="s">
        <v>567</v>
      </c>
      <c r="D41" s="304" t="s">
        <v>525</v>
      </c>
      <c r="E41" s="310" t="s">
        <v>90</v>
      </c>
      <c r="F41" s="310" t="s">
        <v>134</v>
      </c>
      <c r="G41" s="231" t="s">
        <v>1905</v>
      </c>
      <c r="H41" s="400" t="s">
        <v>136</v>
      </c>
      <c r="I41" s="305" t="s">
        <v>115</v>
      </c>
      <c r="J41" s="304" t="s">
        <v>121</v>
      </c>
      <c r="K41" s="311">
        <v>1</v>
      </c>
      <c r="L41" s="305"/>
      <c r="M41" s="143">
        <v>2021</v>
      </c>
      <c r="N41" s="147">
        <v>5</v>
      </c>
      <c r="O41" s="148">
        <v>1</v>
      </c>
      <c r="P41" s="119">
        <f t="shared" si="3"/>
        <v>5</v>
      </c>
      <c r="Q41" s="146">
        <v>5</v>
      </c>
      <c r="R41" s="383">
        <f t="shared" si="0"/>
        <v>1</v>
      </c>
      <c r="S41" s="387">
        <f t="shared" si="1"/>
        <v>1</v>
      </c>
      <c r="T41" s="388">
        <f t="shared" si="2"/>
        <v>1</v>
      </c>
      <c r="U41" s="160" t="s">
        <v>869</v>
      </c>
    </row>
    <row r="42" spans="1:21" ht="92.4" x14ac:dyDescent="0.25">
      <c r="A42" s="289" t="s">
        <v>664</v>
      </c>
      <c r="B42" s="308" t="s">
        <v>1871</v>
      </c>
      <c r="C42" s="301" t="s">
        <v>567</v>
      </c>
      <c r="D42" s="304" t="s">
        <v>525</v>
      </c>
      <c r="E42" s="310" t="s">
        <v>90</v>
      </c>
      <c r="F42" s="310" t="s">
        <v>134</v>
      </c>
      <c r="G42" s="231" t="s">
        <v>1905</v>
      </c>
      <c r="H42" s="400" t="s">
        <v>138</v>
      </c>
      <c r="I42" s="305" t="s">
        <v>563</v>
      </c>
      <c r="J42" s="304" t="s">
        <v>539</v>
      </c>
      <c r="K42" s="311">
        <v>0.3</v>
      </c>
      <c r="L42" s="305"/>
      <c r="M42" s="143">
        <v>2021</v>
      </c>
      <c r="N42" s="147">
        <v>5</v>
      </c>
      <c r="O42" s="148">
        <v>0.3</v>
      </c>
      <c r="P42" s="119">
        <f t="shared" si="3"/>
        <v>2</v>
      </c>
      <c r="Q42" s="146">
        <v>2</v>
      </c>
      <c r="R42" s="383">
        <f t="shared" si="0"/>
        <v>1</v>
      </c>
      <c r="S42" s="387">
        <f t="shared" si="1"/>
        <v>0.4</v>
      </c>
      <c r="T42" s="388">
        <f t="shared" si="2"/>
        <v>1</v>
      </c>
      <c r="U42" s="160" t="s">
        <v>869</v>
      </c>
    </row>
    <row r="43" spans="1:21" ht="92.4" x14ac:dyDescent="0.25">
      <c r="A43" s="289" t="s">
        <v>664</v>
      </c>
      <c r="B43" s="308" t="s">
        <v>1871</v>
      </c>
      <c r="C43" s="301" t="s">
        <v>567</v>
      </c>
      <c r="D43" s="304" t="s">
        <v>525</v>
      </c>
      <c r="E43" s="310" t="s">
        <v>90</v>
      </c>
      <c r="F43" s="310" t="s">
        <v>134</v>
      </c>
      <c r="G43" s="231" t="s">
        <v>1905</v>
      </c>
      <c r="H43" s="400" t="s">
        <v>139</v>
      </c>
      <c r="I43" s="305" t="s">
        <v>563</v>
      </c>
      <c r="J43" s="304" t="s">
        <v>539</v>
      </c>
      <c r="K43" s="311">
        <v>0.3</v>
      </c>
      <c r="L43" s="305"/>
      <c r="M43" s="143">
        <v>2021</v>
      </c>
      <c r="N43" s="147">
        <v>5</v>
      </c>
      <c r="O43" s="148">
        <v>0.3</v>
      </c>
      <c r="P43" s="119">
        <f t="shared" si="3"/>
        <v>2</v>
      </c>
      <c r="Q43" s="146">
        <v>2</v>
      </c>
      <c r="R43" s="383">
        <f t="shared" si="0"/>
        <v>1</v>
      </c>
      <c r="S43" s="387">
        <f t="shared" si="1"/>
        <v>0.4</v>
      </c>
      <c r="T43" s="388">
        <f t="shared" si="2"/>
        <v>1</v>
      </c>
      <c r="U43" s="160" t="s">
        <v>869</v>
      </c>
    </row>
    <row r="44" spans="1:21" ht="92.4" x14ac:dyDescent="0.25">
      <c r="A44" s="289" t="s">
        <v>664</v>
      </c>
      <c r="B44" s="308" t="s">
        <v>1871</v>
      </c>
      <c r="C44" s="301" t="s">
        <v>567</v>
      </c>
      <c r="D44" s="304" t="s">
        <v>525</v>
      </c>
      <c r="E44" s="310" t="s">
        <v>90</v>
      </c>
      <c r="F44" s="310" t="s">
        <v>134</v>
      </c>
      <c r="G44" s="231" t="s">
        <v>1905</v>
      </c>
      <c r="H44" s="400" t="s">
        <v>1936</v>
      </c>
      <c r="I44" s="305" t="s">
        <v>563</v>
      </c>
      <c r="J44" s="304" t="s">
        <v>539</v>
      </c>
      <c r="K44" s="311">
        <v>0.3</v>
      </c>
      <c r="L44" s="305"/>
      <c r="M44" s="143">
        <v>2021</v>
      </c>
      <c r="N44" s="147">
        <v>5</v>
      </c>
      <c r="O44" s="148">
        <v>0.3</v>
      </c>
      <c r="P44" s="119">
        <f t="shared" si="3"/>
        <v>2</v>
      </c>
      <c r="Q44" s="146">
        <v>2</v>
      </c>
      <c r="R44" s="383">
        <f t="shared" si="0"/>
        <v>1</v>
      </c>
      <c r="S44" s="387">
        <f t="shared" si="1"/>
        <v>0.4</v>
      </c>
      <c r="T44" s="388">
        <f t="shared" si="2"/>
        <v>1</v>
      </c>
      <c r="U44" s="160" t="s">
        <v>869</v>
      </c>
    </row>
    <row r="45" spans="1:21" ht="92.4" x14ac:dyDescent="0.25">
      <c r="A45" s="289" t="s">
        <v>664</v>
      </c>
      <c r="B45" s="308" t="s">
        <v>1871</v>
      </c>
      <c r="C45" s="301" t="s">
        <v>567</v>
      </c>
      <c r="D45" s="304" t="s">
        <v>525</v>
      </c>
      <c r="E45" s="310" t="s">
        <v>90</v>
      </c>
      <c r="F45" s="310" t="s">
        <v>134</v>
      </c>
      <c r="G45" s="231" t="s">
        <v>1905</v>
      </c>
      <c r="H45" s="400" t="s">
        <v>141</v>
      </c>
      <c r="I45" s="305" t="s">
        <v>563</v>
      </c>
      <c r="J45" s="304" t="s">
        <v>539</v>
      </c>
      <c r="K45" s="311">
        <v>0.3</v>
      </c>
      <c r="L45" s="305"/>
      <c r="M45" s="143">
        <v>2021</v>
      </c>
      <c r="N45" s="147">
        <v>5</v>
      </c>
      <c r="O45" s="148">
        <v>0.3</v>
      </c>
      <c r="P45" s="119">
        <f t="shared" si="3"/>
        <v>2</v>
      </c>
      <c r="Q45" s="146">
        <v>2</v>
      </c>
      <c r="R45" s="383">
        <f t="shared" si="0"/>
        <v>1</v>
      </c>
      <c r="S45" s="387">
        <f t="shared" si="1"/>
        <v>0.4</v>
      </c>
      <c r="T45" s="388">
        <f t="shared" si="2"/>
        <v>1</v>
      </c>
      <c r="U45" s="160" t="s">
        <v>869</v>
      </c>
    </row>
    <row r="46" spans="1:21" ht="92.4" x14ac:dyDescent="0.25">
      <c r="A46" s="289" t="s">
        <v>664</v>
      </c>
      <c r="B46" s="308" t="s">
        <v>1871</v>
      </c>
      <c r="C46" s="301" t="s">
        <v>567</v>
      </c>
      <c r="D46" s="304" t="s">
        <v>525</v>
      </c>
      <c r="E46" s="310" t="s">
        <v>90</v>
      </c>
      <c r="F46" s="310" t="s">
        <v>134</v>
      </c>
      <c r="G46" s="231" t="s">
        <v>1905</v>
      </c>
      <c r="H46" s="400" t="s">
        <v>142</v>
      </c>
      <c r="I46" s="305" t="s">
        <v>563</v>
      </c>
      <c r="J46" s="304" t="s">
        <v>539</v>
      </c>
      <c r="K46" s="311">
        <v>0.3</v>
      </c>
      <c r="L46" s="305"/>
      <c r="M46" s="143">
        <v>2021</v>
      </c>
      <c r="N46" s="147">
        <v>5</v>
      </c>
      <c r="O46" s="148">
        <v>0.3</v>
      </c>
      <c r="P46" s="119">
        <f t="shared" si="3"/>
        <v>2</v>
      </c>
      <c r="Q46" s="146">
        <v>2</v>
      </c>
      <c r="R46" s="383">
        <f t="shared" si="0"/>
        <v>1</v>
      </c>
      <c r="S46" s="387">
        <f t="shared" si="1"/>
        <v>0.4</v>
      </c>
      <c r="T46" s="388">
        <f t="shared" si="2"/>
        <v>1</v>
      </c>
      <c r="U46" s="160" t="s">
        <v>869</v>
      </c>
    </row>
    <row r="47" spans="1:21" ht="92.4" x14ac:dyDescent="0.25">
      <c r="A47" s="289" t="s">
        <v>664</v>
      </c>
      <c r="B47" s="308" t="s">
        <v>1871</v>
      </c>
      <c r="C47" s="301" t="s">
        <v>567</v>
      </c>
      <c r="D47" s="304" t="s">
        <v>525</v>
      </c>
      <c r="E47" s="310" t="s">
        <v>90</v>
      </c>
      <c r="F47" s="310" t="s">
        <v>134</v>
      </c>
      <c r="G47" s="231" t="s">
        <v>1905</v>
      </c>
      <c r="H47" s="400" t="s">
        <v>143</v>
      </c>
      <c r="I47" s="305" t="s">
        <v>563</v>
      </c>
      <c r="J47" s="304" t="s">
        <v>539</v>
      </c>
      <c r="K47" s="311">
        <v>0.3</v>
      </c>
      <c r="L47" s="305"/>
      <c r="M47" s="143">
        <v>2021</v>
      </c>
      <c r="N47" s="147">
        <v>5</v>
      </c>
      <c r="O47" s="148">
        <v>0.3</v>
      </c>
      <c r="P47" s="119">
        <f t="shared" si="3"/>
        <v>2</v>
      </c>
      <c r="Q47" s="146">
        <v>2</v>
      </c>
      <c r="R47" s="383">
        <f t="shared" si="0"/>
        <v>1</v>
      </c>
      <c r="S47" s="387">
        <f t="shared" si="1"/>
        <v>0.4</v>
      </c>
      <c r="T47" s="388">
        <f t="shared" si="2"/>
        <v>1</v>
      </c>
      <c r="U47" s="160" t="s">
        <v>869</v>
      </c>
    </row>
    <row r="48" spans="1:21" ht="92.4" x14ac:dyDescent="0.25">
      <c r="A48" s="289" t="s">
        <v>664</v>
      </c>
      <c r="B48" s="308" t="s">
        <v>1871</v>
      </c>
      <c r="C48" s="301" t="s">
        <v>567</v>
      </c>
      <c r="D48" s="304" t="s">
        <v>525</v>
      </c>
      <c r="E48" s="310" t="s">
        <v>90</v>
      </c>
      <c r="F48" s="310" t="s">
        <v>134</v>
      </c>
      <c r="G48" s="231" t="s">
        <v>1905</v>
      </c>
      <c r="H48" s="400" t="s">
        <v>144</v>
      </c>
      <c r="I48" s="305" t="s">
        <v>563</v>
      </c>
      <c r="J48" s="304" t="s">
        <v>539</v>
      </c>
      <c r="K48" s="311">
        <v>0.3</v>
      </c>
      <c r="L48" s="305"/>
      <c r="M48" s="143">
        <v>2021</v>
      </c>
      <c r="N48" s="147">
        <v>5</v>
      </c>
      <c r="O48" s="148">
        <v>0.3</v>
      </c>
      <c r="P48" s="119">
        <f t="shared" si="3"/>
        <v>2</v>
      </c>
      <c r="Q48" s="146">
        <v>2</v>
      </c>
      <c r="R48" s="383">
        <f t="shared" si="0"/>
        <v>1</v>
      </c>
      <c r="S48" s="387">
        <f t="shared" si="1"/>
        <v>0.4</v>
      </c>
      <c r="T48" s="388">
        <f t="shared" si="2"/>
        <v>1</v>
      </c>
      <c r="U48" s="160" t="s">
        <v>869</v>
      </c>
    </row>
    <row r="49" spans="1:21" ht="92.4" x14ac:dyDescent="0.25">
      <c r="A49" s="289" t="s">
        <v>664</v>
      </c>
      <c r="B49" s="308" t="s">
        <v>1871</v>
      </c>
      <c r="C49" s="301" t="s">
        <v>567</v>
      </c>
      <c r="D49" s="304" t="s">
        <v>525</v>
      </c>
      <c r="E49" s="310" t="s">
        <v>90</v>
      </c>
      <c r="F49" s="310" t="s">
        <v>134</v>
      </c>
      <c r="G49" s="231" t="s">
        <v>1905</v>
      </c>
      <c r="H49" s="400" t="s">
        <v>145</v>
      </c>
      <c r="I49" s="305" t="s">
        <v>563</v>
      </c>
      <c r="J49" s="304" t="s">
        <v>539</v>
      </c>
      <c r="K49" s="311">
        <v>0.3</v>
      </c>
      <c r="L49" s="305"/>
      <c r="M49" s="143">
        <v>2021</v>
      </c>
      <c r="N49" s="147">
        <v>5</v>
      </c>
      <c r="O49" s="148">
        <v>0.3</v>
      </c>
      <c r="P49" s="119">
        <f t="shared" si="3"/>
        <v>2</v>
      </c>
      <c r="Q49" s="146">
        <v>2</v>
      </c>
      <c r="R49" s="383">
        <f t="shared" si="0"/>
        <v>1</v>
      </c>
      <c r="S49" s="387">
        <f t="shared" si="1"/>
        <v>0.4</v>
      </c>
      <c r="T49" s="388">
        <f t="shared" si="2"/>
        <v>1</v>
      </c>
      <c r="U49" s="160" t="s">
        <v>869</v>
      </c>
    </row>
    <row r="50" spans="1:21" ht="92.4" x14ac:dyDescent="0.25">
      <c r="A50" s="289" t="s">
        <v>664</v>
      </c>
      <c r="B50" s="308" t="s">
        <v>1871</v>
      </c>
      <c r="C50" s="301" t="s">
        <v>567</v>
      </c>
      <c r="D50" s="304" t="s">
        <v>525</v>
      </c>
      <c r="E50" s="310" t="s">
        <v>90</v>
      </c>
      <c r="F50" s="310" t="s">
        <v>134</v>
      </c>
      <c r="G50" s="231" t="s">
        <v>1905</v>
      </c>
      <c r="H50" s="400" t="s">
        <v>146</v>
      </c>
      <c r="I50" s="305" t="s">
        <v>362</v>
      </c>
      <c r="J50" s="304" t="s">
        <v>121</v>
      </c>
      <c r="K50" s="311">
        <v>1</v>
      </c>
      <c r="L50" s="305"/>
      <c r="M50" s="143">
        <v>2021</v>
      </c>
      <c r="N50" s="147">
        <v>5</v>
      </c>
      <c r="O50" s="148">
        <v>1</v>
      </c>
      <c r="P50" s="119">
        <f t="shared" si="3"/>
        <v>5</v>
      </c>
      <c r="Q50" s="146">
        <v>5</v>
      </c>
      <c r="R50" s="383">
        <f t="shared" si="0"/>
        <v>1</v>
      </c>
      <c r="S50" s="387">
        <f t="shared" si="1"/>
        <v>1</v>
      </c>
      <c r="T50" s="388">
        <f t="shared" si="2"/>
        <v>1</v>
      </c>
      <c r="U50" s="160" t="s">
        <v>869</v>
      </c>
    </row>
    <row r="51" spans="1:21" ht="92.4" x14ac:dyDescent="0.25">
      <c r="A51" s="289" t="s">
        <v>664</v>
      </c>
      <c r="B51" s="308" t="s">
        <v>1871</v>
      </c>
      <c r="C51" s="301" t="s">
        <v>567</v>
      </c>
      <c r="D51" s="304" t="s">
        <v>525</v>
      </c>
      <c r="E51" s="310" t="s">
        <v>90</v>
      </c>
      <c r="F51" s="310" t="s">
        <v>134</v>
      </c>
      <c r="G51" s="231" t="s">
        <v>1905</v>
      </c>
      <c r="H51" s="400" t="s">
        <v>333</v>
      </c>
      <c r="I51" s="305" t="s">
        <v>362</v>
      </c>
      <c r="J51" s="304" t="s">
        <v>121</v>
      </c>
      <c r="K51" s="311">
        <v>1</v>
      </c>
      <c r="L51" s="305"/>
      <c r="M51" s="143">
        <v>2021</v>
      </c>
      <c r="N51" s="147">
        <v>5</v>
      </c>
      <c r="O51" s="148">
        <v>1</v>
      </c>
      <c r="P51" s="119">
        <f t="shared" si="3"/>
        <v>5</v>
      </c>
      <c r="Q51" s="146">
        <v>5</v>
      </c>
      <c r="R51" s="383">
        <f t="shared" si="0"/>
        <v>1</v>
      </c>
      <c r="S51" s="387">
        <f t="shared" si="1"/>
        <v>1</v>
      </c>
      <c r="T51" s="388">
        <f t="shared" si="2"/>
        <v>1</v>
      </c>
      <c r="U51" s="160" t="s">
        <v>869</v>
      </c>
    </row>
    <row r="52" spans="1:21" ht="92.4" x14ac:dyDescent="0.25">
      <c r="A52" s="289" t="s">
        <v>664</v>
      </c>
      <c r="B52" s="308" t="s">
        <v>1871</v>
      </c>
      <c r="C52" s="301" t="s">
        <v>567</v>
      </c>
      <c r="D52" s="304" t="s">
        <v>525</v>
      </c>
      <c r="E52" s="310" t="s">
        <v>90</v>
      </c>
      <c r="F52" s="310" t="s">
        <v>134</v>
      </c>
      <c r="G52" s="231" t="s">
        <v>1905</v>
      </c>
      <c r="H52" s="400" t="s">
        <v>334</v>
      </c>
      <c r="I52" s="305" t="s">
        <v>362</v>
      </c>
      <c r="J52" s="304" t="s">
        <v>121</v>
      </c>
      <c r="K52" s="311">
        <v>1</v>
      </c>
      <c r="L52" s="305"/>
      <c r="M52" s="143">
        <v>2021</v>
      </c>
      <c r="N52" s="147">
        <v>5</v>
      </c>
      <c r="O52" s="148">
        <v>1</v>
      </c>
      <c r="P52" s="119">
        <f t="shared" si="3"/>
        <v>5</v>
      </c>
      <c r="Q52" s="146">
        <v>5</v>
      </c>
      <c r="R52" s="383">
        <f t="shared" si="0"/>
        <v>1</v>
      </c>
      <c r="S52" s="387">
        <f t="shared" si="1"/>
        <v>1</v>
      </c>
      <c r="T52" s="388">
        <f t="shared" si="2"/>
        <v>1</v>
      </c>
      <c r="U52" s="160" t="s">
        <v>869</v>
      </c>
    </row>
    <row r="53" spans="1:21" ht="92.4" x14ac:dyDescent="0.25">
      <c r="A53" s="289" t="s">
        <v>664</v>
      </c>
      <c r="B53" s="308" t="s">
        <v>1871</v>
      </c>
      <c r="C53" s="301" t="s">
        <v>567</v>
      </c>
      <c r="D53" s="304" t="s">
        <v>525</v>
      </c>
      <c r="E53" s="310" t="s">
        <v>90</v>
      </c>
      <c r="F53" s="310" t="s">
        <v>134</v>
      </c>
      <c r="G53" s="231" t="s">
        <v>1905</v>
      </c>
      <c r="H53" s="400" t="s">
        <v>335</v>
      </c>
      <c r="I53" s="305" t="s">
        <v>362</v>
      </c>
      <c r="J53" s="304" t="s">
        <v>121</v>
      </c>
      <c r="K53" s="311">
        <v>1</v>
      </c>
      <c r="L53" s="305"/>
      <c r="M53" s="143">
        <v>2021</v>
      </c>
      <c r="N53" s="147">
        <v>5</v>
      </c>
      <c r="O53" s="148">
        <v>1</v>
      </c>
      <c r="P53" s="119">
        <f t="shared" si="3"/>
        <v>5</v>
      </c>
      <c r="Q53" s="146">
        <v>5</v>
      </c>
      <c r="R53" s="383">
        <f t="shared" si="0"/>
        <v>1</v>
      </c>
      <c r="S53" s="387">
        <f t="shared" si="1"/>
        <v>1</v>
      </c>
      <c r="T53" s="388">
        <f t="shared" si="2"/>
        <v>1</v>
      </c>
      <c r="U53" s="160" t="s">
        <v>869</v>
      </c>
    </row>
    <row r="54" spans="1:21" ht="92.4" x14ac:dyDescent="0.25">
      <c r="A54" s="289" t="s">
        <v>664</v>
      </c>
      <c r="B54" s="308" t="s">
        <v>1871</v>
      </c>
      <c r="C54" s="301" t="s">
        <v>567</v>
      </c>
      <c r="D54" s="304" t="s">
        <v>525</v>
      </c>
      <c r="E54" s="310" t="s">
        <v>90</v>
      </c>
      <c r="F54" s="310" t="s">
        <v>134</v>
      </c>
      <c r="G54" s="231" t="s">
        <v>1905</v>
      </c>
      <c r="H54" s="400" t="s">
        <v>336</v>
      </c>
      <c r="I54" s="305" t="s">
        <v>362</v>
      </c>
      <c r="J54" s="304" t="s">
        <v>121</v>
      </c>
      <c r="K54" s="311">
        <v>1</v>
      </c>
      <c r="L54" s="305"/>
      <c r="M54" s="143">
        <v>2021</v>
      </c>
      <c r="N54" s="147">
        <v>5</v>
      </c>
      <c r="O54" s="148">
        <v>1</v>
      </c>
      <c r="P54" s="119">
        <f t="shared" si="3"/>
        <v>5</v>
      </c>
      <c r="Q54" s="146">
        <v>5</v>
      </c>
      <c r="R54" s="383">
        <f t="shared" si="0"/>
        <v>1</v>
      </c>
      <c r="S54" s="387">
        <f t="shared" si="1"/>
        <v>1</v>
      </c>
      <c r="T54" s="388">
        <f t="shared" si="2"/>
        <v>1</v>
      </c>
      <c r="U54" s="160" t="s">
        <v>869</v>
      </c>
    </row>
    <row r="55" spans="1:21" ht="92.4" x14ac:dyDescent="0.25">
      <c r="A55" s="289" t="s">
        <v>664</v>
      </c>
      <c r="B55" s="308" t="s">
        <v>1871</v>
      </c>
      <c r="C55" s="301" t="s">
        <v>567</v>
      </c>
      <c r="D55" s="304" t="s">
        <v>525</v>
      </c>
      <c r="E55" s="310" t="s">
        <v>90</v>
      </c>
      <c r="F55" s="310" t="s">
        <v>134</v>
      </c>
      <c r="G55" s="231" t="s">
        <v>1905</v>
      </c>
      <c r="H55" s="400" t="s">
        <v>337</v>
      </c>
      <c r="I55" s="305" t="s">
        <v>563</v>
      </c>
      <c r="J55" s="304" t="s">
        <v>539</v>
      </c>
      <c r="K55" s="311">
        <v>0.3</v>
      </c>
      <c r="L55" s="305"/>
      <c r="M55" s="143">
        <v>2021</v>
      </c>
      <c r="N55" s="147">
        <v>5</v>
      </c>
      <c r="O55" s="148">
        <v>0.3</v>
      </c>
      <c r="P55" s="119">
        <f t="shared" si="3"/>
        <v>2</v>
      </c>
      <c r="Q55" s="146">
        <v>2</v>
      </c>
      <c r="R55" s="383">
        <f t="shared" si="0"/>
        <v>1</v>
      </c>
      <c r="S55" s="387">
        <f t="shared" si="1"/>
        <v>0.4</v>
      </c>
      <c r="T55" s="388">
        <f t="shared" si="2"/>
        <v>1</v>
      </c>
      <c r="U55" s="160" t="s">
        <v>869</v>
      </c>
    </row>
    <row r="56" spans="1:21" ht="92.4" x14ac:dyDescent="0.25">
      <c r="A56" s="289" t="s">
        <v>664</v>
      </c>
      <c r="B56" s="308" t="s">
        <v>1871</v>
      </c>
      <c r="C56" s="301" t="s">
        <v>567</v>
      </c>
      <c r="D56" s="304" t="s">
        <v>525</v>
      </c>
      <c r="E56" s="310" t="s">
        <v>90</v>
      </c>
      <c r="F56" s="310" t="s">
        <v>134</v>
      </c>
      <c r="G56" s="231" t="s">
        <v>1905</v>
      </c>
      <c r="H56" s="400" t="s">
        <v>1937</v>
      </c>
      <c r="I56" s="305" t="s">
        <v>563</v>
      </c>
      <c r="J56" s="304" t="s">
        <v>539</v>
      </c>
      <c r="K56" s="311">
        <v>0.3</v>
      </c>
      <c r="L56" s="305"/>
      <c r="M56" s="143">
        <v>2021</v>
      </c>
      <c r="N56" s="147">
        <v>5</v>
      </c>
      <c r="O56" s="148">
        <v>0.3</v>
      </c>
      <c r="P56" s="119">
        <f t="shared" si="3"/>
        <v>2</v>
      </c>
      <c r="Q56" s="146">
        <v>2</v>
      </c>
      <c r="R56" s="383">
        <f t="shared" si="0"/>
        <v>1</v>
      </c>
      <c r="S56" s="387">
        <f t="shared" si="1"/>
        <v>0.4</v>
      </c>
      <c r="T56" s="388">
        <f t="shared" si="2"/>
        <v>1</v>
      </c>
      <c r="U56" s="160" t="s">
        <v>869</v>
      </c>
    </row>
    <row r="57" spans="1:21" ht="92.4" x14ac:dyDescent="0.25">
      <c r="A57" s="289" t="s">
        <v>664</v>
      </c>
      <c r="B57" s="308" t="s">
        <v>1871</v>
      </c>
      <c r="C57" s="301" t="s">
        <v>567</v>
      </c>
      <c r="D57" s="304" t="s">
        <v>525</v>
      </c>
      <c r="E57" s="310" t="s">
        <v>90</v>
      </c>
      <c r="F57" s="310" t="s">
        <v>134</v>
      </c>
      <c r="G57" s="231" t="s">
        <v>1905</v>
      </c>
      <c r="H57" s="400" t="s">
        <v>1938</v>
      </c>
      <c r="I57" s="305" t="s">
        <v>563</v>
      </c>
      <c r="J57" s="304" t="s">
        <v>539</v>
      </c>
      <c r="K57" s="311">
        <v>0.3</v>
      </c>
      <c r="L57" s="305"/>
      <c r="M57" s="143">
        <v>2021</v>
      </c>
      <c r="N57" s="147">
        <v>5</v>
      </c>
      <c r="O57" s="148">
        <v>0.3</v>
      </c>
      <c r="P57" s="119">
        <f t="shared" si="3"/>
        <v>2</v>
      </c>
      <c r="Q57" s="146">
        <v>2</v>
      </c>
      <c r="R57" s="383">
        <f t="shared" si="0"/>
        <v>1</v>
      </c>
      <c r="S57" s="387">
        <f t="shared" si="1"/>
        <v>0.4</v>
      </c>
      <c r="T57" s="388">
        <f t="shared" si="2"/>
        <v>1</v>
      </c>
      <c r="U57" s="160" t="s">
        <v>869</v>
      </c>
    </row>
    <row r="58" spans="1:21" ht="92.4" x14ac:dyDescent="0.25">
      <c r="A58" s="289" t="s">
        <v>664</v>
      </c>
      <c r="B58" s="308" t="s">
        <v>1871</v>
      </c>
      <c r="C58" s="301" t="s">
        <v>567</v>
      </c>
      <c r="D58" s="304" t="s">
        <v>525</v>
      </c>
      <c r="E58" s="310" t="s">
        <v>90</v>
      </c>
      <c r="F58" s="310" t="s">
        <v>134</v>
      </c>
      <c r="G58" s="231" t="s">
        <v>1905</v>
      </c>
      <c r="H58" s="400" t="s">
        <v>1939</v>
      </c>
      <c r="I58" s="305" t="s">
        <v>563</v>
      </c>
      <c r="J58" s="304" t="s">
        <v>539</v>
      </c>
      <c r="K58" s="311">
        <v>0.3</v>
      </c>
      <c r="L58" s="305"/>
      <c r="M58" s="143">
        <v>2021</v>
      </c>
      <c r="N58" s="147">
        <v>5</v>
      </c>
      <c r="O58" s="148">
        <v>0.3</v>
      </c>
      <c r="P58" s="119">
        <f t="shared" si="3"/>
        <v>2</v>
      </c>
      <c r="Q58" s="146">
        <v>2</v>
      </c>
      <c r="R58" s="383">
        <f t="shared" si="0"/>
        <v>1</v>
      </c>
      <c r="S58" s="387">
        <f t="shared" si="1"/>
        <v>0.4</v>
      </c>
      <c r="T58" s="388">
        <f t="shared" si="2"/>
        <v>1</v>
      </c>
      <c r="U58" s="160" t="s">
        <v>869</v>
      </c>
    </row>
    <row r="59" spans="1:21" ht="92.4" x14ac:dyDescent="0.25">
      <c r="A59" s="289" t="s">
        <v>664</v>
      </c>
      <c r="B59" s="308" t="s">
        <v>1871</v>
      </c>
      <c r="C59" s="301" t="s">
        <v>567</v>
      </c>
      <c r="D59" s="304" t="s">
        <v>525</v>
      </c>
      <c r="E59" s="310" t="s">
        <v>90</v>
      </c>
      <c r="F59" s="310" t="s">
        <v>134</v>
      </c>
      <c r="G59" s="231" t="s">
        <v>1905</v>
      </c>
      <c r="H59" s="400" t="s">
        <v>341</v>
      </c>
      <c r="I59" s="305" t="s">
        <v>563</v>
      </c>
      <c r="J59" s="304" t="s">
        <v>539</v>
      </c>
      <c r="K59" s="311">
        <v>0.3</v>
      </c>
      <c r="L59" s="305"/>
      <c r="M59" s="143">
        <v>2021</v>
      </c>
      <c r="N59" s="147">
        <v>5</v>
      </c>
      <c r="O59" s="148">
        <v>0.3</v>
      </c>
      <c r="P59" s="119">
        <f t="shared" si="3"/>
        <v>2</v>
      </c>
      <c r="Q59" s="146">
        <v>2</v>
      </c>
      <c r="R59" s="383">
        <f t="shared" si="0"/>
        <v>1</v>
      </c>
      <c r="S59" s="387">
        <f t="shared" si="1"/>
        <v>0.4</v>
      </c>
      <c r="T59" s="388">
        <f t="shared" si="2"/>
        <v>1</v>
      </c>
      <c r="U59" s="160" t="s">
        <v>869</v>
      </c>
    </row>
    <row r="60" spans="1:21" ht="92.4" x14ac:dyDescent="0.25">
      <c r="A60" s="289" t="s">
        <v>664</v>
      </c>
      <c r="B60" s="308" t="s">
        <v>1871</v>
      </c>
      <c r="C60" s="301" t="s">
        <v>567</v>
      </c>
      <c r="D60" s="304" t="s">
        <v>525</v>
      </c>
      <c r="E60" s="310" t="s">
        <v>90</v>
      </c>
      <c r="F60" s="310" t="s">
        <v>134</v>
      </c>
      <c r="G60" s="231" t="s">
        <v>1905</v>
      </c>
      <c r="H60" s="400" t="s">
        <v>342</v>
      </c>
      <c r="I60" s="305" t="s">
        <v>563</v>
      </c>
      <c r="J60" s="304" t="s">
        <v>539</v>
      </c>
      <c r="K60" s="311">
        <v>0.3</v>
      </c>
      <c r="L60" s="305"/>
      <c r="M60" s="143">
        <v>2021</v>
      </c>
      <c r="N60" s="147">
        <v>5</v>
      </c>
      <c r="O60" s="148">
        <v>0.3</v>
      </c>
      <c r="P60" s="119">
        <f t="shared" si="3"/>
        <v>2</v>
      </c>
      <c r="Q60" s="146">
        <v>2</v>
      </c>
      <c r="R60" s="383">
        <f t="shared" si="0"/>
        <v>1</v>
      </c>
      <c r="S60" s="387">
        <f t="shared" si="1"/>
        <v>0.4</v>
      </c>
      <c r="T60" s="388">
        <f t="shared" si="2"/>
        <v>1</v>
      </c>
      <c r="U60" s="160" t="s">
        <v>869</v>
      </c>
    </row>
    <row r="61" spans="1:21" ht="92.4" x14ac:dyDescent="0.25">
      <c r="A61" s="289" t="s">
        <v>664</v>
      </c>
      <c r="B61" s="308" t="s">
        <v>1871</v>
      </c>
      <c r="C61" s="301" t="s">
        <v>567</v>
      </c>
      <c r="D61" s="304" t="s">
        <v>525</v>
      </c>
      <c r="E61" s="310" t="s">
        <v>90</v>
      </c>
      <c r="F61" s="310" t="s">
        <v>134</v>
      </c>
      <c r="G61" s="231" t="s">
        <v>1905</v>
      </c>
      <c r="H61" s="400" t="s">
        <v>343</v>
      </c>
      <c r="I61" s="305" t="s">
        <v>362</v>
      </c>
      <c r="J61" s="304" t="s">
        <v>121</v>
      </c>
      <c r="K61" s="311">
        <v>1</v>
      </c>
      <c r="L61" s="305"/>
      <c r="M61" s="143">
        <v>2021</v>
      </c>
      <c r="N61" s="147">
        <v>5</v>
      </c>
      <c r="O61" s="148">
        <v>1</v>
      </c>
      <c r="P61" s="119">
        <f t="shared" si="3"/>
        <v>5</v>
      </c>
      <c r="Q61" s="146">
        <v>5</v>
      </c>
      <c r="R61" s="383">
        <f t="shared" si="0"/>
        <v>1</v>
      </c>
      <c r="S61" s="387">
        <f t="shared" si="1"/>
        <v>1</v>
      </c>
      <c r="T61" s="388">
        <f t="shared" si="2"/>
        <v>1</v>
      </c>
      <c r="U61" s="160" t="s">
        <v>869</v>
      </c>
    </row>
    <row r="62" spans="1:21" ht="92.4" x14ac:dyDescent="0.25">
      <c r="A62" s="289" t="s">
        <v>664</v>
      </c>
      <c r="B62" s="308" t="s">
        <v>1871</v>
      </c>
      <c r="C62" s="301" t="s">
        <v>567</v>
      </c>
      <c r="D62" s="304" t="s">
        <v>525</v>
      </c>
      <c r="E62" s="310" t="s">
        <v>90</v>
      </c>
      <c r="F62" s="310" t="s">
        <v>134</v>
      </c>
      <c r="G62" s="231" t="s">
        <v>1905</v>
      </c>
      <c r="H62" s="400" t="s">
        <v>344</v>
      </c>
      <c r="I62" s="305" t="s">
        <v>563</v>
      </c>
      <c r="J62" s="304" t="s">
        <v>539</v>
      </c>
      <c r="K62" s="311">
        <v>0.3</v>
      </c>
      <c r="L62" s="305"/>
      <c r="M62" s="143">
        <v>2021</v>
      </c>
      <c r="N62" s="147">
        <v>5</v>
      </c>
      <c r="O62" s="148">
        <v>0.3</v>
      </c>
      <c r="P62" s="119">
        <f t="shared" si="3"/>
        <v>2</v>
      </c>
      <c r="Q62" s="146">
        <v>2</v>
      </c>
      <c r="R62" s="383">
        <f t="shared" si="0"/>
        <v>1</v>
      </c>
      <c r="S62" s="387">
        <f t="shared" si="1"/>
        <v>0.4</v>
      </c>
      <c r="T62" s="388">
        <f t="shared" si="2"/>
        <v>1</v>
      </c>
      <c r="U62" s="160" t="s">
        <v>869</v>
      </c>
    </row>
    <row r="63" spans="1:21" ht="92.4" x14ac:dyDescent="0.25">
      <c r="A63" s="289" t="s">
        <v>664</v>
      </c>
      <c r="B63" s="308" t="s">
        <v>1871</v>
      </c>
      <c r="C63" s="301" t="s">
        <v>567</v>
      </c>
      <c r="D63" s="304" t="s">
        <v>525</v>
      </c>
      <c r="E63" s="310" t="s">
        <v>90</v>
      </c>
      <c r="F63" s="310" t="s">
        <v>134</v>
      </c>
      <c r="G63" s="231" t="s">
        <v>1905</v>
      </c>
      <c r="H63" s="400" t="s">
        <v>582</v>
      </c>
      <c r="I63" s="305" t="s">
        <v>563</v>
      </c>
      <c r="J63" s="304" t="s">
        <v>539</v>
      </c>
      <c r="K63" s="311">
        <v>0.3</v>
      </c>
      <c r="L63" s="305"/>
      <c r="M63" s="143">
        <v>2021</v>
      </c>
      <c r="N63" s="147">
        <v>5</v>
      </c>
      <c r="O63" s="148">
        <v>0.3</v>
      </c>
      <c r="P63" s="119">
        <f t="shared" si="3"/>
        <v>2</v>
      </c>
      <c r="Q63" s="146">
        <v>2</v>
      </c>
      <c r="R63" s="383">
        <f t="shared" si="0"/>
        <v>1</v>
      </c>
      <c r="S63" s="387">
        <f t="shared" si="1"/>
        <v>0.4</v>
      </c>
      <c r="T63" s="388">
        <f t="shared" si="2"/>
        <v>1</v>
      </c>
      <c r="U63" s="160" t="s">
        <v>869</v>
      </c>
    </row>
    <row r="64" spans="1:21" ht="92.4" x14ac:dyDescent="0.25">
      <c r="A64" s="289" t="s">
        <v>664</v>
      </c>
      <c r="B64" s="308" t="s">
        <v>1871</v>
      </c>
      <c r="C64" s="301" t="s">
        <v>567</v>
      </c>
      <c r="D64" s="304" t="s">
        <v>525</v>
      </c>
      <c r="E64" s="310" t="s">
        <v>90</v>
      </c>
      <c r="F64" s="310" t="s">
        <v>134</v>
      </c>
      <c r="G64" s="231" t="s">
        <v>1905</v>
      </c>
      <c r="H64" s="400" t="s">
        <v>347</v>
      </c>
      <c r="I64" s="305" t="s">
        <v>362</v>
      </c>
      <c r="J64" s="304" t="s">
        <v>121</v>
      </c>
      <c r="K64" s="311">
        <v>1</v>
      </c>
      <c r="L64" s="305"/>
      <c r="M64" s="143">
        <v>2021</v>
      </c>
      <c r="N64" s="147">
        <v>5</v>
      </c>
      <c r="O64" s="148">
        <v>1</v>
      </c>
      <c r="P64" s="119">
        <f t="shared" si="3"/>
        <v>5</v>
      </c>
      <c r="Q64" s="146">
        <v>5</v>
      </c>
      <c r="R64" s="383">
        <f t="shared" si="0"/>
        <v>1</v>
      </c>
      <c r="S64" s="387">
        <f t="shared" si="1"/>
        <v>1</v>
      </c>
      <c r="T64" s="388">
        <f t="shared" si="2"/>
        <v>1</v>
      </c>
      <c r="U64" s="160" t="s">
        <v>869</v>
      </c>
    </row>
    <row r="65" spans="1:21" ht="92.4" x14ac:dyDescent="0.25">
      <c r="A65" s="289" t="s">
        <v>664</v>
      </c>
      <c r="B65" s="308" t="s">
        <v>1871</v>
      </c>
      <c r="C65" s="301" t="s">
        <v>567</v>
      </c>
      <c r="D65" s="304" t="s">
        <v>525</v>
      </c>
      <c r="E65" s="310" t="s">
        <v>90</v>
      </c>
      <c r="F65" s="310" t="s">
        <v>134</v>
      </c>
      <c r="G65" s="231" t="s">
        <v>1905</v>
      </c>
      <c r="H65" s="400" t="s">
        <v>348</v>
      </c>
      <c r="I65" s="305" t="s">
        <v>362</v>
      </c>
      <c r="J65" s="304" t="s">
        <v>121</v>
      </c>
      <c r="K65" s="311">
        <v>1</v>
      </c>
      <c r="L65" s="305"/>
      <c r="M65" s="143">
        <v>2021</v>
      </c>
      <c r="N65" s="147">
        <v>5</v>
      </c>
      <c r="O65" s="148">
        <v>1</v>
      </c>
      <c r="P65" s="119">
        <f t="shared" si="3"/>
        <v>5</v>
      </c>
      <c r="Q65" s="146">
        <v>5</v>
      </c>
      <c r="R65" s="383">
        <f t="shared" si="0"/>
        <v>1</v>
      </c>
      <c r="S65" s="387">
        <f t="shared" si="1"/>
        <v>1</v>
      </c>
      <c r="T65" s="388">
        <f t="shared" si="2"/>
        <v>1</v>
      </c>
      <c r="U65" s="160" t="s">
        <v>869</v>
      </c>
    </row>
    <row r="66" spans="1:21" ht="92.4" x14ac:dyDescent="0.25">
      <c r="A66" s="289" t="s">
        <v>664</v>
      </c>
      <c r="B66" s="308" t="s">
        <v>1871</v>
      </c>
      <c r="C66" s="301" t="s">
        <v>567</v>
      </c>
      <c r="D66" s="304" t="s">
        <v>525</v>
      </c>
      <c r="E66" s="310" t="s">
        <v>90</v>
      </c>
      <c r="F66" s="310" t="s">
        <v>134</v>
      </c>
      <c r="G66" s="231" t="s">
        <v>1905</v>
      </c>
      <c r="H66" s="400" t="s">
        <v>349</v>
      </c>
      <c r="I66" s="305" t="s">
        <v>563</v>
      </c>
      <c r="J66" s="304" t="s">
        <v>539</v>
      </c>
      <c r="K66" s="311">
        <v>0.3</v>
      </c>
      <c r="L66" s="305"/>
      <c r="M66" s="143">
        <v>2021</v>
      </c>
      <c r="N66" s="147">
        <v>5</v>
      </c>
      <c r="O66" s="148">
        <v>0.3</v>
      </c>
      <c r="P66" s="119">
        <f t="shared" si="3"/>
        <v>2</v>
      </c>
      <c r="Q66" s="146">
        <v>2</v>
      </c>
      <c r="R66" s="383">
        <f t="shared" si="0"/>
        <v>1</v>
      </c>
      <c r="S66" s="387">
        <f t="shared" si="1"/>
        <v>0.4</v>
      </c>
      <c r="T66" s="388">
        <f t="shared" si="2"/>
        <v>1</v>
      </c>
      <c r="U66" s="160" t="s">
        <v>869</v>
      </c>
    </row>
    <row r="67" spans="1:21" ht="92.4" x14ac:dyDescent="0.25">
      <c r="A67" s="289" t="s">
        <v>664</v>
      </c>
      <c r="B67" s="308" t="s">
        <v>1871</v>
      </c>
      <c r="C67" s="301" t="s">
        <v>567</v>
      </c>
      <c r="D67" s="304" t="s">
        <v>525</v>
      </c>
      <c r="E67" s="310" t="s">
        <v>90</v>
      </c>
      <c r="F67" s="310" t="s">
        <v>134</v>
      </c>
      <c r="G67" s="231" t="s">
        <v>1905</v>
      </c>
      <c r="H67" s="400" t="s">
        <v>350</v>
      </c>
      <c r="I67" s="305" t="s">
        <v>563</v>
      </c>
      <c r="J67" s="304" t="s">
        <v>539</v>
      </c>
      <c r="K67" s="311">
        <v>0.3</v>
      </c>
      <c r="L67" s="305"/>
      <c r="M67" s="143">
        <v>2021</v>
      </c>
      <c r="N67" s="147">
        <v>5</v>
      </c>
      <c r="O67" s="148">
        <v>0.3</v>
      </c>
      <c r="P67" s="119">
        <f t="shared" si="3"/>
        <v>2</v>
      </c>
      <c r="Q67" s="146">
        <v>2</v>
      </c>
      <c r="R67" s="383">
        <f t="shared" ref="R67:R130" si="4">Q67/P67</f>
        <v>1</v>
      </c>
      <c r="S67" s="387">
        <f t="shared" ref="S67:S130" si="5">Q67/N67</f>
        <v>0.4</v>
      </c>
      <c r="T67" s="388">
        <f t="shared" ref="T67:T130" si="6">O67/K67</f>
        <v>1</v>
      </c>
      <c r="U67" s="160" t="s">
        <v>869</v>
      </c>
    </row>
    <row r="68" spans="1:21" ht="92.4" x14ac:dyDescent="0.25">
      <c r="A68" s="289" t="s">
        <v>664</v>
      </c>
      <c r="B68" s="308" t="s">
        <v>1871</v>
      </c>
      <c r="C68" s="301" t="s">
        <v>567</v>
      </c>
      <c r="D68" s="304" t="s">
        <v>525</v>
      </c>
      <c r="E68" s="310" t="s">
        <v>90</v>
      </c>
      <c r="F68" s="310" t="s">
        <v>134</v>
      </c>
      <c r="G68" s="231" t="s">
        <v>1905</v>
      </c>
      <c r="H68" s="400" t="s">
        <v>1940</v>
      </c>
      <c r="I68" s="305" t="s">
        <v>235</v>
      </c>
      <c r="J68" s="304" t="s">
        <v>121</v>
      </c>
      <c r="K68" s="311">
        <v>1</v>
      </c>
      <c r="L68" s="305" t="s">
        <v>1941</v>
      </c>
      <c r="M68" s="143">
        <v>2021</v>
      </c>
      <c r="N68" s="147">
        <v>5</v>
      </c>
      <c r="O68" s="148">
        <v>1</v>
      </c>
      <c r="P68" s="119">
        <f t="shared" ref="P68:P131" si="7">ROUNDUP(N68*O68,0)</f>
        <v>5</v>
      </c>
      <c r="Q68" s="146">
        <v>5</v>
      </c>
      <c r="R68" s="383">
        <f t="shared" si="4"/>
        <v>1</v>
      </c>
      <c r="S68" s="387">
        <f t="shared" si="5"/>
        <v>1</v>
      </c>
      <c r="T68" s="388">
        <f t="shared" si="6"/>
        <v>1</v>
      </c>
      <c r="U68" s="160" t="s">
        <v>869</v>
      </c>
    </row>
    <row r="69" spans="1:21" ht="92.4" x14ac:dyDescent="0.25">
      <c r="A69" s="289" t="s">
        <v>664</v>
      </c>
      <c r="B69" s="308" t="s">
        <v>1871</v>
      </c>
      <c r="C69" s="301" t="s">
        <v>567</v>
      </c>
      <c r="D69" s="304" t="s">
        <v>525</v>
      </c>
      <c r="E69" s="310" t="s">
        <v>90</v>
      </c>
      <c r="F69" s="310" t="s">
        <v>134</v>
      </c>
      <c r="G69" s="231" t="s">
        <v>1905</v>
      </c>
      <c r="H69" s="400" t="s">
        <v>352</v>
      </c>
      <c r="I69" s="305" t="s">
        <v>563</v>
      </c>
      <c r="J69" s="304" t="s">
        <v>539</v>
      </c>
      <c r="K69" s="311">
        <v>0.3</v>
      </c>
      <c r="L69" s="305"/>
      <c r="M69" s="143">
        <v>2021</v>
      </c>
      <c r="N69" s="147">
        <v>5</v>
      </c>
      <c r="O69" s="148">
        <v>0.3</v>
      </c>
      <c r="P69" s="119">
        <f t="shared" si="7"/>
        <v>2</v>
      </c>
      <c r="Q69" s="146">
        <v>2</v>
      </c>
      <c r="R69" s="383">
        <f t="shared" si="4"/>
        <v>1</v>
      </c>
      <c r="S69" s="387">
        <f t="shared" si="5"/>
        <v>0.4</v>
      </c>
      <c r="T69" s="388">
        <f t="shared" si="6"/>
        <v>1</v>
      </c>
      <c r="U69" s="160" t="s">
        <v>869</v>
      </c>
    </row>
    <row r="70" spans="1:21" ht="92.4" x14ac:dyDescent="0.25">
      <c r="A70" s="289" t="s">
        <v>664</v>
      </c>
      <c r="B70" s="308" t="s">
        <v>1871</v>
      </c>
      <c r="C70" s="301" t="s">
        <v>567</v>
      </c>
      <c r="D70" s="304" t="s">
        <v>525</v>
      </c>
      <c r="E70" s="310" t="s">
        <v>90</v>
      </c>
      <c r="F70" s="310" t="s">
        <v>548</v>
      </c>
      <c r="G70" s="231" t="s">
        <v>1905</v>
      </c>
      <c r="H70" s="400" t="s">
        <v>547</v>
      </c>
      <c r="I70" s="305" t="s">
        <v>565</v>
      </c>
      <c r="J70" s="304" t="s">
        <v>121</v>
      </c>
      <c r="K70" s="311">
        <v>1</v>
      </c>
      <c r="L70" s="305"/>
      <c r="M70" s="143">
        <v>2021</v>
      </c>
      <c r="N70" s="147">
        <v>5</v>
      </c>
      <c r="O70" s="148">
        <v>1</v>
      </c>
      <c r="P70" s="119">
        <f t="shared" si="7"/>
        <v>5</v>
      </c>
      <c r="Q70" s="146">
        <v>0</v>
      </c>
      <c r="R70" s="383">
        <f t="shared" si="4"/>
        <v>0</v>
      </c>
      <c r="S70" s="387">
        <f t="shared" si="5"/>
        <v>0</v>
      </c>
      <c r="T70" s="388">
        <f t="shared" si="6"/>
        <v>1</v>
      </c>
      <c r="U70" s="103" t="s">
        <v>1942</v>
      </c>
    </row>
    <row r="71" spans="1:21" ht="92.4" x14ac:dyDescent="0.25">
      <c r="A71" s="289" t="s">
        <v>664</v>
      </c>
      <c r="B71" s="308" t="s">
        <v>1871</v>
      </c>
      <c r="C71" s="301" t="s">
        <v>567</v>
      </c>
      <c r="D71" s="304" t="s">
        <v>525</v>
      </c>
      <c r="E71" s="310" t="s">
        <v>90</v>
      </c>
      <c r="F71" s="310" t="s">
        <v>548</v>
      </c>
      <c r="G71" s="231" t="s">
        <v>1905</v>
      </c>
      <c r="H71" s="400" t="s">
        <v>549</v>
      </c>
      <c r="I71" s="305" t="s">
        <v>565</v>
      </c>
      <c r="J71" s="304" t="s">
        <v>121</v>
      </c>
      <c r="K71" s="311">
        <v>1</v>
      </c>
      <c r="L71" s="305"/>
      <c r="M71" s="143">
        <v>2021</v>
      </c>
      <c r="N71" s="147">
        <v>5</v>
      </c>
      <c r="O71" s="148">
        <v>1</v>
      </c>
      <c r="P71" s="119">
        <f t="shared" si="7"/>
        <v>5</v>
      </c>
      <c r="Q71" s="146">
        <v>0</v>
      </c>
      <c r="R71" s="383">
        <f t="shared" si="4"/>
        <v>0</v>
      </c>
      <c r="S71" s="387">
        <f t="shared" si="5"/>
        <v>0</v>
      </c>
      <c r="T71" s="388">
        <f t="shared" si="6"/>
        <v>1</v>
      </c>
      <c r="U71" s="103" t="s">
        <v>1942</v>
      </c>
    </row>
    <row r="72" spans="1:21" ht="92.4" x14ac:dyDescent="0.25">
      <c r="A72" s="289" t="s">
        <v>664</v>
      </c>
      <c r="B72" s="308" t="s">
        <v>1871</v>
      </c>
      <c r="C72" s="301" t="s">
        <v>567</v>
      </c>
      <c r="D72" s="304" t="s">
        <v>525</v>
      </c>
      <c r="E72" s="310" t="s">
        <v>90</v>
      </c>
      <c r="F72" s="310" t="s">
        <v>548</v>
      </c>
      <c r="G72" s="231" t="s">
        <v>1905</v>
      </c>
      <c r="H72" s="400" t="s">
        <v>550</v>
      </c>
      <c r="I72" s="305" t="s">
        <v>565</v>
      </c>
      <c r="J72" s="304" t="s">
        <v>121</v>
      </c>
      <c r="K72" s="311">
        <v>1</v>
      </c>
      <c r="L72" s="305"/>
      <c r="M72" s="143">
        <v>2021</v>
      </c>
      <c r="N72" s="147">
        <v>5</v>
      </c>
      <c r="O72" s="148">
        <v>1</v>
      </c>
      <c r="P72" s="119">
        <f t="shared" si="7"/>
        <v>5</v>
      </c>
      <c r="Q72" s="146">
        <v>0</v>
      </c>
      <c r="R72" s="383">
        <f t="shared" si="4"/>
        <v>0</v>
      </c>
      <c r="S72" s="387">
        <f t="shared" si="5"/>
        <v>0</v>
      </c>
      <c r="T72" s="388">
        <f t="shared" si="6"/>
        <v>1</v>
      </c>
      <c r="U72" s="103" t="s">
        <v>1942</v>
      </c>
    </row>
    <row r="73" spans="1:21" ht="92.4" x14ac:dyDescent="0.25">
      <c r="A73" s="289" t="s">
        <v>664</v>
      </c>
      <c r="B73" s="308" t="s">
        <v>1871</v>
      </c>
      <c r="C73" s="301" t="s">
        <v>567</v>
      </c>
      <c r="D73" s="304" t="s">
        <v>525</v>
      </c>
      <c r="E73" s="310" t="s">
        <v>90</v>
      </c>
      <c r="F73" s="310" t="s">
        <v>548</v>
      </c>
      <c r="G73" s="231" t="s">
        <v>1905</v>
      </c>
      <c r="H73" s="400" t="s">
        <v>551</v>
      </c>
      <c r="I73" s="305" t="s">
        <v>565</v>
      </c>
      <c r="J73" s="304" t="s">
        <v>121</v>
      </c>
      <c r="K73" s="311">
        <v>1</v>
      </c>
      <c r="L73" s="305"/>
      <c r="M73" s="143">
        <v>2021</v>
      </c>
      <c r="N73" s="147">
        <v>5</v>
      </c>
      <c r="O73" s="148">
        <v>1</v>
      </c>
      <c r="P73" s="119">
        <f t="shared" si="7"/>
        <v>5</v>
      </c>
      <c r="Q73" s="146">
        <v>0</v>
      </c>
      <c r="R73" s="383">
        <f t="shared" si="4"/>
        <v>0</v>
      </c>
      <c r="S73" s="387">
        <f t="shared" si="5"/>
        <v>0</v>
      </c>
      <c r="T73" s="388">
        <f t="shared" si="6"/>
        <v>1</v>
      </c>
      <c r="U73" s="103" t="s">
        <v>1942</v>
      </c>
    </row>
    <row r="74" spans="1:21" ht="92.4" x14ac:dyDescent="0.25">
      <c r="A74" s="289" t="s">
        <v>664</v>
      </c>
      <c r="B74" s="308" t="s">
        <v>1871</v>
      </c>
      <c r="C74" s="301" t="s">
        <v>567</v>
      </c>
      <c r="D74" s="304" t="s">
        <v>525</v>
      </c>
      <c r="E74" s="310" t="s">
        <v>90</v>
      </c>
      <c r="F74" s="310" t="s">
        <v>548</v>
      </c>
      <c r="G74" s="231" t="s">
        <v>1905</v>
      </c>
      <c r="H74" s="400" t="s">
        <v>552</v>
      </c>
      <c r="I74" s="305" t="s">
        <v>565</v>
      </c>
      <c r="J74" s="304" t="s">
        <v>121</v>
      </c>
      <c r="K74" s="311">
        <v>1</v>
      </c>
      <c r="L74" s="305"/>
      <c r="M74" s="143">
        <v>2021</v>
      </c>
      <c r="N74" s="147">
        <v>5</v>
      </c>
      <c r="O74" s="148">
        <v>1</v>
      </c>
      <c r="P74" s="119">
        <f t="shared" si="7"/>
        <v>5</v>
      </c>
      <c r="Q74" s="146">
        <v>0</v>
      </c>
      <c r="R74" s="383">
        <f t="shared" si="4"/>
        <v>0</v>
      </c>
      <c r="S74" s="387">
        <f t="shared" si="5"/>
        <v>0</v>
      </c>
      <c r="T74" s="388">
        <f t="shared" si="6"/>
        <v>1</v>
      </c>
      <c r="U74" s="103" t="s">
        <v>1942</v>
      </c>
    </row>
    <row r="75" spans="1:21" ht="92.4" x14ac:dyDescent="0.25">
      <c r="A75" s="289" t="s">
        <v>664</v>
      </c>
      <c r="B75" s="308" t="s">
        <v>1871</v>
      </c>
      <c r="C75" s="301" t="s">
        <v>567</v>
      </c>
      <c r="D75" s="304" t="s">
        <v>525</v>
      </c>
      <c r="E75" s="310" t="s">
        <v>90</v>
      </c>
      <c r="F75" s="310" t="s">
        <v>548</v>
      </c>
      <c r="G75" s="231" t="s">
        <v>1905</v>
      </c>
      <c r="H75" s="400" t="s">
        <v>553</v>
      </c>
      <c r="I75" s="305" t="s">
        <v>565</v>
      </c>
      <c r="J75" s="304" t="s">
        <v>121</v>
      </c>
      <c r="K75" s="311">
        <v>1</v>
      </c>
      <c r="L75" s="305"/>
      <c r="M75" s="143">
        <v>2021</v>
      </c>
      <c r="N75" s="147">
        <v>5</v>
      </c>
      <c r="O75" s="148">
        <v>1</v>
      </c>
      <c r="P75" s="119">
        <f t="shared" si="7"/>
        <v>5</v>
      </c>
      <c r="Q75" s="146">
        <v>0</v>
      </c>
      <c r="R75" s="383">
        <f t="shared" si="4"/>
        <v>0</v>
      </c>
      <c r="S75" s="387">
        <f t="shared" si="5"/>
        <v>0</v>
      </c>
      <c r="T75" s="388">
        <f t="shared" si="6"/>
        <v>1</v>
      </c>
      <c r="U75" s="103" t="s">
        <v>1942</v>
      </c>
    </row>
    <row r="76" spans="1:21" ht="92.4" x14ac:dyDescent="0.25">
      <c r="A76" s="289" t="s">
        <v>664</v>
      </c>
      <c r="B76" s="308" t="s">
        <v>1871</v>
      </c>
      <c r="C76" s="301" t="s">
        <v>567</v>
      </c>
      <c r="D76" s="304" t="s">
        <v>525</v>
      </c>
      <c r="E76" s="310" t="s">
        <v>90</v>
      </c>
      <c r="F76" s="310" t="s">
        <v>548</v>
      </c>
      <c r="G76" s="231" t="s">
        <v>1905</v>
      </c>
      <c r="H76" s="400" t="s">
        <v>554</v>
      </c>
      <c r="I76" s="305" t="s">
        <v>565</v>
      </c>
      <c r="J76" s="304" t="s">
        <v>121</v>
      </c>
      <c r="K76" s="311">
        <v>1</v>
      </c>
      <c r="L76" s="305"/>
      <c r="M76" s="143">
        <v>2021</v>
      </c>
      <c r="N76" s="147">
        <v>5</v>
      </c>
      <c r="O76" s="148">
        <v>1</v>
      </c>
      <c r="P76" s="119">
        <f t="shared" si="7"/>
        <v>5</v>
      </c>
      <c r="Q76" s="146">
        <v>0</v>
      </c>
      <c r="R76" s="383">
        <f t="shared" si="4"/>
        <v>0</v>
      </c>
      <c r="S76" s="387">
        <f t="shared" si="5"/>
        <v>0</v>
      </c>
      <c r="T76" s="388">
        <f t="shared" si="6"/>
        <v>1</v>
      </c>
      <c r="U76" s="103" t="s">
        <v>1942</v>
      </c>
    </row>
    <row r="77" spans="1:21" ht="92.4" x14ac:dyDescent="0.25">
      <c r="A77" s="289" t="s">
        <v>664</v>
      </c>
      <c r="B77" s="308" t="s">
        <v>1871</v>
      </c>
      <c r="C77" s="301" t="s">
        <v>567</v>
      </c>
      <c r="D77" s="304" t="s">
        <v>525</v>
      </c>
      <c r="E77" s="310" t="s">
        <v>90</v>
      </c>
      <c r="F77" s="310" t="s">
        <v>134</v>
      </c>
      <c r="G77" s="231" t="s">
        <v>1908</v>
      </c>
      <c r="H77" s="400" t="s">
        <v>133</v>
      </c>
      <c r="I77" s="305" t="s">
        <v>563</v>
      </c>
      <c r="J77" s="304" t="s">
        <v>539</v>
      </c>
      <c r="K77" s="311">
        <v>0.25</v>
      </c>
      <c r="L77" s="305"/>
      <c r="M77" s="143">
        <v>2021</v>
      </c>
      <c r="N77" s="147">
        <v>150</v>
      </c>
      <c r="O77" s="148">
        <v>0.25</v>
      </c>
      <c r="P77" s="119">
        <f t="shared" si="7"/>
        <v>38</v>
      </c>
      <c r="Q77" s="146">
        <v>35</v>
      </c>
      <c r="R77" s="383">
        <f t="shared" si="4"/>
        <v>0.92105263157894735</v>
      </c>
      <c r="S77" s="387">
        <f t="shared" si="5"/>
        <v>0.23333333333333334</v>
      </c>
      <c r="T77" s="388">
        <f t="shared" si="6"/>
        <v>1</v>
      </c>
      <c r="U77" s="160" t="s">
        <v>869</v>
      </c>
    </row>
    <row r="78" spans="1:21" ht="92.4" x14ac:dyDescent="0.25">
      <c r="A78" s="289" t="s">
        <v>664</v>
      </c>
      <c r="B78" s="308" t="s">
        <v>1871</v>
      </c>
      <c r="C78" s="301" t="s">
        <v>567</v>
      </c>
      <c r="D78" s="304" t="s">
        <v>525</v>
      </c>
      <c r="E78" s="310" t="s">
        <v>90</v>
      </c>
      <c r="F78" s="310" t="s">
        <v>134</v>
      </c>
      <c r="G78" s="231" t="s">
        <v>1908</v>
      </c>
      <c r="H78" s="400" t="s">
        <v>136</v>
      </c>
      <c r="I78" s="305" t="s">
        <v>115</v>
      </c>
      <c r="J78" s="304" t="s">
        <v>121</v>
      </c>
      <c r="K78" s="311">
        <v>1</v>
      </c>
      <c r="L78" s="305"/>
      <c r="M78" s="143">
        <v>2021</v>
      </c>
      <c r="N78" s="147">
        <v>150</v>
      </c>
      <c r="O78" s="148">
        <v>1</v>
      </c>
      <c r="P78" s="119">
        <f t="shared" si="7"/>
        <v>150</v>
      </c>
      <c r="Q78" s="146">
        <v>150</v>
      </c>
      <c r="R78" s="383">
        <f t="shared" si="4"/>
        <v>1</v>
      </c>
      <c r="S78" s="387">
        <f t="shared" si="5"/>
        <v>1</v>
      </c>
      <c r="T78" s="388">
        <f t="shared" si="6"/>
        <v>1</v>
      </c>
      <c r="U78" s="160" t="s">
        <v>869</v>
      </c>
    </row>
    <row r="79" spans="1:21" ht="92.4" x14ac:dyDescent="0.25">
      <c r="A79" s="289" t="s">
        <v>664</v>
      </c>
      <c r="B79" s="308" t="s">
        <v>1871</v>
      </c>
      <c r="C79" s="301" t="s">
        <v>567</v>
      </c>
      <c r="D79" s="304" t="s">
        <v>525</v>
      </c>
      <c r="E79" s="310" t="s">
        <v>90</v>
      </c>
      <c r="F79" s="310" t="s">
        <v>134</v>
      </c>
      <c r="G79" s="231" t="s">
        <v>1908</v>
      </c>
      <c r="H79" s="400" t="s">
        <v>138</v>
      </c>
      <c r="I79" s="305" t="s">
        <v>563</v>
      </c>
      <c r="J79" s="304" t="s">
        <v>539</v>
      </c>
      <c r="K79" s="311">
        <v>0.25</v>
      </c>
      <c r="L79" s="305"/>
      <c r="M79" s="143">
        <v>2021</v>
      </c>
      <c r="N79" s="147">
        <v>150</v>
      </c>
      <c r="O79" s="148">
        <v>0.25</v>
      </c>
      <c r="P79" s="119">
        <f t="shared" si="7"/>
        <v>38</v>
      </c>
      <c r="Q79" s="146">
        <v>35</v>
      </c>
      <c r="R79" s="383">
        <f t="shared" si="4"/>
        <v>0.92105263157894735</v>
      </c>
      <c r="S79" s="387">
        <f t="shared" si="5"/>
        <v>0.23333333333333334</v>
      </c>
      <c r="T79" s="388">
        <f t="shared" si="6"/>
        <v>1</v>
      </c>
      <c r="U79" s="160" t="s">
        <v>869</v>
      </c>
    </row>
    <row r="80" spans="1:21" ht="92.4" x14ac:dyDescent="0.25">
      <c r="A80" s="289" t="s">
        <v>664</v>
      </c>
      <c r="B80" s="308" t="s">
        <v>1871</v>
      </c>
      <c r="C80" s="301" t="s">
        <v>567</v>
      </c>
      <c r="D80" s="304" t="s">
        <v>525</v>
      </c>
      <c r="E80" s="310" t="s">
        <v>90</v>
      </c>
      <c r="F80" s="310" t="s">
        <v>134</v>
      </c>
      <c r="G80" s="231" t="s">
        <v>1908</v>
      </c>
      <c r="H80" s="400" t="s">
        <v>139</v>
      </c>
      <c r="I80" s="305" t="s">
        <v>563</v>
      </c>
      <c r="J80" s="304" t="s">
        <v>539</v>
      </c>
      <c r="K80" s="311">
        <v>0.25</v>
      </c>
      <c r="L80" s="305"/>
      <c r="M80" s="143">
        <v>2021</v>
      </c>
      <c r="N80" s="147">
        <v>150</v>
      </c>
      <c r="O80" s="148">
        <v>0.25</v>
      </c>
      <c r="P80" s="119">
        <f t="shared" si="7"/>
        <v>38</v>
      </c>
      <c r="Q80" s="146">
        <v>35</v>
      </c>
      <c r="R80" s="383">
        <f t="shared" si="4"/>
        <v>0.92105263157894735</v>
      </c>
      <c r="S80" s="387">
        <f t="shared" si="5"/>
        <v>0.23333333333333334</v>
      </c>
      <c r="T80" s="388">
        <f t="shared" si="6"/>
        <v>1</v>
      </c>
      <c r="U80" s="160" t="s">
        <v>869</v>
      </c>
    </row>
    <row r="81" spans="1:21" ht="92.4" x14ac:dyDescent="0.25">
      <c r="A81" s="289" t="s">
        <v>664</v>
      </c>
      <c r="B81" s="308" t="s">
        <v>1871</v>
      </c>
      <c r="C81" s="301" t="s">
        <v>567</v>
      </c>
      <c r="D81" s="304" t="s">
        <v>525</v>
      </c>
      <c r="E81" s="310" t="s">
        <v>90</v>
      </c>
      <c r="F81" s="310" t="s">
        <v>134</v>
      </c>
      <c r="G81" s="231" t="s">
        <v>1908</v>
      </c>
      <c r="H81" s="400" t="s">
        <v>1936</v>
      </c>
      <c r="I81" s="305" t="s">
        <v>563</v>
      </c>
      <c r="J81" s="304" t="s">
        <v>539</v>
      </c>
      <c r="K81" s="311">
        <v>0.25</v>
      </c>
      <c r="L81" s="305"/>
      <c r="M81" s="143">
        <v>2021</v>
      </c>
      <c r="N81" s="147">
        <v>150</v>
      </c>
      <c r="O81" s="148">
        <v>0.25</v>
      </c>
      <c r="P81" s="119">
        <f t="shared" si="7"/>
        <v>38</v>
      </c>
      <c r="Q81" s="146">
        <v>35</v>
      </c>
      <c r="R81" s="383">
        <f t="shared" si="4"/>
        <v>0.92105263157894735</v>
      </c>
      <c r="S81" s="387">
        <f t="shared" si="5"/>
        <v>0.23333333333333334</v>
      </c>
      <c r="T81" s="388">
        <f t="shared" si="6"/>
        <v>1</v>
      </c>
      <c r="U81" s="160" t="s">
        <v>869</v>
      </c>
    </row>
    <row r="82" spans="1:21" ht="92.4" x14ac:dyDescent="0.25">
      <c r="A82" s="289" t="s">
        <v>664</v>
      </c>
      <c r="B82" s="308" t="s">
        <v>1871</v>
      </c>
      <c r="C82" s="301" t="s">
        <v>567</v>
      </c>
      <c r="D82" s="304" t="s">
        <v>525</v>
      </c>
      <c r="E82" s="310" t="s">
        <v>90</v>
      </c>
      <c r="F82" s="310" t="s">
        <v>134</v>
      </c>
      <c r="G82" s="231" t="s">
        <v>1908</v>
      </c>
      <c r="H82" s="400" t="s">
        <v>141</v>
      </c>
      <c r="I82" s="305" t="s">
        <v>563</v>
      </c>
      <c r="J82" s="304" t="s">
        <v>539</v>
      </c>
      <c r="K82" s="311">
        <v>0.25</v>
      </c>
      <c r="L82" s="305"/>
      <c r="M82" s="143">
        <v>2020</v>
      </c>
      <c r="N82" s="147">
        <v>154</v>
      </c>
      <c r="O82" s="148">
        <v>0.25</v>
      </c>
      <c r="P82" s="119">
        <f t="shared" si="7"/>
        <v>39</v>
      </c>
      <c r="Q82" s="146">
        <v>25</v>
      </c>
      <c r="R82" s="383">
        <f t="shared" si="4"/>
        <v>0.64102564102564108</v>
      </c>
      <c r="S82" s="387">
        <f t="shared" si="5"/>
        <v>0.16233766233766234</v>
      </c>
      <c r="T82" s="388">
        <f t="shared" si="6"/>
        <v>1</v>
      </c>
      <c r="U82" s="160" t="s">
        <v>1943</v>
      </c>
    </row>
    <row r="83" spans="1:21" ht="92.4" x14ac:dyDescent="0.25">
      <c r="A83" s="289" t="s">
        <v>664</v>
      </c>
      <c r="B83" s="308" t="s">
        <v>1871</v>
      </c>
      <c r="C83" s="301" t="s">
        <v>567</v>
      </c>
      <c r="D83" s="304" t="s">
        <v>525</v>
      </c>
      <c r="E83" s="310" t="s">
        <v>90</v>
      </c>
      <c r="F83" s="310" t="s">
        <v>134</v>
      </c>
      <c r="G83" s="231" t="s">
        <v>1908</v>
      </c>
      <c r="H83" s="400" t="s">
        <v>142</v>
      </c>
      <c r="I83" s="305" t="s">
        <v>563</v>
      </c>
      <c r="J83" s="304" t="s">
        <v>539</v>
      </c>
      <c r="K83" s="311">
        <v>0.25</v>
      </c>
      <c r="L83" s="305"/>
      <c r="M83" s="143">
        <v>2021</v>
      </c>
      <c r="N83" s="147">
        <v>150</v>
      </c>
      <c r="O83" s="148">
        <v>0.25</v>
      </c>
      <c r="P83" s="119">
        <f t="shared" si="7"/>
        <v>38</v>
      </c>
      <c r="Q83" s="146">
        <v>35</v>
      </c>
      <c r="R83" s="383">
        <f t="shared" si="4"/>
        <v>0.92105263157894735</v>
      </c>
      <c r="S83" s="387">
        <f t="shared" si="5"/>
        <v>0.23333333333333334</v>
      </c>
      <c r="T83" s="388">
        <f t="shared" si="6"/>
        <v>1</v>
      </c>
      <c r="U83" s="160" t="s">
        <v>869</v>
      </c>
    </row>
    <row r="84" spans="1:21" ht="92.4" x14ac:dyDescent="0.25">
      <c r="A84" s="289" t="s">
        <v>664</v>
      </c>
      <c r="B84" s="308" t="s">
        <v>1871</v>
      </c>
      <c r="C84" s="301" t="s">
        <v>567</v>
      </c>
      <c r="D84" s="304" t="s">
        <v>525</v>
      </c>
      <c r="E84" s="310" t="s">
        <v>90</v>
      </c>
      <c r="F84" s="310" t="s">
        <v>134</v>
      </c>
      <c r="G84" s="231" t="s">
        <v>1908</v>
      </c>
      <c r="H84" s="400" t="s">
        <v>143</v>
      </c>
      <c r="I84" s="305" t="s">
        <v>563</v>
      </c>
      <c r="J84" s="304" t="s">
        <v>539</v>
      </c>
      <c r="K84" s="311">
        <v>0.25</v>
      </c>
      <c r="L84" s="305"/>
      <c r="M84" s="143">
        <v>2021</v>
      </c>
      <c r="N84" s="147">
        <v>150</v>
      </c>
      <c r="O84" s="148">
        <v>0.25</v>
      </c>
      <c r="P84" s="119">
        <f t="shared" si="7"/>
        <v>38</v>
      </c>
      <c r="Q84" s="146">
        <v>35</v>
      </c>
      <c r="R84" s="383">
        <f t="shared" si="4"/>
        <v>0.92105263157894735</v>
      </c>
      <c r="S84" s="387">
        <f t="shared" si="5"/>
        <v>0.23333333333333334</v>
      </c>
      <c r="T84" s="388">
        <f t="shared" si="6"/>
        <v>1</v>
      </c>
      <c r="U84" s="160" t="s">
        <v>869</v>
      </c>
    </row>
    <row r="85" spans="1:21" ht="92.4" x14ac:dyDescent="0.25">
      <c r="A85" s="289" t="s">
        <v>664</v>
      </c>
      <c r="B85" s="308" t="s">
        <v>1871</v>
      </c>
      <c r="C85" s="301" t="s">
        <v>567</v>
      </c>
      <c r="D85" s="304" t="s">
        <v>525</v>
      </c>
      <c r="E85" s="310" t="s">
        <v>90</v>
      </c>
      <c r="F85" s="310" t="s">
        <v>134</v>
      </c>
      <c r="G85" s="231" t="s">
        <v>1908</v>
      </c>
      <c r="H85" s="400" t="s">
        <v>144</v>
      </c>
      <c r="I85" s="305" t="s">
        <v>563</v>
      </c>
      <c r="J85" s="304" t="s">
        <v>539</v>
      </c>
      <c r="K85" s="311">
        <v>0.25</v>
      </c>
      <c r="L85" s="305"/>
      <c r="M85" s="143">
        <v>2021</v>
      </c>
      <c r="N85" s="147">
        <v>150</v>
      </c>
      <c r="O85" s="148">
        <v>0.25</v>
      </c>
      <c r="P85" s="119">
        <f t="shared" si="7"/>
        <v>38</v>
      </c>
      <c r="Q85" s="146">
        <v>35</v>
      </c>
      <c r="R85" s="383">
        <f t="shared" si="4"/>
        <v>0.92105263157894735</v>
      </c>
      <c r="S85" s="387">
        <f t="shared" si="5"/>
        <v>0.23333333333333334</v>
      </c>
      <c r="T85" s="388">
        <f t="shared" si="6"/>
        <v>1</v>
      </c>
      <c r="U85" s="160" t="s">
        <v>869</v>
      </c>
    </row>
    <row r="86" spans="1:21" ht="92.4" x14ac:dyDescent="0.25">
      <c r="A86" s="289" t="s">
        <v>664</v>
      </c>
      <c r="B86" s="308" t="s">
        <v>1871</v>
      </c>
      <c r="C86" s="301" t="s">
        <v>567</v>
      </c>
      <c r="D86" s="304" t="s">
        <v>525</v>
      </c>
      <c r="E86" s="310" t="s">
        <v>90</v>
      </c>
      <c r="F86" s="310" t="s">
        <v>134</v>
      </c>
      <c r="G86" s="231" t="s">
        <v>1908</v>
      </c>
      <c r="H86" s="400" t="s">
        <v>145</v>
      </c>
      <c r="I86" s="305" t="s">
        <v>563</v>
      </c>
      <c r="J86" s="304" t="s">
        <v>539</v>
      </c>
      <c r="K86" s="311">
        <v>0.25</v>
      </c>
      <c r="L86" s="305"/>
      <c r="M86" s="143">
        <v>2021</v>
      </c>
      <c r="N86" s="147">
        <v>150</v>
      </c>
      <c r="O86" s="148">
        <v>0.25</v>
      </c>
      <c r="P86" s="119">
        <f t="shared" si="7"/>
        <v>38</v>
      </c>
      <c r="Q86" s="146">
        <v>35</v>
      </c>
      <c r="R86" s="383">
        <f t="shared" si="4"/>
        <v>0.92105263157894735</v>
      </c>
      <c r="S86" s="387">
        <f t="shared" si="5"/>
        <v>0.23333333333333334</v>
      </c>
      <c r="T86" s="388">
        <f t="shared" si="6"/>
        <v>1</v>
      </c>
      <c r="U86" s="160" t="s">
        <v>869</v>
      </c>
    </row>
    <row r="87" spans="1:21" ht="92.4" x14ac:dyDescent="0.25">
      <c r="A87" s="289" t="s">
        <v>664</v>
      </c>
      <c r="B87" s="308" t="s">
        <v>1871</v>
      </c>
      <c r="C87" s="301" t="s">
        <v>567</v>
      </c>
      <c r="D87" s="304" t="s">
        <v>525</v>
      </c>
      <c r="E87" s="310" t="s">
        <v>90</v>
      </c>
      <c r="F87" s="310" t="s">
        <v>134</v>
      </c>
      <c r="G87" s="231" t="s">
        <v>1908</v>
      </c>
      <c r="H87" s="400" t="s">
        <v>146</v>
      </c>
      <c r="I87" s="305" t="s">
        <v>362</v>
      </c>
      <c r="J87" s="304" t="s">
        <v>121</v>
      </c>
      <c r="K87" s="311">
        <v>1</v>
      </c>
      <c r="L87" s="305"/>
      <c r="M87" s="143">
        <v>2021</v>
      </c>
      <c r="N87" s="147">
        <v>150</v>
      </c>
      <c r="O87" s="148">
        <v>1</v>
      </c>
      <c r="P87" s="119">
        <f t="shared" si="7"/>
        <v>150</v>
      </c>
      <c r="Q87" s="146">
        <v>150</v>
      </c>
      <c r="R87" s="383">
        <f t="shared" si="4"/>
        <v>1</v>
      </c>
      <c r="S87" s="387">
        <f t="shared" si="5"/>
        <v>1</v>
      </c>
      <c r="T87" s="388">
        <f t="shared" si="6"/>
        <v>1</v>
      </c>
      <c r="U87" s="160" t="s">
        <v>869</v>
      </c>
    </row>
    <row r="88" spans="1:21" ht="92.4" x14ac:dyDescent="0.25">
      <c r="A88" s="289" t="s">
        <v>664</v>
      </c>
      <c r="B88" s="308" t="s">
        <v>1871</v>
      </c>
      <c r="C88" s="301" t="s">
        <v>567</v>
      </c>
      <c r="D88" s="304" t="s">
        <v>525</v>
      </c>
      <c r="E88" s="310" t="s">
        <v>90</v>
      </c>
      <c r="F88" s="310" t="s">
        <v>134</v>
      </c>
      <c r="G88" s="231" t="s">
        <v>1908</v>
      </c>
      <c r="H88" s="400" t="s">
        <v>333</v>
      </c>
      <c r="I88" s="305" t="s">
        <v>362</v>
      </c>
      <c r="J88" s="304" t="s">
        <v>121</v>
      </c>
      <c r="K88" s="311">
        <v>1</v>
      </c>
      <c r="L88" s="305"/>
      <c r="M88" s="143">
        <v>2021</v>
      </c>
      <c r="N88" s="147">
        <v>150</v>
      </c>
      <c r="O88" s="148">
        <v>1</v>
      </c>
      <c r="P88" s="119">
        <f t="shared" si="7"/>
        <v>150</v>
      </c>
      <c r="Q88" s="146">
        <v>150</v>
      </c>
      <c r="R88" s="383">
        <f t="shared" si="4"/>
        <v>1</v>
      </c>
      <c r="S88" s="387">
        <f t="shared" si="5"/>
        <v>1</v>
      </c>
      <c r="T88" s="388">
        <f t="shared" si="6"/>
        <v>1</v>
      </c>
      <c r="U88" s="160" t="s">
        <v>869</v>
      </c>
    </row>
    <row r="89" spans="1:21" ht="92.4" x14ac:dyDescent="0.25">
      <c r="A89" s="289" t="s">
        <v>664</v>
      </c>
      <c r="B89" s="308" t="s">
        <v>1871</v>
      </c>
      <c r="C89" s="301" t="s">
        <v>567</v>
      </c>
      <c r="D89" s="304" t="s">
        <v>525</v>
      </c>
      <c r="E89" s="310" t="s">
        <v>90</v>
      </c>
      <c r="F89" s="310" t="s">
        <v>134</v>
      </c>
      <c r="G89" s="231" t="s">
        <v>1908</v>
      </c>
      <c r="H89" s="400" t="s">
        <v>334</v>
      </c>
      <c r="I89" s="305" t="s">
        <v>362</v>
      </c>
      <c r="J89" s="304" t="s">
        <v>121</v>
      </c>
      <c r="K89" s="311">
        <v>1</v>
      </c>
      <c r="L89" s="305"/>
      <c r="M89" s="143">
        <v>2021</v>
      </c>
      <c r="N89" s="147">
        <v>150</v>
      </c>
      <c r="O89" s="148">
        <v>1</v>
      </c>
      <c r="P89" s="119">
        <f t="shared" si="7"/>
        <v>150</v>
      </c>
      <c r="Q89" s="146">
        <v>150</v>
      </c>
      <c r="R89" s="383">
        <f t="shared" si="4"/>
        <v>1</v>
      </c>
      <c r="S89" s="387">
        <f t="shared" si="5"/>
        <v>1</v>
      </c>
      <c r="T89" s="388">
        <f t="shared" si="6"/>
        <v>1</v>
      </c>
      <c r="U89" s="160" t="s">
        <v>869</v>
      </c>
    </row>
    <row r="90" spans="1:21" ht="92.4" x14ac:dyDescent="0.25">
      <c r="A90" s="289" t="s">
        <v>664</v>
      </c>
      <c r="B90" s="308" t="s">
        <v>1871</v>
      </c>
      <c r="C90" s="301" t="s">
        <v>567</v>
      </c>
      <c r="D90" s="304" t="s">
        <v>525</v>
      </c>
      <c r="E90" s="310" t="s">
        <v>90</v>
      </c>
      <c r="F90" s="310" t="s">
        <v>134</v>
      </c>
      <c r="G90" s="231" t="s">
        <v>1908</v>
      </c>
      <c r="H90" s="400" t="s">
        <v>335</v>
      </c>
      <c r="I90" s="305" t="s">
        <v>362</v>
      </c>
      <c r="J90" s="304" t="s">
        <v>121</v>
      </c>
      <c r="K90" s="311">
        <v>1</v>
      </c>
      <c r="L90" s="305"/>
      <c r="M90" s="143">
        <v>2021</v>
      </c>
      <c r="N90" s="147">
        <v>150</v>
      </c>
      <c r="O90" s="148">
        <v>1</v>
      </c>
      <c r="P90" s="119">
        <f t="shared" si="7"/>
        <v>150</v>
      </c>
      <c r="Q90" s="146">
        <v>150</v>
      </c>
      <c r="R90" s="383">
        <f t="shared" si="4"/>
        <v>1</v>
      </c>
      <c r="S90" s="387">
        <f t="shared" si="5"/>
        <v>1</v>
      </c>
      <c r="T90" s="388">
        <f t="shared" si="6"/>
        <v>1</v>
      </c>
      <c r="U90" s="160" t="s">
        <v>869</v>
      </c>
    </row>
    <row r="91" spans="1:21" ht="92.4" x14ac:dyDescent="0.25">
      <c r="A91" s="289" t="s">
        <v>664</v>
      </c>
      <c r="B91" s="308" t="s">
        <v>1871</v>
      </c>
      <c r="C91" s="301" t="s">
        <v>567</v>
      </c>
      <c r="D91" s="304" t="s">
        <v>525</v>
      </c>
      <c r="E91" s="310" t="s">
        <v>90</v>
      </c>
      <c r="F91" s="310" t="s">
        <v>134</v>
      </c>
      <c r="G91" s="231" t="s">
        <v>1908</v>
      </c>
      <c r="H91" s="400" t="s">
        <v>336</v>
      </c>
      <c r="I91" s="305" t="s">
        <v>362</v>
      </c>
      <c r="J91" s="304" t="s">
        <v>121</v>
      </c>
      <c r="K91" s="311">
        <v>1</v>
      </c>
      <c r="L91" s="305"/>
      <c r="M91" s="143">
        <v>2021</v>
      </c>
      <c r="N91" s="147">
        <v>150</v>
      </c>
      <c r="O91" s="148">
        <v>1</v>
      </c>
      <c r="P91" s="119">
        <f t="shared" si="7"/>
        <v>150</v>
      </c>
      <c r="Q91" s="146">
        <v>150</v>
      </c>
      <c r="R91" s="383">
        <f t="shared" si="4"/>
        <v>1</v>
      </c>
      <c r="S91" s="387">
        <f t="shared" si="5"/>
        <v>1</v>
      </c>
      <c r="T91" s="388">
        <f t="shared" si="6"/>
        <v>1</v>
      </c>
      <c r="U91" s="160" t="s">
        <v>869</v>
      </c>
    </row>
    <row r="92" spans="1:21" ht="92.4" x14ac:dyDescent="0.25">
      <c r="A92" s="289" t="s">
        <v>664</v>
      </c>
      <c r="B92" s="308" t="s">
        <v>1871</v>
      </c>
      <c r="C92" s="301" t="s">
        <v>567</v>
      </c>
      <c r="D92" s="304" t="s">
        <v>525</v>
      </c>
      <c r="E92" s="310" t="s">
        <v>90</v>
      </c>
      <c r="F92" s="310" t="s">
        <v>134</v>
      </c>
      <c r="G92" s="231" t="s">
        <v>1908</v>
      </c>
      <c r="H92" s="400" t="s">
        <v>337</v>
      </c>
      <c r="I92" s="305" t="s">
        <v>563</v>
      </c>
      <c r="J92" s="304" t="s">
        <v>539</v>
      </c>
      <c r="K92" s="311">
        <v>0.25</v>
      </c>
      <c r="L92" s="305"/>
      <c r="M92" s="143">
        <v>2021</v>
      </c>
      <c r="N92" s="147">
        <v>150</v>
      </c>
      <c r="O92" s="148">
        <v>0.25</v>
      </c>
      <c r="P92" s="119">
        <f t="shared" si="7"/>
        <v>38</v>
      </c>
      <c r="Q92" s="146">
        <v>35</v>
      </c>
      <c r="R92" s="383">
        <f t="shared" si="4"/>
        <v>0.92105263157894735</v>
      </c>
      <c r="S92" s="387">
        <f t="shared" si="5"/>
        <v>0.23333333333333334</v>
      </c>
      <c r="T92" s="388">
        <f t="shared" si="6"/>
        <v>1</v>
      </c>
      <c r="U92" s="160" t="s">
        <v>869</v>
      </c>
    </row>
    <row r="93" spans="1:21" ht="92.4" x14ac:dyDescent="0.25">
      <c r="A93" s="289" t="s">
        <v>664</v>
      </c>
      <c r="B93" s="308" t="s">
        <v>1871</v>
      </c>
      <c r="C93" s="301" t="s">
        <v>567</v>
      </c>
      <c r="D93" s="304" t="s">
        <v>525</v>
      </c>
      <c r="E93" s="310" t="s">
        <v>90</v>
      </c>
      <c r="F93" s="310" t="s">
        <v>134</v>
      </c>
      <c r="G93" s="231" t="s">
        <v>1908</v>
      </c>
      <c r="H93" s="400" t="s">
        <v>1937</v>
      </c>
      <c r="I93" s="305" t="s">
        <v>563</v>
      </c>
      <c r="J93" s="304" t="s">
        <v>539</v>
      </c>
      <c r="K93" s="311">
        <v>0.25</v>
      </c>
      <c r="L93" s="305"/>
      <c r="M93" s="143">
        <v>2021</v>
      </c>
      <c r="N93" s="147">
        <v>150</v>
      </c>
      <c r="O93" s="148">
        <v>0.25</v>
      </c>
      <c r="P93" s="119">
        <f t="shared" si="7"/>
        <v>38</v>
      </c>
      <c r="Q93" s="146">
        <v>35</v>
      </c>
      <c r="R93" s="383">
        <f t="shared" si="4"/>
        <v>0.92105263157894735</v>
      </c>
      <c r="S93" s="387">
        <f t="shared" si="5"/>
        <v>0.23333333333333334</v>
      </c>
      <c r="T93" s="388">
        <f t="shared" si="6"/>
        <v>1</v>
      </c>
      <c r="U93" s="160" t="s">
        <v>869</v>
      </c>
    </row>
    <row r="94" spans="1:21" ht="92.4" x14ac:dyDescent="0.25">
      <c r="A94" s="289" t="s">
        <v>664</v>
      </c>
      <c r="B94" s="308" t="s">
        <v>1871</v>
      </c>
      <c r="C94" s="301" t="s">
        <v>567</v>
      </c>
      <c r="D94" s="304" t="s">
        <v>525</v>
      </c>
      <c r="E94" s="310" t="s">
        <v>90</v>
      </c>
      <c r="F94" s="310" t="s">
        <v>134</v>
      </c>
      <c r="G94" s="231" t="s">
        <v>1908</v>
      </c>
      <c r="H94" s="400" t="s">
        <v>1938</v>
      </c>
      <c r="I94" s="305" t="s">
        <v>563</v>
      </c>
      <c r="J94" s="304" t="s">
        <v>539</v>
      </c>
      <c r="K94" s="311">
        <v>0.25</v>
      </c>
      <c r="L94" s="305"/>
      <c r="M94" s="143">
        <v>2021</v>
      </c>
      <c r="N94" s="147">
        <v>150</v>
      </c>
      <c r="O94" s="148">
        <v>0.25</v>
      </c>
      <c r="P94" s="119">
        <f t="shared" si="7"/>
        <v>38</v>
      </c>
      <c r="Q94" s="146">
        <v>35</v>
      </c>
      <c r="R94" s="383">
        <f t="shared" si="4"/>
        <v>0.92105263157894735</v>
      </c>
      <c r="S94" s="387">
        <f t="shared" si="5"/>
        <v>0.23333333333333334</v>
      </c>
      <c r="T94" s="388">
        <f t="shared" si="6"/>
        <v>1</v>
      </c>
      <c r="U94" s="160" t="s">
        <v>869</v>
      </c>
    </row>
    <row r="95" spans="1:21" ht="92.4" x14ac:dyDescent="0.25">
      <c r="A95" s="289" t="s">
        <v>664</v>
      </c>
      <c r="B95" s="308" t="s">
        <v>1871</v>
      </c>
      <c r="C95" s="301" t="s">
        <v>567</v>
      </c>
      <c r="D95" s="304" t="s">
        <v>525</v>
      </c>
      <c r="E95" s="310" t="s">
        <v>90</v>
      </c>
      <c r="F95" s="310" t="s">
        <v>134</v>
      </c>
      <c r="G95" s="231" t="s">
        <v>1908</v>
      </c>
      <c r="H95" s="400" t="s">
        <v>1939</v>
      </c>
      <c r="I95" s="305" t="s">
        <v>563</v>
      </c>
      <c r="J95" s="304" t="s">
        <v>539</v>
      </c>
      <c r="K95" s="311">
        <v>0.25</v>
      </c>
      <c r="L95" s="305"/>
      <c r="M95" s="143">
        <v>2021</v>
      </c>
      <c r="N95" s="147">
        <v>150</v>
      </c>
      <c r="O95" s="148">
        <v>0.25</v>
      </c>
      <c r="P95" s="119">
        <f t="shared" si="7"/>
        <v>38</v>
      </c>
      <c r="Q95" s="146">
        <v>35</v>
      </c>
      <c r="R95" s="383">
        <f t="shared" si="4"/>
        <v>0.92105263157894735</v>
      </c>
      <c r="S95" s="387">
        <f t="shared" si="5"/>
        <v>0.23333333333333334</v>
      </c>
      <c r="T95" s="388">
        <f t="shared" si="6"/>
        <v>1</v>
      </c>
      <c r="U95" s="160" t="s">
        <v>869</v>
      </c>
    </row>
    <row r="96" spans="1:21" ht="92.4" x14ac:dyDescent="0.25">
      <c r="A96" s="289" t="s">
        <v>664</v>
      </c>
      <c r="B96" s="308" t="s">
        <v>1871</v>
      </c>
      <c r="C96" s="301" t="s">
        <v>567</v>
      </c>
      <c r="D96" s="304" t="s">
        <v>525</v>
      </c>
      <c r="E96" s="310" t="s">
        <v>90</v>
      </c>
      <c r="F96" s="310" t="s">
        <v>134</v>
      </c>
      <c r="G96" s="231" t="s">
        <v>1908</v>
      </c>
      <c r="H96" s="400" t="s">
        <v>341</v>
      </c>
      <c r="I96" s="305" t="s">
        <v>563</v>
      </c>
      <c r="J96" s="304" t="s">
        <v>539</v>
      </c>
      <c r="K96" s="311">
        <v>0.25</v>
      </c>
      <c r="L96" s="305"/>
      <c r="M96" s="143">
        <v>2021</v>
      </c>
      <c r="N96" s="147">
        <v>150</v>
      </c>
      <c r="O96" s="148">
        <v>0.25</v>
      </c>
      <c r="P96" s="119">
        <f t="shared" si="7"/>
        <v>38</v>
      </c>
      <c r="Q96" s="146">
        <v>35</v>
      </c>
      <c r="R96" s="383">
        <f t="shared" si="4"/>
        <v>0.92105263157894735</v>
      </c>
      <c r="S96" s="387">
        <f t="shared" si="5"/>
        <v>0.23333333333333334</v>
      </c>
      <c r="T96" s="388">
        <f t="shared" si="6"/>
        <v>1</v>
      </c>
      <c r="U96" s="160" t="s">
        <v>869</v>
      </c>
    </row>
    <row r="97" spans="1:21" ht="92.4" x14ac:dyDescent="0.25">
      <c r="A97" s="289" t="s">
        <v>664</v>
      </c>
      <c r="B97" s="308" t="s">
        <v>1871</v>
      </c>
      <c r="C97" s="301" t="s">
        <v>567</v>
      </c>
      <c r="D97" s="304" t="s">
        <v>525</v>
      </c>
      <c r="E97" s="310" t="s">
        <v>90</v>
      </c>
      <c r="F97" s="310" t="s">
        <v>134</v>
      </c>
      <c r="G97" s="231" t="s">
        <v>1908</v>
      </c>
      <c r="H97" s="400" t="s">
        <v>342</v>
      </c>
      <c r="I97" s="305" t="s">
        <v>563</v>
      </c>
      <c r="J97" s="304" t="s">
        <v>539</v>
      </c>
      <c r="K97" s="311">
        <v>0.25</v>
      </c>
      <c r="L97" s="305"/>
      <c r="M97" s="143">
        <v>2021</v>
      </c>
      <c r="N97" s="147">
        <v>150</v>
      </c>
      <c r="O97" s="148">
        <v>0.25</v>
      </c>
      <c r="P97" s="119">
        <f t="shared" si="7"/>
        <v>38</v>
      </c>
      <c r="Q97" s="146">
        <v>35</v>
      </c>
      <c r="R97" s="383">
        <f t="shared" si="4"/>
        <v>0.92105263157894735</v>
      </c>
      <c r="S97" s="387">
        <f t="shared" si="5"/>
        <v>0.23333333333333334</v>
      </c>
      <c r="T97" s="388">
        <f t="shared" si="6"/>
        <v>1</v>
      </c>
      <c r="U97" s="160" t="s">
        <v>869</v>
      </c>
    </row>
    <row r="98" spans="1:21" ht="92.4" x14ac:dyDescent="0.25">
      <c r="A98" s="289" t="s">
        <v>664</v>
      </c>
      <c r="B98" s="308" t="s">
        <v>1871</v>
      </c>
      <c r="C98" s="301" t="s">
        <v>567</v>
      </c>
      <c r="D98" s="304" t="s">
        <v>525</v>
      </c>
      <c r="E98" s="310" t="s">
        <v>90</v>
      </c>
      <c r="F98" s="310" t="s">
        <v>134</v>
      </c>
      <c r="G98" s="231" t="s">
        <v>1908</v>
      </c>
      <c r="H98" s="400" t="s">
        <v>343</v>
      </c>
      <c r="I98" s="305" t="s">
        <v>362</v>
      </c>
      <c r="J98" s="304" t="s">
        <v>121</v>
      </c>
      <c r="K98" s="311">
        <v>1</v>
      </c>
      <c r="L98" s="305"/>
      <c r="M98" s="143">
        <v>2021</v>
      </c>
      <c r="N98" s="147">
        <v>150</v>
      </c>
      <c r="O98" s="148">
        <v>1</v>
      </c>
      <c r="P98" s="119">
        <f t="shared" si="7"/>
        <v>150</v>
      </c>
      <c r="Q98" s="146">
        <v>150</v>
      </c>
      <c r="R98" s="383">
        <f t="shared" si="4"/>
        <v>1</v>
      </c>
      <c r="S98" s="387">
        <f t="shared" si="5"/>
        <v>1</v>
      </c>
      <c r="T98" s="388">
        <f t="shared" si="6"/>
        <v>1</v>
      </c>
      <c r="U98" s="160" t="s">
        <v>869</v>
      </c>
    </row>
    <row r="99" spans="1:21" ht="92.4" x14ac:dyDescent="0.25">
      <c r="A99" s="289" t="s">
        <v>664</v>
      </c>
      <c r="B99" s="308" t="s">
        <v>1871</v>
      </c>
      <c r="C99" s="301" t="s">
        <v>567</v>
      </c>
      <c r="D99" s="304" t="s">
        <v>525</v>
      </c>
      <c r="E99" s="310" t="s">
        <v>90</v>
      </c>
      <c r="F99" s="310" t="s">
        <v>134</v>
      </c>
      <c r="G99" s="231" t="s">
        <v>1908</v>
      </c>
      <c r="H99" s="400" t="s">
        <v>344</v>
      </c>
      <c r="I99" s="305" t="s">
        <v>563</v>
      </c>
      <c r="J99" s="304" t="s">
        <v>539</v>
      </c>
      <c r="K99" s="311">
        <v>0.25</v>
      </c>
      <c r="L99" s="305"/>
      <c r="M99" s="143">
        <v>2021</v>
      </c>
      <c r="N99" s="147">
        <v>150</v>
      </c>
      <c r="O99" s="148">
        <v>0.25</v>
      </c>
      <c r="P99" s="119">
        <f t="shared" si="7"/>
        <v>38</v>
      </c>
      <c r="Q99" s="146">
        <v>35</v>
      </c>
      <c r="R99" s="383">
        <f t="shared" si="4"/>
        <v>0.92105263157894735</v>
      </c>
      <c r="S99" s="387">
        <f t="shared" si="5"/>
        <v>0.23333333333333334</v>
      </c>
      <c r="T99" s="388">
        <f t="shared" si="6"/>
        <v>1</v>
      </c>
      <c r="U99" s="160" t="s">
        <v>869</v>
      </c>
    </row>
    <row r="100" spans="1:21" ht="92.4" x14ac:dyDescent="0.25">
      <c r="A100" s="289" t="s">
        <v>664</v>
      </c>
      <c r="B100" s="308" t="s">
        <v>1871</v>
      </c>
      <c r="C100" s="301" t="s">
        <v>567</v>
      </c>
      <c r="D100" s="304" t="s">
        <v>525</v>
      </c>
      <c r="E100" s="310" t="s">
        <v>90</v>
      </c>
      <c r="F100" s="310" t="s">
        <v>134</v>
      </c>
      <c r="G100" s="231" t="s">
        <v>1908</v>
      </c>
      <c r="H100" s="400" t="s">
        <v>582</v>
      </c>
      <c r="I100" s="305" t="s">
        <v>563</v>
      </c>
      <c r="J100" s="304" t="s">
        <v>539</v>
      </c>
      <c r="K100" s="311">
        <v>0.25</v>
      </c>
      <c r="L100" s="305"/>
      <c r="M100" s="143">
        <v>2020</v>
      </c>
      <c r="N100" s="147">
        <v>154</v>
      </c>
      <c r="O100" s="148">
        <v>0.25</v>
      </c>
      <c r="P100" s="119">
        <f t="shared" si="7"/>
        <v>39</v>
      </c>
      <c r="Q100" s="146">
        <v>25</v>
      </c>
      <c r="R100" s="383">
        <f t="shared" si="4"/>
        <v>0.64102564102564108</v>
      </c>
      <c r="S100" s="387">
        <f t="shared" si="5"/>
        <v>0.16233766233766234</v>
      </c>
      <c r="T100" s="388">
        <f t="shared" si="6"/>
        <v>1</v>
      </c>
      <c r="U100" s="160" t="s">
        <v>1943</v>
      </c>
    </row>
    <row r="101" spans="1:21" ht="92.4" x14ac:dyDescent="0.25">
      <c r="A101" s="289" t="s">
        <v>664</v>
      </c>
      <c r="B101" s="308" t="s">
        <v>1871</v>
      </c>
      <c r="C101" s="301" t="s">
        <v>567</v>
      </c>
      <c r="D101" s="304" t="s">
        <v>525</v>
      </c>
      <c r="E101" s="310" t="s">
        <v>90</v>
      </c>
      <c r="F101" s="310" t="s">
        <v>134</v>
      </c>
      <c r="G101" s="231" t="s">
        <v>1908</v>
      </c>
      <c r="H101" s="400" t="s">
        <v>347</v>
      </c>
      <c r="I101" s="305" t="s">
        <v>362</v>
      </c>
      <c r="J101" s="304" t="s">
        <v>121</v>
      </c>
      <c r="K101" s="311">
        <v>1</v>
      </c>
      <c r="L101" s="305"/>
      <c r="M101" s="143">
        <v>2021</v>
      </c>
      <c r="N101" s="147">
        <v>150</v>
      </c>
      <c r="O101" s="148">
        <v>1</v>
      </c>
      <c r="P101" s="119">
        <f t="shared" si="7"/>
        <v>150</v>
      </c>
      <c r="Q101" s="146">
        <v>150</v>
      </c>
      <c r="R101" s="383">
        <f t="shared" si="4"/>
        <v>1</v>
      </c>
      <c r="S101" s="387">
        <f t="shared" si="5"/>
        <v>1</v>
      </c>
      <c r="T101" s="388">
        <f t="shared" si="6"/>
        <v>1</v>
      </c>
      <c r="U101" s="160" t="s">
        <v>869</v>
      </c>
    </row>
    <row r="102" spans="1:21" ht="92.4" x14ac:dyDescent="0.25">
      <c r="A102" s="289" t="s">
        <v>664</v>
      </c>
      <c r="B102" s="308" t="s">
        <v>1871</v>
      </c>
      <c r="C102" s="301" t="s">
        <v>567</v>
      </c>
      <c r="D102" s="304" t="s">
        <v>525</v>
      </c>
      <c r="E102" s="310" t="s">
        <v>90</v>
      </c>
      <c r="F102" s="310" t="s">
        <v>134</v>
      </c>
      <c r="G102" s="231" t="s">
        <v>1908</v>
      </c>
      <c r="H102" s="400" t="s">
        <v>348</v>
      </c>
      <c r="I102" s="305" t="s">
        <v>362</v>
      </c>
      <c r="J102" s="304" t="s">
        <v>121</v>
      </c>
      <c r="K102" s="311">
        <v>1</v>
      </c>
      <c r="L102" s="305"/>
      <c r="M102" s="143">
        <v>2021</v>
      </c>
      <c r="N102" s="147">
        <v>150</v>
      </c>
      <c r="O102" s="148">
        <v>1</v>
      </c>
      <c r="P102" s="119">
        <f t="shared" si="7"/>
        <v>150</v>
      </c>
      <c r="Q102" s="146">
        <v>150</v>
      </c>
      <c r="R102" s="383">
        <f t="shared" si="4"/>
        <v>1</v>
      </c>
      <c r="S102" s="387">
        <f t="shared" si="5"/>
        <v>1</v>
      </c>
      <c r="T102" s="388">
        <f t="shared" si="6"/>
        <v>1</v>
      </c>
      <c r="U102" s="160" t="s">
        <v>869</v>
      </c>
    </row>
    <row r="103" spans="1:21" ht="92.4" x14ac:dyDescent="0.25">
      <c r="A103" s="289" t="s">
        <v>664</v>
      </c>
      <c r="B103" s="308" t="s">
        <v>1871</v>
      </c>
      <c r="C103" s="301" t="s">
        <v>567</v>
      </c>
      <c r="D103" s="304" t="s">
        <v>525</v>
      </c>
      <c r="E103" s="310" t="s">
        <v>90</v>
      </c>
      <c r="F103" s="310" t="s">
        <v>134</v>
      </c>
      <c r="G103" s="231" t="s">
        <v>1908</v>
      </c>
      <c r="H103" s="400" t="s">
        <v>349</v>
      </c>
      <c r="I103" s="305" t="s">
        <v>563</v>
      </c>
      <c r="J103" s="304" t="s">
        <v>539</v>
      </c>
      <c r="K103" s="311">
        <v>0.25</v>
      </c>
      <c r="L103" s="305"/>
      <c r="M103" s="143">
        <v>2021</v>
      </c>
      <c r="N103" s="147">
        <v>150</v>
      </c>
      <c r="O103" s="148">
        <v>0.25</v>
      </c>
      <c r="P103" s="119">
        <f t="shared" si="7"/>
        <v>38</v>
      </c>
      <c r="Q103" s="146">
        <v>35</v>
      </c>
      <c r="R103" s="383">
        <f t="shared" si="4"/>
        <v>0.92105263157894735</v>
      </c>
      <c r="S103" s="387">
        <f t="shared" si="5"/>
        <v>0.23333333333333334</v>
      </c>
      <c r="T103" s="388">
        <f t="shared" si="6"/>
        <v>1</v>
      </c>
      <c r="U103" s="160" t="s">
        <v>869</v>
      </c>
    </row>
    <row r="104" spans="1:21" ht="92.4" x14ac:dyDescent="0.25">
      <c r="A104" s="289" t="s">
        <v>664</v>
      </c>
      <c r="B104" s="308" t="s">
        <v>1871</v>
      </c>
      <c r="C104" s="301" t="s">
        <v>567</v>
      </c>
      <c r="D104" s="304" t="s">
        <v>525</v>
      </c>
      <c r="E104" s="310" t="s">
        <v>90</v>
      </c>
      <c r="F104" s="310" t="s">
        <v>134</v>
      </c>
      <c r="G104" s="231" t="s">
        <v>1908</v>
      </c>
      <c r="H104" s="400" t="s">
        <v>350</v>
      </c>
      <c r="I104" s="305" t="s">
        <v>563</v>
      </c>
      <c r="J104" s="304" t="s">
        <v>539</v>
      </c>
      <c r="K104" s="311">
        <v>0.25</v>
      </c>
      <c r="L104" s="305"/>
      <c r="M104" s="143">
        <v>2021</v>
      </c>
      <c r="N104" s="147">
        <v>150</v>
      </c>
      <c r="O104" s="148">
        <v>0.25</v>
      </c>
      <c r="P104" s="119">
        <f t="shared" si="7"/>
        <v>38</v>
      </c>
      <c r="Q104" s="146">
        <v>35</v>
      </c>
      <c r="R104" s="383">
        <f t="shared" si="4"/>
        <v>0.92105263157894735</v>
      </c>
      <c r="S104" s="387">
        <f t="shared" si="5"/>
        <v>0.23333333333333334</v>
      </c>
      <c r="T104" s="388">
        <f t="shared" si="6"/>
        <v>1</v>
      </c>
      <c r="U104" s="160" t="s">
        <v>869</v>
      </c>
    </row>
    <row r="105" spans="1:21" ht="92.4" x14ac:dyDescent="0.25">
      <c r="A105" s="289" t="s">
        <v>664</v>
      </c>
      <c r="B105" s="308" t="s">
        <v>1871</v>
      </c>
      <c r="C105" s="301" t="s">
        <v>567</v>
      </c>
      <c r="D105" s="304" t="s">
        <v>525</v>
      </c>
      <c r="E105" s="310" t="s">
        <v>90</v>
      </c>
      <c r="F105" s="310" t="s">
        <v>134</v>
      </c>
      <c r="G105" s="231" t="s">
        <v>1908</v>
      </c>
      <c r="H105" s="400" t="s">
        <v>1940</v>
      </c>
      <c r="I105" s="305" t="s">
        <v>235</v>
      </c>
      <c r="J105" s="304" t="s">
        <v>121</v>
      </c>
      <c r="K105" s="311">
        <v>1</v>
      </c>
      <c r="L105" s="305" t="s">
        <v>1941</v>
      </c>
      <c r="M105" s="143">
        <v>2021</v>
      </c>
      <c r="N105" s="147">
        <v>150</v>
      </c>
      <c r="O105" s="148">
        <v>1</v>
      </c>
      <c r="P105" s="119">
        <f t="shared" si="7"/>
        <v>150</v>
      </c>
      <c r="Q105" s="146">
        <v>150</v>
      </c>
      <c r="R105" s="383">
        <f t="shared" si="4"/>
        <v>1</v>
      </c>
      <c r="S105" s="387">
        <f t="shared" si="5"/>
        <v>1</v>
      </c>
      <c r="T105" s="388">
        <f t="shared" si="6"/>
        <v>1</v>
      </c>
      <c r="U105" s="160" t="s">
        <v>869</v>
      </c>
    </row>
    <row r="106" spans="1:21" ht="92.4" x14ac:dyDescent="0.25">
      <c r="A106" s="289" t="s">
        <v>664</v>
      </c>
      <c r="B106" s="308" t="s">
        <v>1871</v>
      </c>
      <c r="C106" s="301" t="s">
        <v>567</v>
      </c>
      <c r="D106" s="304" t="s">
        <v>525</v>
      </c>
      <c r="E106" s="310" t="s">
        <v>90</v>
      </c>
      <c r="F106" s="310" t="s">
        <v>134</v>
      </c>
      <c r="G106" s="231" t="s">
        <v>1908</v>
      </c>
      <c r="H106" s="400" t="s">
        <v>352</v>
      </c>
      <c r="I106" s="305" t="s">
        <v>563</v>
      </c>
      <c r="J106" s="304" t="s">
        <v>539</v>
      </c>
      <c r="K106" s="311">
        <v>0.25</v>
      </c>
      <c r="L106" s="305"/>
      <c r="M106" s="143">
        <v>2021</v>
      </c>
      <c r="N106" s="147">
        <v>150</v>
      </c>
      <c r="O106" s="148">
        <v>0.25</v>
      </c>
      <c r="P106" s="119">
        <f t="shared" si="7"/>
        <v>38</v>
      </c>
      <c r="Q106" s="146">
        <v>35</v>
      </c>
      <c r="R106" s="383">
        <f t="shared" si="4"/>
        <v>0.92105263157894735</v>
      </c>
      <c r="S106" s="387">
        <f t="shared" si="5"/>
        <v>0.23333333333333334</v>
      </c>
      <c r="T106" s="388">
        <f t="shared" si="6"/>
        <v>1</v>
      </c>
      <c r="U106" s="160" t="s">
        <v>869</v>
      </c>
    </row>
    <row r="107" spans="1:21" ht="92.4" x14ac:dyDescent="0.25">
      <c r="A107" s="289" t="s">
        <v>664</v>
      </c>
      <c r="B107" s="308" t="s">
        <v>1871</v>
      </c>
      <c r="C107" s="301" t="s">
        <v>567</v>
      </c>
      <c r="D107" s="304" t="s">
        <v>525</v>
      </c>
      <c r="E107" s="310" t="s">
        <v>90</v>
      </c>
      <c r="F107" s="310" t="s">
        <v>548</v>
      </c>
      <c r="G107" s="231" t="s">
        <v>1908</v>
      </c>
      <c r="H107" s="400" t="s">
        <v>547</v>
      </c>
      <c r="I107" s="305" t="s">
        <v>565</v>
      </c>
      <c r="J107" s="304" t="s">
        <v>121</v>
      </c>
      <c r="K107" s="311">
        <v>1</v>
      </c>
      <c r="L107" s="305"/>
      <c r="M107" s="143">
        <v>2021</v>
      </c>
      <c r="N107" s="147">
        <v>150</v>
      </c>
      <c r="O107" s="148">
        <v>1</v>
      </c>
      <c r="P107" s="119">
        <f t="shared" si="7"/>
        <v>150</v>
      </c>
      <c r="Q107" s="146">
        <v>0</v>
      </c>
      <c r="R107" s="383">
        <f t="shared" si="4"/>
        <v>0</v>
      </c>
      <c r="S107" s="387">
        <f t="shared" si="5"/>
        <v>0</v>
      </c>
      <c r="T107" s="388">
        <f t="shared" si="6"/>
        <v>1</v>
      </c>
      <c r="U107" s="103" t="s">
        <v>1942</v>
      </c>
    </row>
    <row r="108" spans="1:21" ht="92.4" x14ac:dyDescent="0.25">
      <c r="A108" s="289" t="s">
        <v>664</v>
      </c>
      <c r="B108" s="308" t="s">
        <v>1871</v>
      </c>
      <c r="C108" s="301" t="s">
        <v>567</v>
      </c>
      <c r="D108" s="304" t="s">
        <v>525</v>
      </c>
      <c r="E108" s="310" t="s">
        <v>90</v>
      </c>
      <c r="F108" s="310" t="s">
        <v>548</v>
      </c>
      <c r="G108" s="231" t="s">
        <v>1908</v>
      </c>
      <c r="H108" s="400" t="s">
        <v>549</v>
      </c>
      <c r="I108" s="305" t="s">
        <v>565</v>
      </c>
      <c r="J108" s="304" t="s">
        <v>121</v>
      </c>
      <c r="K108" s="311">
        <v>1</v>
      </c>
      <c r="L108" s="305"/>
      <c r="M108" s="143">
        <v>2021</v>
      </c>
      <c r="N108" s="147">
        <v>150</v>
      </c>
      <c r="O108" s="148">
        <v>1</v>
      </c>
      <c r="P108" s="119">
        <f t="shared" si="7"/>
        <v>150</v>
      </c>
      <c r="Q108" s="146">
        <v>0</v>
      </c>
      <c r="R108" s="383">
        <f t="shared" si="4"/>
        <v>0</v>
      </c>
      <c r="S108" s="387">
        <f t="shared" si="5"/>
        <v>0</v>
      </c>
      <c r="T108" s="388">
        <f t="shared" si="6"/>
        <v>1</v>
      </c>
      <c r="U108" s="103" t="s">
        <v>1942</v>
      </c>
    </row>
    <row r="109" spans="1:21" ht="92.4" x14ac:dyDescent="0.25">
      <c r="A109" s="289" t="s">
        <v>664</v>
      </c>
      <c r="B109" s="308" t="s">
        <v>1871</v>
      </c>
      <c r="C109" s="301" t="s">
        <v>567</v>
      </c>
      <c r="D109" s="304" t="s">
        <v>525</v>
      </c>
      <c r="E109" s="310" t="s">
        <v>90</v>
      </c>
      <c r="F109" s="310" t="s">
        <v>548</v>
      </c>
      <c r="G109" s="231" t="s">
        <v>1908</v>
      </c>
      <c r="H109" s="400" t="s">
        <v>550</v>
      </c>
      <c r="I109" s="305" t="s">
        <v>565</v>
      </c>
      <c r="J109" s="304" t="s">
        <v>121</v>
      </c>
      <c r="K109" s="311">
        <v>1</v>
      </c>
      <c r="L109" s="305"/>
      <c r="M109" s="143">
        <v>2021</v>
      </c>
      <c r="N109" s="147">
        <v>150</v>
      </c>
      <c r="O109" s="148">
        <v>1</v>
      </c>
      <c r="P109" s="119">
        <f t="shared" si="7"/>
        <v>150</v>
      </c>
      <c r="Q109" s="146">
        <v>0</v>
      </c>
      <c r="R109" s="383">
        <f t="shared" si="4"/>
        <v>0</v>
      </c>
      <c r="S109" s="387">
        <f t="shared" si="5"/>
        <v>0</v>
      </c>
      <c r="T109" s="388">
        <f t="shared" si="6"/>
        <v>1</v>
      </c>
      <c r="U109" s="103" t="s">
        <v>1942</v>
      </c>
    </row>
    <row r="110" spans="1:21" ht="92.4" x14ac:dyDescent="0.25">
      <c r="A110" s="289" t="s">
        <v>664</v>
      </c>
      <c r="B110" s="308" t="s">
        <v>1871</v>
      </c>
      <c r="C110" s="301" t="s">
        <v>567</v>
      </c>
      <c r="D110" s="304" t="s">
        <v>525</v>
      </c>
      <c r="E110" s="310" t="s">
        <v>90</v>
      </c>
      <c r="F110" s="310" t="s">
        <v>548</v>
      </c>
      <c r="G110" s="231" t="s">
        <v>1908</v>
      </c>
      <c r="H110" s="400" t="s">
        <v>551</v>
      </c>
      <c r="I110" s="305" t="s">
        <v>565</v>
      </c>
      <c r="J110" s="304" t="s">
        <v>121</v>
      </c>
      <c r="K110" s="311">
        <v>1</v>
      </c>
      <c r="L110" s="305"/>
      <c r="M110" s="143">
        <v>2021</v>
      </c>
      <c r="N110" s="147">
        <v>150</v>
      </c>
      <c r="O110" s="148">
        <v>1</v>
      </c>
      <c r="P110" s="119">
        <f t="shared" si="7"/>
        <v>150</v>
      </c>
      <c r="Q110" s="146">
        <v>0</v>
      </c>
      <c r="R110" s="383">
        <f t="shared" si="4"/>
        <v>0</v>
      </c>
      <c r="S110" s="387">
        <f t="shared" si="5"/>
        <v>0</v>
      </c>
      <c r="T110" s="388">
        <f t="shared" si="6"/>
        <v>1</v>
      </c>
      <c r="U110" s="103" t="s">
        <v>1942</v>
      </c>
    </row>
    <row r="111" spans="1:21" ht="92.4" x14ac:dyDescent="0.25">
      <c r="A111" s="289" t="s">
        <v>664</v>
      </c>
      <c r="B111" s="308" t="s">
        <v>1871</v>
      </c>
      <c r="C111" s="301" t="s">
        <v>567</v>
      </c>
      <c r="D111" s="304" t="s">
        <v>525</v>
      </c>
      <c r="E111" s="310" t="s">
        <v>90</v>
      </c>
      <c r="F111" s="310" t="s">
        <v>548</v>
      </c>
      <c r="G111" s="231" t="s">
        <v>1908</v>
      </c>
      <c r="H111" s="400" t="s">
        <v>552</v>
      </c>
      <c r="I111" s="305" t="s">
        <v>565</v>
      </c>
      <c r="J111" s="304" t="s">
        <v>121</v>
      </c>
      <c r="K111" s="311">
        <v>1</v>
      </c>
      <c r="L111" s="305"/>
      <c r="M111" s="143">
        <v>2021</v>
      </c>
      <c r="N111" s="147">
        <v>150</v>
      </c>
      <c r="O111" s="148">
        <v>1</v>
      </c>
      <c r="P111" s="119">
        <f t="shared" si="7"/>
        <v>150</v>
      </c>
      <c r="Q111" s="146">
        <v>0</v>
      </c>
      <c r="R111" s="383">
        <f t="shared" si="4"/>
        <v>0</v>
      </c>
      <c r="S111" s="387">
        <f t="shared" si="5"/>
        <v>0</v>
      </c>
      <c r="T111" s="388">
        <f t="shared" si="6"/>
        <v>1</v>
      </c>
      <c r="U111" s="103" t="s">
        <v>1942</v>
      </c>
    </row>
    <row r="112" spans="1:21" ht="92.4" x14ac:dyDescent="0.25">
      <c r="A112" s="289" t="s">
        <v>664</v>
      </c>
      <c r="B112" s="308" t="s">
        <v>1871</v>
      </c>
      <c r="C112" s="301" t="s">
        <v>567</v>
      </c>
      <c r="D112" s="304" t="s">
        <v>525</v>
      </c>
      <c r="E112" s="310" t="s">
        <v>90</v>
      </c>
      <c r="F112" s="310" t="s">
        <v>548</v>
      </c>
      <c r="G112" s="231" t="s">
        <v>1908</v>
      </c>
      <c r="H112" s="400" t="s">
        <v>553</v>
      </c>
      <c r="I112" s="305" t="s">
        <v>565</v>
      </c>
      <c r="J112" s="304" t="s">
        <v>121</v>
      </c>
      <c r="K112" s="311">
        <v>1</v>
      </c>
      <c r="L112" s="305"/>
      <c r="M112" s="143">
        <v>2021</v>
      </c>
      <c r="N112" s="147">
        <v>150</v>
      </c>
      <c r="O112" s="148">
        <v>1</v>
      </c>
      <c r="P112" s="119">
        <f t="shared" si="7"/>
        <v>150</v>
      </c>
      <c r="Q112" s="146">
        <v>0</v>
      </c>
      <c r="R112" s="383">
        <f t="shared" si="4"/>
        <v>0</v>
      </c>
      <c r="S112" s="387">
        <f t="shared" si="5"/>
        <v>0</v>
      </c>
      <c r="T112" s="388">
        <f t="shared" si="6"/>
        <v>1</v>
      </c>
      <c r="U112" s="103" t="s">
        <v>1942</v>
      </c>
    </row>
    <row r="113" spans="1:21" ht="92.4" x14ac:dyDescent="0.25">
      <c r="A113" s="289" t="s">
        <v>664</v>
      </c>
      <c r="B113" s="308" t="s">
        <v>1871</v>
      </c>
      <c r="C113" s="301" t="s">
        <v>567</v>
      </c>
      <c r="D113" s="304" t="s">
        <v>525</v>
      </c>
      <c r="E113" s="310" t="s">
        <v>90</v>
      </c>
      <c r="F113" s="310" t="s">
        <v>548</v>
      </c>
      <c r="G113" s="231" t="s">
        <v>1908</v>
      </c>
      <c r="H113" s="400" t="s">
        <v>554</v>
      </c>
      <c r="I113" s="305" t="s">
        <v>565</v>
      </c>
      <c r="J113" s="304" t="s">
        <v>121</v>
      </c>
      <c r="K113" s="311">
        <v>1</v>
      </c>
      <c r="L113" s="305"/>
      <c r="M113" s="143">
        <v>2021</v>
      </c>
      <c r="N113" s="147">
        <v>150</v>
      </c>
      <c r="O113" s="148">
        <v>1</v>
      </c>
      <c r="P113" s="119">
        <f t="shared" si="7"/>
        <v>150</v>
      </c>
      <c r="Q113" s="146">
        <v>0</v>
      </c>
      <c r="R113" s="383">
        <f t="shared" si="4"/>
        <v>0</v>
      </c>
      <c r="S113" s="387">
        <f t="shared" si="5"/>
        <v>0</v>
      </c>
      <c r="T113" s="388">
        <f t="shared" si="6"/>
        <v>1</v>
      </c>
      <c r="U113" s="103" t="s">
        <v>1942</v>
      </c>
    </row>
    <row r="114" spans="1:21" ht="92.4" x14ac:dyDescent="0.25">
      <c r="A114" s="289" t="s">
        <v>664</v>
      </c>
      <c r="B114" s="308" t="s">
        <v>1871</v>
      </c>
      <c r="C114" s="301" t="s">
        <v>567</v>
      </c>
      <c r="D114" s="304" t="s">
        <v>525</v>
      </c>
      <c r="E114" s="310" t="s">
        <v>90</v>
      </c>
      <c r="F114" s="310" t="s">
        <v>134</v>
      </c>
      <c r="G114" s="231" t="s">
        <v>1909</v>
      </c>
      <c r="H114" s="400" t="s">
        <v>133</v>
      </c>
      <c r="I114" s="305" t="s">
        <v>563</v>
      </c>
      <c r="J114" s="304" t="s">
        <v>539</v>
      </c>
      <c r="K114" s="311">
        <v>0.25</v>
      </c>
      <c r="L114" s="305"/>
      <c r="M114" s="143">
        <v>2021</v>
      </c>
      <c r="N114" s="147">
        <v>27</v>
      </c>
      <c r="O114" s="148">
        <v>0.25</v>
      </c>
      <c r="P114" s="119">
        <f t="shared" si="7"/>
        <v>7</v>
      </c>
      <c r="Q114" s="146">
        <v>5</v>
      </c>
      <c r="R114" s="383">
        <f t="shared" si="4"/>
        <v>0.7142857142857143</v>
      </c>
      <c r="S114" s="387">
        <f t="shared" si="5"/>
        <v>0.18518518518518517</v>
      </c>
      <c r="T114" s="388">
        <f t="shared" si="6"/>
        <v>1</v>
      </c>
      <c r="U114" s="160" t="s">
        <v>869</v>
      </c>
    </row>
    <row r="115" spans="1:21" ht="92.4" x14ac:dyDescent="0.25">
      <c r="A115" s="289" t="s">
        <v>664</v>
      </c>
      <c r="B115" s="308" t="s">
        <v>1871</v>
      </c>
      <c r="C115" s="301" t="s">
        <v>567</v>
      </c>
      <c r="D115" s="304" t="s">
        <v>525</v>
      </c>
      <c r="E115" s="310" t="s">
        <v>90</v>
      </c>
      <c r="F115" s="310" t="s">
        <v>134</v>
      </c>
      <c r="G115" s="231" t="s">
        <v>1909</v>
      </c>
      <c r="H115" s="400" t="s">
        <v>136</v>
      </c>
      <c r="I115" s="305" t="s">
        <v>115</v>
      </c>
      <c r="J115" s="304" t="s">
        <v>121</v>
      </c>
      <c r="K115" s="311">
        <v>1</v>
      </c>
      <c r="L115" s="305"/>
      <c r="M115" s="143">
        <v>2021</v>
      </c>
      <c r="N115" s="147">
        <v>27</v>
      </c>
      <c r="O115" s="148">
        <v>1</v>
      </c>
      <c r="P115" s="119">
        <f t="shared" si="7"/>
        <v>27</v>
      </c>
      <c r="Q115" s="146">
        <v>27</v>
      </c>
      <c r="R115" s="383">
        <f t="shared" si="4"/>
        <v>1</v>
      </c>
      <c r="S115" s="387">
        <f t="shared" si="5"/>
        <v>1</v>
      </c>
      <c r="T115" s="388">
        <f t="shared" si="6"/>
        <v>1</v>
      </c>
      <c r="U115" s="160" t="s">
        <v>869</v>
      </c>
    </row>
    <row r="116" spans="1:21" ht="92.4" x14ac:dyDescent="0.25">
      <c r="A116" s="289" t="s">
        <v>664</v>
      </c>
      <c r="B116" s="308" t="s">
        <v>1871</v>
      </c>
      <c r="C116" s="301" t="s">
        <v>567</v>
      </c>
      <c r="D116" s="304" t="s">
        <v>525</v>
      </c>
      <c r="E116" s="310" t="s">
        <v>90</v>
      </c>
      <c r="F116" s="310" t="s">
        <v>134</v>
      </c>
      <c r="G116" s="231" t="s">
        <v>1909</v>
      </c>
      <c r="H116" s="400" t="s">
        <v>138</v>
      </c>
      <c r="I116" s="305" t="s">
        <v>563</v>
      </c>
      <c r="J116" s="304" t="s">
        <v>539</v>
      </c>
      <c r="K116" s="311">
        <v>0.25</v>
      </c>
      <c r="L116" s="305"/>
      <c r="M116" s="143">
        <v>2021</v>
      </c>
      <c r="N116" s="147">
        <v>27</v>
      </c>
      <c r="O116" s="148">
        <v>0.25</v>
      </c>
      <c r="P116" s="119">
        <f t="shared" si="7"/>
        <v>7</v>
      </c>
      <c r="Q116" s="146">
        <v>5</v>
      </c>
      <c r="R116" s="383">
        <f t="shared" si="4"/>
        <v>0.7142857142857143</v>
      </c>
      <c r="S116" s="387">
        <f t="shared" si="5"/>
        <v>0.18518518518518517</v>
      </c>
      <c r="T116" s="388">
        <f t="shared" si="6"/>
        <v>1</v>
      </c>
      <c r="U116" s="160" t="s">
        <v>869</v>
      </c>
    </row>
    <row r="117" spans="1:21" ht="92.4" x14ac:dyDescent="0.25">
      <c r="A117" s="289" t="s">
        <v>664</v>
      </c>
      <c r="B117" s="308" t="s">
        <v>1871</v>
      </c>
      <c r="C117" s="301" t="s">
        <v>567</v>
      </c>
      <c r="D117" s="304" t="s">
        <v>525</v>
      </c>
      <c r="E117" s="310" t="s">
        <v>90</v>
      </c>
      <c r="F117" s="310" t="s">
        <v>134</v>
      </c>
      <c r="G117" s="231" t="s">
        <v>1909</v>
      </c>
      <c r="H117" s="400" t="s">
        <v>139</v>
      </c>
      <c r="I117" s="305" t="s">
        <v>563</v>
      </c>
      <c r="J117" s="304" t="s">
        <v>539</v>
      </c>
      <c r="K117" s="311">
        <v>0.25</v>
      </c>
      <c r="L117" s="305"/>
      <c r="M117" s="143">
        <v>2021</v>
      </c>
      <c r="N117" s="147">
        <v>27</v>
      </c>
      <c r="O117" s="148">
        <v>0.25</v>
      </c>
      <c r="P117" s="119">
        <f t="shared" si="7"/>
        <v>7</v>
      </c>
      <c r="Q117" s="146">
        <v>5</v>
      </c>
      <c r="R117" s="383">
        <f t="shared" si="4"/>
        <v>0.7142857142857143</v>
      </c>
      <c r="S117" s="387">
        <f t="shared" si="5"/>
        <v>0.18518518518518517</v>
      </c>
      <c r="T117" s="388">
        <f t="shared" si="6"/>
        <v>1</v>
      </c>
      <c r="U117" s="160" t="s">
        <v>869</v>
      </c>
    </row>
    <row r="118" spans="1:21" ht="92.4" x14ac:dyDescent="0.25">
      <c r="A118" s="289" t="s">
        <v>664</v>
      </c>
      <c r="B118" s="308" t="s">
        <v>1871</v>
      </c>
      <c r="C118" s="301" t="s">
        <v>567</v>
      </c>
      <c r="D118" s="304" t="s">
        <v>525</v>
      </c>
      <c r="E118" s="310" t="s">
        <v>90</v>
      </c>
      <c r="F118" s="310" t="s">
        <v>134</v>
      </c>
      <c r="G118" s="231" t="s">
        <v>1909</v>
      </c>
      <c r="H118" s="400" t="s">
        <v>1936</v>
      </c>
      <c r="I118" s="305" t="s">
        <v>563</v>
      </c>
      <c r="J118" s="304" t="s">
        <v>539</v>
      </c>
      <c r="K118" s="311">
        <v>0.25</v>
      </c>
      <c r="L118" s="305"/>
      <c r="M118" s="143">
        <v>2021</v>
      </c>
      <c r="N118" s="147">
        <v>27</v>
      </c>
      <c r="O118" s="148">
        <v>0.25</v>
      </c>
      <c r="P118" s="119">
        <f t="shared" si="7"/>
        <v>7</v>
      </c>
      <c r="Q118" s="146">
        <v>5</v>
      </c>
      <c r="R118" s="383">
        <f t="shared" si="4"/>
        <v>0.7142857142857143</v>
      </c>
      <c r="S118" s="387">
        <f t="shared" si="5"/>
        <v>0.18518518518518517</v>
      </c>
      <c r="T118" s="388">
        <f t="shared" si="6"/>
        <v>1</v>
      </c>
      <c r="U118" s="160" t="s">
        <v>869</v>
      </c>
    </row>
    <row r="119" spans="1:21" ht="92.4" x14ac:dyDescent="0.25">
      <c r="A119" s="289" t="s">
        <v>664</v>
      </c>
      <c r="B119" s="308" t="s">
        <v>1871</v>
      </c>
      <c r="C119" s="301" t="s">
        <v>567</v>
      </c>
      <c r="D119" s="304" t="s">
        <v>525</v>
      </c>
      <c r="E119" s="310" t="s">
        <v>90</v>
      </c>
      <c r="F119" s="310" t="s">
        <v>134</v>
      </c>
      <c r="G119" s="231" t="s">
        <v>1909</v>
      </c>
      <c r="H119" s="400" t="s">
        <v>141</v>
      </c>
      <c r="I119" s="305" t="s">
        <v>563</v>
      </c>
      <c r="J119" s="304" t="s">
        <v>539</v>
      </c>
      <c r="K119" s="311">
        <v>0.25</v>
      </c>
      <c r="L119" s="305"/>
      <c r="M119" s="143">
        <v>2020</v>
      </c>
      <c r="N119" s="147">
        <v>28</v>
      </c>
      <c r="O119" s="148">
        <v>0.25</v>
      </c>
      <c r="P119" s="119">
        <f t="shared" si="7"/>
        <v>7</v>
      </c>
      <c r="Q119" s="146">
        <v>3</v>
      </c>
      <c r="R119" s="383">
        <f t="shared" si="4"/>
        <v>0.42857142857142855</v>
      </c>
      <c r="S119" s="387">
        <f t="shared" si="5"/>
        <v>0.10714285714285714</v>
      </c>
      <c r="T119" s="388">
        <f t="shared" si="6"/>
        <v>1</v>
      </c>
      <c r="U119" s="160" t="s">
        <v>1943</v>
      </c>
    </row>
    <row r="120" spans="1:21" ht="92.4" x14ac:dyDescent="0.25">
      <c r="A120" s="289" t="s">
        <v>664</v>
      </c>
      <c r="B120" s="308" t="s">
        <v>1871</v>
      </c>
      <c r="C120" s="301" t="s">
        <v>567</v>
      </c>
      <c r="D120" s="304" t="s">
        <v>525</v>
      </c>
      <c r="E120" s="310" t="s">
        <v>90</v>
      </c>
      <c r="F120" s="310" t="s">
        <v>134</v>
      </c>
      <c r="G120" s="231" t="s">
        <v>1909</v>
      </c>
      <c r="H120" s="400" t="s">
        <v>142</v>
      </c>
      <c r="I120" s="305" t="s">
        <v>563</v>
      </c>
      <c r="J120" s="304" t="s">
        <v>539</v>
      </c>
      <c r="K120" s="311">
        <v>0.25</v>
      </c>
      <c r="L120" s="305"/>
      <c r="M120" s="143">
        <v>2021</v>
      </c>
      <c r="N120" s="147">
        <v>27</v>
      </c>
      <c r="O120" s="148">
        <v>0.25</v>
      </c>
      <c r="P120" s="119">
        <f t="shared" si="7"/>
        <v>7</v>
      </c>
      <c r="Q120" s="146">
        <v>5</v>
      </c>
      <c r="R120" s="383">
        <f t="shared" si="4"/>
        <v>0.7142857142857143</v>
      </c>
      <c r="S120" s="387">
        <f t="shared" si="5"/>
        <v>0.18518518518518517</v>
      </c>
      <c r="T120" s="388">
        <f t="shared" si="6"/>
        <v>1</v>
      </c>
      <c r="U120" s="160" t="s">
        <v>869</v>
      </c>
    </row>
    <row r="121" spans="1:21" ht="92.4" x14ac:dyDescent="0.25">
      <c r="A121" s="289" t="s">
        <v>664</v>
      </c>
      <c r="B121" s="308" t="s">
        <v>1871</v>
      </c>
      <c r="C121" s="301" t="s">
        <v>567</v>
      </c>
      <c r="D121" s="304" t="s">
        <v>525</v>
      </c>
      <c r="E121" s="310" t="s">
        <v>90</v>
      </c>
      <c r="F121" s="310" t="s">
        <v>134</v>
      </c>
      <c r="G121" s="231" t="s">
        <v>1909</v>
      </c>
      <c r="H121" s="400" t="s">
        <v>143</v>
      </c>
      <c r="I121" s="305" t="s">
        <v>563</v>
      </c>
      <c r="J121" s="304" t="s">
        <v>539</v>
      </c>
      <c r="K121" s="311">
        <v>0.25</v>
      </c>
      <c r="L121" s="305"/>
      <c r="M121" s="143">
        <v>2021</v>
      </c>
      <c r="N121" s="147">
        <v>27</v>
      </c>
      <c r="O121" s="148">
        <v>0.25</v>
      </c>
      <c r="P121" s="119">
        <f t="shared" si="7"/>
        <v>7</v>
      </c>
      <c r="Q121" s="146">
        <v>5</v>
      </c>
      <c r="R121" s="383">
        <f t="shared" si="4"/>
        <v>0.7142857142857143</v>
      </c>
      <c r="S121" s="387">
        <f t="shared" si="5"/>
        <v>0.18518518518518517</v>
      </c>
      <c r="T121" s="388">
        <f t="shared" si="6"/>
        <v>1</v>
      </c>
      <c r="U121" s="160" t="s">
        <v>869</v>
      </c>
    </row>
    <row r="122" spans="1:21" ht="92.4" x14ac:dyDescent="0.25">
      <c r="A122" s="289" t="s">
        <v>664</v>
      </c>
      <c r="B122" s="308" t="s">
        <v>1871</v>
      </c>
      <c r="C122" s="301" t="s">
        <v>567</v>
      </c>
      <c r="D122" s="304" t="s">
        <v>525</v>
      </c>
      <c r="E122" s="310" t="s">
        <v>90</v>
      </c>
      <c r="F122" s="310" t="s">
        <v>134</v>
      </c>
      <c r="G122" s="231" t="s">
        <v>1909</v>
      </c>
      <c r="H122" s="400" t="s">
        <v>144</v>
      </c>
      <c r="I122" s="305" t="s">
        <v>563</v>
      </c>
      <c r="J122" s="304" t="s">
        <v>539</v>
      </c>
      <c r="K122" s="311">
        <v>0.25</v>
      </c>
      <c r="L122" s="305"/>
      <c r="M122" s="143">
        <v>2021</v>
      </c>
      <c r="N122" s="147">
        <v>27</v>
      </c>
      <c r="O122" s="148">
        <v>0.25</v>
      </c>
      <c r="P122" s="119">
        <f t="shared" si="7"/>
        <v>7</v>
      </c>
      <c r="Q122" s="146">
        <v>5</v>
      </c>
      <c r="R122" s="383">
        <f t="shared" si="4"/>
        <v>0.7142857142857143</v>
      </c>
      <c r="S122" s="387">
        <f t="shared" si="5"/>
        <v>0.18518518518518517</v>
      </c>
      <c r="T122" s="388">
        <f t="shared" si="6"/>
        <v>1</v>
      </c>
      <c r="U122" s="160" t="s">
        <v>869</v>
      </c>
    </row>
    <row r="123" spans="1:21" ht="92.4" x14ac:dyDescent="0.25">
      <c r="A123" s="289" t="s">
        <v>664</v>
      </c>
      <c r="B123" s="308" t="s">
        <v>1871</v>
      </c>
      <c r="C123" s="301" t="s">
        <v>567</v>
      </c>
      <c r="D123" s="304" t="s">
        <v>525</v>
      </c>
      <c r="E123" s="310" t="s">
        <v>90</v>
      </c>
      <c r="F123" s="310" t="s">
        <v>134</v>
      </c>
      <c r="G123" s="231" t="s">
        <v>1909</v>
      </c>
      <c r="H123" s="400" t="s">
        <v>145</v>
      </c>
      <c r="I123" s="305" t="s">
        <v>563</v>
      </c>
      <c r="J123" s="304" t="s">
        <v>539</v>
      </c>
      <c r="K123" s="311">
        <v>0.25</v>
      </c>
      <c r="L123" s="305"/>
      <c r="M123" s="143">
        <v>2021</v>
      </c>
      <c r="N123" s="147">
        <v>27</v>
      </c>
      <c r="O123" s="148">
        <v>0.25</v>
      </c>
      <c r="P123" s="119">
        <f t="shared" si="7"/>
        <v>7</v>
      </c>
      <c r="Q123" s="146">
        <v>5</v>
      </c>
      <c r="R123" s="383">
        <f t="shared" si="4"/>
        <v>0.7142857142857143</v>
      </c>
      <c r="S123" s="387">
        <f t="shared" si="5"/>
        <v>0.18518518518518517</v>
      </c>
      <c r="T123" s="388">
        <f t="shared" si="6"/>
        <v>1</v>
      </c>
      <c r="U123" s="160" t="s">
        <v>869</v>
      </c>
    </row>
    <row r="124" spans="1:21" ht="92.4" x14ac:dyDescent="0.25">
      <c r="A124" s="289" t="s">
        <v>664</v>
      </c>
      <c r="B124" s="308" t="s">
        <v>1871</v>
      </c>
      <c r="C124" s="301" t="s">
        <v>567</v>
      </c>
      <c r="D124" s="304" t="s">
        <v>525</v>
      </c>
      <c r="E124" s="310" t="s">
        <v>90</v>
      </c>
      <c r="F124" s="310" t="s">
        <v>134</v>
      </c>
      <c r="G124" s="231" t="s">
        <v>1909</v>
      </c>
      <c r="H124" s="400" t="s">
        <v>146</v>
      </c>
      <c r="I124" s="305" t="s">
        <v>362</v>
      </c>
      <c r="J124" s="304" t="s">
        <v>121</v>
      </c>
      <c r="K124" s="311">
        <v>1</v>
      </c>
      <c r="L124" s="305"/>
      <c r="M124" s="143">
        <v>2021</v>
      </c>
      <c r="N124" s="147">
        <v>27</v>
      </c>
      <c r="O124" s="148">
        <v>1</v>
      </c>
      <c r="P124" s="119">
        <f t="shared" si="7"/>
        <v>27</v>
      </c>
      <c r="Q124" s="146">
        <v>27</v>
      </c>
      <c r="R124" s="383">
        <f t="shared" si="4"/>
        <v>1</v>
      </c>
      <c r="S124" s="387">
        <f t="shared" si="5"/>
        <v>1</v>
      </c>
      <c r="T124" s="388">
        <f t="shared" si="6"/>
        <v>1</v>
      </c>
      <c r="U124" s="160" t="s">
        <v>869</v>
      </c>
    </row>
    <row r="125" spans="1:21" ht="92.4" x14ac:dyDescent="0.25">
      <c r="A125" s="289" t="s">
        <v>664</v>
      </c>
      <c r="B125" s="308" t="s">
        <v>1871</v>
      </c>
      <c r="C125" s="301" t="s">
        <v>567</v>
      </c>
      <c r="D125" s="304" t="s">
        <v>525</v>
      </c>
      <c r="E125" s="310" t="s">
        <v>90</v>
      </c>
      <c r="F125" s="310" t="s">
        <v>134</v>
      </c>
      <c r="G125" s="231" t="s">
        <v>1909</v>
      </c>
      <c r="H125" s="400" t="s">
        <v>333</v>
      </c>
      <c r="I125" s="305" t="s">
        <v>362</v>
      </c>
      <c r="J125" s="304" t="s">
        <v>121</v>
      </c>
      <c r="K125" s="311">
        <v>1</v>
      </c>
      <c r="L125" s="305"/>
      <c r="M125" s="143">
        <v>2021</v>
      </c>
      <c r="N125" s="147">
        <v>27</v>
      </c>
      <c r="O125" s="148">
        <v>1</v>
      </c>
      <c r="P125" s="119">
        <f t="shared" si="7"/>
        <v>27</v>
      </c>
      <c r="Q125" s="146">
        <v>27</v>
      </c>
      <c r="R125" s="383">
        <f t="shared" si="4"/>
        <v>1</v>
      </c>
      <c r="S125" s="387">
        <f t="shared" si="5"/>
        <v>1</v>
      </c>
      <c r="T125" s="388">
        <f t="shared" si="6"/>
        <v>1</v>
      </c>
      <c r="U125" s="160" t="s">
        <v>869</v>
      </c>
    </row>
    <row r="126" spans="1:21" ht="92.4" x14ac:dyDescent="0.25">
      <c r="A126" s="289" t="s">
        <v>664</v>
      </c>
      <c r="B126" s="308" t="s">
        <v>1871</v>
      </c>
      <c r="C126" s="301" t="s">
        <v>567</v>
      </c>
      <c r="D126" s="304" t="s">
        <v>525</v>
      </c>
      <c r="E126" s="310" t="s">
        <v>90</v>
      </c>
      <c r="F126" s="310" t="s">
        <v>134</v>
      </c>
      <c r="G126" s="231" t="s">
        <v>1909</v>
      </c>
      <c r="H126" s="400" t="s">
        <v>334</v>
      </c>
      <c r="I126" s="305" t="s">
        <v>362</v>
      </c>
      <c r="J126" s="304" t="s">
        <v>121</v>
      </c>
      <c r="K126" s="311">
        <v>1</v>
      </c>
      <c r="L126" s="305"/>
      <c r="M126" s="143">
        <v>2021</v>
      </c>
      <c r="N126" s="147">
        <v>27</v>
      </c>
      <c r="O126" s="148">
        <v>1</v>
      </c>
      <c r="P126" s="119">
        <f t="shared" si="7"/>
        <v>27</v>
      </c>
      <c r="Q126" s="146">
        <v>27</v>
      </c>
      <c r="R126" s="383">
        <f t="shared" si="4"/>
        <v>1</v>
      </c>
      <c r="S126" s="387">
        <f t="shared" si="5"/>
        <v>1</v>
      </c>
      <c r="T126" s="388">
        <f t="shared" si="6"/>
        <v>1</v>
      </c>
      <c r="U126" s="160" t="s">
        <v>869</v>
      </c>
    </row>
    <row r="127" spans="1:21" ht="92.4" x14ac:dyDescent="0.25">
      <c r="A127" s="289" t="s">
        <v>664</v>
      </c>
      <c r="B127" s="308" t="s">
        <v>1871</v>
      </c>
      <c r="C127" s="301" t="s">
        <v>567</v>
      </c>
      <c r="D127" s="304" t="s">
        <v>525</v>
      </c>
      <c r="E127" s="310" t="s">
        <v>90</v>
      </c>
      <c r="F127" s="310" t="s">
        <v>134</v>
      </c>
      <c r="G127" s="231" t="s">
        <v>1909</v>
      </c>
      <c r="H127" s="400" t="s">
        <v>335</v>
      </c>
      <c r="I127" s="305" t="s">
        <v>362</v>
      </c>
      <c r="J127" s="304" t="s">
        <v>121</v>
      </c>
      <c r="K127" s="311">
        <v>1</v>
      </c>
      <c r="L127" s="305"/>
      <c r="M127" s="143">
        <v>2021</v>
      </c>
      <c r="N127" s="147">
        <v>27</v>
      </c>
      <c r="O127" s="148">
        <v>1</v>
      </c>
      <c r="P127" s="119">
        <f t="shared" si="7"/>
        <v>27</v>
      </c>
      <c r="Q127" s="146">
        <v>27</v>
      </c>
      <c r="R127" s="383">
        <f t="shared" si="4"/>
        <v>1</v>
      </c>
      <c r="S127" s="387">
        <f t="shared" si="5"/>
        <v>1</v>
      </c>
      <c r="T127" s="388">
        <f t="shared" si="6"/>
        <v>1</v>
      </c>
      <c r="U127" s="160" t="s">
        <v>869</v>
      </c>
    </row>
    <row r="128" spans="1:21" ht="92.4" x14ac:dyDescent="0.25">
      <c r="A128" s="289" t="s">
        <v>664</v>
      </c>
      <c r="B128" s="308" t="s">
        <v>1871</v>
      </c>
      <c r="C128" s="301" t="s">
        <v>567</v>
      </c>
      <c r="D128" s="304" t="s">
        <v>525</v>
      </c>
      <c r="E128" s="310" t="s">
        <v>90</v>
      </c>
      <c r="F128" s="310" t="s">
        <v>134</v>
      </c>
      <c r="G128" s="231" t="s">
        <v>1909</v>
      </c>
      <c r="H128" s="400" t="s">
        <v>336</v>
      </c>
      <c r="I128" s="305" t="s">
        <v>362</v>
      </c>
      <c r="J128" s="304" t="s">
        <v>121</v>
      </c>
      <c r="K128" s="311">
        <v>1</v>
      </c>
      <c r="L128" s="305"/>
      <c r="M128" s="143">
        <v>2021</v>
      </c>
      <c r="N128" s="147">
        <v>27</v>
      </c>
      <c r="O128" s="148">
        <v>1</v>
      </c>
      <c r="P128" s="119">
        <f t="shared" si="7"/>
        <v>27</v>
      </c>
      <c r="Q128" s="146">
        <v>27</v>
      </c>
      <c r="R128" s="383">
        <f t="shared" si="4"/>
        <v>1</v>
      </c>
      <c r="S128" s="387">
        <f t="shared" si="5"/>
        <v>1</v>
      </c>
      <c r="T128" s="388">
        <f t="shared" si="6"/>
        <v>1</v>
      </c>
      <c r="U128" s="160" t="s">
        <v>869</v>
      </c>
    </row>
    <row r="129" spans="1:21" ht="92.4" x14ac:dyDescent="0.25">
      <c r="A129" s="289" t="s">
        <v>664</v>
      </c>
      <c r="B129" s="308" t="s">
        <v>1871</v>
      </c>
      <c r="C129" s="301" t="s">
        <v>567</v>
      </c>
      <c r="D129" s="304" t="s">
        <v>525</v>
      </c>
      <c r="E129" s="310" t="s">
        <v>90</v>
      </c>
      <c r="F129" s="310" t="s">
        <v>134</v>
      </c>
      <c r="G129" s="231" t="s">
        <v>1909</v>
      </c>
      <c r="H129" s="400" t="s">
        <v>337</v>
      </c>
      <c r="I129" s="305" t="s">
        <v>563</v>
      </c>
      <c r="J129" s="304" t="s">
        <v>539</v>
      </c>
      <c r="K129" s="311">
        <v>0.25</v>
      </c>
      <c r="L129" s="305"/>
      <c r="M129" s="143">
        <v>2021</v>
      </c>
      <c r="N129" s="147">
        <v>27</v>
      </c>
      <c r="O129" s="148">
        <v>0.25</v>
      </c>
      <c r="P129" s="119">
        <f t="shared" si="7"/>
        <v>7</v>
      </c>
      <c r="Q129" s="146">
        <v>5</v>
      </c>
      <c r="R129" s="383">
        <f t="shared" si="4"/>
        <v>0.7142857142857143</v>
      </c>
      <c r="S129" s="387">
        <f t="shared" si="5"/>
        <v>0.18518518518518517</v>
      </c>
      <c r="T129" s="388">
        <f t="shared" si="6"/>
        <v>1</v>
      </c>
      <c r="U129" s="160" t="s">
        <v>869</v>
      </c>
    </row>
    <row r="130" spans="1:21" ht="92.4" x14ac:dyDescent="0.25">
      <c r="A130" s="289" t="s">
        <v>664</v>
      </c>
      <c r="B130" s="308" t="s">
        <v>1871</v>
      </c>
      <c r="C130" s="301" t="s">
        <v>567</v>
      </c>
      <c r="D130" s="304" t="s">
        <v>525</v>
      </c>
      <c r="E130" s="310" t="s">
        <v>90</v>
      </c>
      <c r="F130" s="310" t="s">
        <v>134</v>
      </c>
      <c r="G130" s="231" t="s">
        <v>1909</v>
      </c>
      <c r="H130" s="400" t="s">
        <v>1937</v>
      </c>
      <c r="I130" s="305" t="s">
        <v>563</v>
      </c>
      <c r="J130" s="304" t="s">
        <v>539</v>
      </c>
      <c r="K130" s="311">
        <v>0.25</v>
      </c>
      <c r="L130" s="305"/>
      <c r="M130" s="143">
        <v>2021</v>
      </c>
      <c r="N130" s="147">
        <v>27</v>
      </c>
      <c r="O130" s="148">
        <v>0.25</v>
      </c>
      <c r="P130" s="119">
        <f t="shared" si="7"/>
        <v>7</v>
      </c>
      <c r="Q130" s="146">
        <v>5</v>
      </c>
      <c r="R130" s="383">
        <f t="shared" si="4"/>
        <v>0.7142857142857143</v>
      </c>
      <c r="S130" s="387">
        <f t="shared" si="5"/>
        <v>0.18518518518518517</v>
      </c>
      <c r="T130" s="388">
        <f t="shared" si="6"/>
        <v>1</v>
      </c>
      <c r="U130" s="160" t="s">
        <v>869</v>
      </c>
    </row>
    <row r="131" spans="1:21" ht="92.4" x14ac:dyDescent="0.25">
      <c r="A131" s="289" t="s">
        <v>664</v>
      </c>
      <c r="B131" s="308" t="s">
        <v>1871</v>
      </c>
      <c r="C131" s="301" t="s">
        <v>567</v>
      </c>
      <c r="D131" s="304" t="s">
        <v>525</v>
      </c>
      <c r="E131" s="310" t="s">
        <v>90</v>
      </c>
      <c r="F131" s="310" t="s">
        <v>134</v>
      </c>
      <c r="G131" s="231" t="s">
        <v>1909</v>
      </c>
      <c r="H131" s="400" t="s">
        <v>1938</v>
      </c>
      <c r="I131" s="305" t="s">
        <v>563</v>
      </c>
      <c r="J131" s="304" t="s">
        <v>539</v>
      </c>
      <c r="K131" s="311">
        <v>0.25</v>
      </c>
      <c r="L131" s="305"/>
      <c r="M131" s="143">
        <v>2021</v>
      </c>
      <c r="N131" s="147">
        <v>27</v>
      </c>
      <c r="O131" s="148">
        <v>0.25</v>
      </c>
      <c r="P131" s="119">
        <f t="shared" si="7"/>
        <v>7</v>
      </c>
      <c r="Q131" s="146">
        <v>5</v>
      </c>
      <c r="R131" s="383">
        <f t="shared" ref="R131:R194" si="8">Q131/P131</f>
        <v>0.7142857142857143</v>
      </c>
      <c r="S131" s="387">
        <f t="shared" ref="S131:S194" si="9">Q131/N131</f>
        <v>0.18518518518518517</v>
      </c>
      <c r="T131" s="388">
        <f t="shared" ref="T131:T194" si="10">O131/K131</f>
        <v>1</v>
      </c>
      <c r="U131" s="160" t="s">
        <v>869</v>
      </c>
    </row>
    <row r="132" spans="1:21" ht="92.4" x14ac:dyDescent="0.25">
      <c r="A132" s="289" t="s">
        <v>664</v>
      </c>
      <c r="B132" s="308" t="s">
        <v>1871</v>
      </c>
      <c r="C132" s="301" t="s">
        <v>567</v>
      </c>
      <c r="D132" s="304" t="s">
        <v>525</v>
      </c>
      <c r="E132" s="310" t="s">
        <v>90</v>
      </c>
      <c r="F132" s="310" t="s">
        <v>134</v>
      </c>
      <c r="G132" s="231" t="s">
        <v>1909</v>
      </c>
      <c r="H132" s="400" t="s">
        <v>1939</v>
      </c>
      <c r="I132" s="305" t="s">
        <v>563</v>
      </c>
      <c r="J132" s="304" t="s">
        <v>539</v>
      </c>
      <c r="K132" s="311">
        <v>0.25</v>
      </c>
      <c r="L132" s="305"/>
      <c r="M132" s="143">
        <v>2021</v>
      </c>
      <c r="N132" s="147">
        <v>27</v>
      </c>
      <c r="O132" s="148">
        <v>0.25</v>
      </c>
      <c r="P132" s="119">
        <f t="shared" ref="P132:P195" si="11">ROUNDUP(N132*O132,0)</f>
        <v>7</v>
      </c>
      <c r="Q132" s="146">
        <v>5</v>
      </c>
      <c r="R132" s="383">
        <f t="shared" si="8"/>
        <v>0.7142857142857143</v>
      </c>
      <c r="S132" s="387">
        <f t="shared" si="9"/>
        <v>0.18518518518518517</v>
      </c>
      <c r="T132" s="388">
        <f t="shared" si="10"/>
        <v>1</v>
      </c>
      <c r="U132" s="160" t="s">
        <v>869</v>
      </c>
    </row>
    <row r="133" spans="1:21" ht="92.4" x14ac:dyDescent="0.25">
      <c r="A133" s="289" t="s">
        <v>664</v>
      </c>
      <c r="B133" s="308" t="s">
        <v>1871</v>
      </c>
      <c r="C133" s="301" t="s">
        <v>567</v>
      </c>
      <c r="D133" s="304" t="s">
        <v>525</v>
      </c>
      <c r="E133" s="310" t="s">
        <v>90</v>
      </c>
      <c r="F133" s="310" t="s">
        <v>134</v>
      </c>
      <c r="G133" s="231" t="s">
        <v>1909</v>
      </c>
      <c r="H133" s="400" t="s">
        <v>341</v>
      </c>
      <c r="I133" s="305" t="s">
        <v>563</v>
      </c>
      <c r="J133" s="304" t="s">
        <v>539</v>
      </c>
      <c r="K133" s="311">
        <v>0.25</v>
      </c>
      <c r="L133" s="305"/>
      <c r="M133" s="143">
        <v>2021</v>
      </c>
      <c r="N133" s="147">
        <v>27</v>
      </c>
      <c r="O133" s="148">
        <v>0.25</v>
      </c>
      <c r="P133" s="119">
        <f t="shared" si="11"/>
        <v>7</v>
      </c>
      <c r="Q133" s="146">
        <v>5</v>
      </c>
      <c r="R133" s="383">
        <f t="shared" si="8"/>
        <v>0.7142857142857143</v>
      </c>
      <c r="S133" s="387">
        <f t="shared" si="9"/>
        <v>0.18518518518518517</v>
      </c>
      <c r="T133" s="388">
        <f t="shared" si="10"/>
        <v>1</v>
      </c>
      <c r="U133" s="160" t="s">
        <v>869</v>
      </c>
    </row>
    <row r="134" spans="1:21" ht="92.4" x14ac:dyDescent="0.25">
      <c r="A134" s="289" t="s">
        <v>664</v>
      </c>
      <c r="B134" s="308" t="s">
        <v>1871</v>
      </c>
      <c r="C134" s="301" t="s">
        <v>567</v>
      </c>
      <c r="D134" s="304" t="s">
        <v>525</v>
      </c>
      <c r="E134" s="310" t="s">
        <v>90</v>
      </c>
      <c r="F134" s="310" t="s">
        <v>134</v>
      </c>
      <c r="G134" s="231" t="s">
        <v>1909</v>
      </c>
      <c r="H134" s="400" t="s">
        <v>342</v>
      </c>
      <c r="I134" s="305" t="s">
        <v>563</v>
      </c>
      <c r="J134" s="304" t="s">
        <v>539</v>
      </c>
      <c r="K134" s="311">
        <v>0.25</v>
      </c>
      <c r="L134" s="305"/>
      <c r="M134" s="143">
        <v>2021</v>
      </c>
      <c r="N134" s="147">
        <v>27</v>
      </c>
      <c r="O134" s="148">
        <v>0.25</v>
      </c>
      <c r="P134" s="119">
        <f t="shared" si="11"/>
        <v>7</v>
      </c>
      <c r="Q134" s="146">
        <v>5</v>
      </c>
      <c r="R134" s="383">
        <f t="shared" si="8"/>
        <v>0.7142857142857143</v>
      </c>
      <c r="S134" s="387">
        <f t="shared" si="9"/>
        <v>0.18518518518518517</v>
      </c>
      <c r="T134" s="388">
        <f t="shared" si="10"/>
        <v>1</v>
      </c>
      <c r="U134" s="160" t="s">
        <v>869</v>
      </c>
    </row>
    <row r="135" spans="1:21" ht="92.4" x14ac:dyDescent="0.25">
      <c r="A135" s="289" t="s">
        <v>664</v>
      </c>
      <c r="B135" s="308" t="s">
        <v>1871</v>
      </c>
      <c r="C135" s="301" t="s">
        <v>567</v>
      </c>
      <c r="D135" s="304" t="s">
        <v>525</v>
      </c>
      <c r="E135" s="310" t="s">
        <v>90</v>
      </c>
      <c r="F135" s="310" t="s">
        <v>134</v>
      </c>
      <c r="G135" s="231" t="s">
        <v>1909</v>
      </c>
      <c r="H135" s="400" t="s">
        <v>343</v>
      </c>
      <c r="I135" s="305" t="s">
        <v>362</v>
      </c>
      <c r="J135" s="304" t="s">
        <v>121</v>
      </c>
      <c r="K135" s="311">
        <v>1</v>
      </c>
      <c r="L135" s="305"/>
      <c r="M135" s="143">
        <v>2021</v>
      </c>
      <c r="N135" s="147">
        <v>27</v>
      </c>
      <c r="O135" s="148">
        <v>1</v>
      </c>
      <c r="P135" s="119">
        <f t="shared" si="11"/>
        <v>27</v>
      </c>
      <c r="Q135" s="146">
        <v>27</v>
      </c>
      <c r="R135" s="383">
        <f t="shared" si="8"/>
        <v>1</v>
      </c>
      <c r="S135" s="387">
        <f t="shared" si="9"/>
        <v>1</v>
      </c>
      <c r="T135" s="388">
        <f t="shared" si="10"/>
        <v>1</v>
      </c>
      <c r="U135" s="160" t="s">
        <v>869</v>
      </c>
    </row>
    <row r="136" spans="1:21" ht="92.4" x14ac:dyDescent="0.25">
      <c r="A136" s="289" t="s">
        <v>664</v>
      </c>
      <c r="B136" s="308" t="s">
        <v>1871</v>
      </c>
      <c r="C136" s="301" t="s">
        <v>567</v>
      </c>
      <c r="D136" s="304" t="s">
        <v>525</v>
      </c>
      <c r="E136" s="310" t="s">
        <v>90</v>
      </c>
      <c r="F136" s="310" t="s">
        <v>134</v>
      </c>
      <c r="G136" s="231" t="s">
        <v>1909</v>
      </c>
      <c r="H136" s="400" t="s">
        <v>344</v>
      </c>
      <c r="I136" s="305" t="s">
        <v>563</v>
      </c>
      <c r="J136" s="304" t="s">
        <v>539</v>
      </c>
      <c r="K136" s="311">
        <v>0.25</v>
      </c>
      <c r="L136" s="305"/>
      <c r="M136" s="143">
        <v>2021</v>
      </c>
      <c r="N136" s="147">
        <v>27</v>
      </c>
      <c r="O136" s="148">
        <v>0.25</v>
      </c>
      <c r="P136" s="119">
        <f t="shared" si="11"/>
        <v>7</v>
      </c>
      <c r="Q136" s="146">
        <v>5</v>
      </c>
      <c r="R136" s="383">
        <f t="shared" si="8"/>
        <v>0.7142857142857143</v>
      </c>
      <c r="S136" s="387">
        <f t="shared" si="9"/>
        <v>0.18518518518518517</v>
      </c>
      <c r="T136" s="388">
        <f t="shared" si="10"/>
        <v>1</v>
      </c>
      <c r="U136" s="160" t="s">
        <v>869</v>
      </c>
    </row>
    <row r="137" spans="1:21" ht="92.4" x14ac:dyDescent="0.25">
      <c r="A137" s="289" t="s">
        <v>664</v>
      </c>
      <c r="B137" s="308" t="s">
        <v>1871</v>
      </c>
      <c r="C137" s="301" t="s">
        <v>567</v>
      </c>
      <c r="D137" s="304" t="s">
        <v>525</v>
      </c>
      <c r="E137" s="310" t="s">
        <v>90</v>
      </c>
      <c r="F137" s="310" t="s">
        <v>134</v>
      </c>
      <c r="G137" s="231" t="s">
        <v>1909</v>
      </c>
      <c r="H137" s="400" t="s">
        <v>582</v>
      </c>
      <c r="I137" s="305" t="s">
        <v>563</v>
      </c>
      <c r="J137" s="304" t="s">
        <v>539</v>
      </c>
      <c r="K137" s="311">
        <v>0.25</v>
      </c>
      <c r="L137" s="305"/>
      <c r="M137" s="143">
        <v>2020</v>
      </c>
      <c r="N137" s="147">
        <v>28</v>
      </c>
      <c r="O137" s="148">
        <v>0.25</v>
      </c>
      <c r="P137" s="119">
        <f t="shared" si="11"/>
        <v>7</v>
      </c>
      <c r="Q137" s="146">
        <v>3</v>
      </c>
      <c r="R137" s="383">
        <f t="shared" si="8"/>
        <v>0.42857142857142855</v>
      </c>
      <c r="S137" s="387">
        <f t="shared" si="9"/>
        <v>0.10714285714285714</v>
      </c>
      <c r="T137" s="388">
        <f t="shared" si="10"/>
        <v>1</v>
      </c>
      <c r="U137" s="160" t="s">
        <v>1943</v>
      </c>
    </row>
    <row r="138" spans="1:21" ht="92.4" x14ac:dyDescent="0.25">
      <c r="A138" s="289" t="s">
        <v>664</v>
      </c>
      <c r="B138" s="308" t="s">
        <v>1871</v>
      </c>
      <c r="C138" s="301" t="s">
        <v>567</v>
      </c>
      <c r="D138" s="304" t="s">
        <v>525</v>
      </c>
      <c r="E138" s="310" t="s">
        <v>90</v>
      </c>
      <c r="F138" s="310" t="s">
        <v>134</v>
      </c>
      <c r="G138" s="231" t="s">
        <v>1909</v>
      </c>
      <c r="H138" s="400" t="s">
        <v>347</v>
      </c>
      <c r="I138" s="305" t="s">
        <v>362</v>
      </c>
      <c r="J138" s="304" t="s">
        <v>121</v>
      </c>
      <c r="K138" s="311">
        <v>1</v>
      </c>
      <c r="L138" s="305"/>
      <c r="M138" s="143">
        <v>2021</v>
      </c>
      <c r="N138" s="147">
        <v>27</v>
      </c>
      <c r="O138" s="148">
        <v>1</v>
      </c>
      <c r="P138" s="119">
        <f t="shared" si="11"/>
        <v>27</v>
      </c>
      <c r="Q138" s="146">
        <v>27</v>
      </c>
      <c r="R138" s="383">
        <f t="shared" si="8"/>
        <v>1</v>
      </c>
      <c r="S138" s="387">
        <f t="shared" si="9"/>
        <v>1</v>
      </c>
      <c r="T138" s="388">
        <f t="shared" si="10"/>
        <v>1</v>
      </c>
      <c r="U138" s="160" t="s">
        <v>869</v>
      </c>
    </row>
    <row r="139" spans="1:21" ht="92.4" x14ac:dyDescent="0.25">
      <c r="A139" s="289" t="s">
        <v>664</v>
      </c>
      <c r="B139" s="308" t="s">
        <v>1871</v>
      </c>
      <c r="C139" s="301" t="s">
        <v>567</v>
      </c>
      <c r="D139" s="304" t="s">
        <v>525</v>
      </c>
      <c r="E139" s="310" t="s">
        <v>90</v>
      </c>
      <c r="F139" s="310" t="s">
        <v>134</v>
      </c>
      <c r="G139" s="231" t="s">
        <v>1909</v>
      </c>
      <c r="H139" s="400" t="s">
        <v>348</v>
      </c>
      <c r="I139" s="305" t="s">
        <v>362</v>
      </c>
      <c r="J139" s="304" t="s">
        <v>121</v>
      </c>
      <c r="K139" s="311">
        <v>1</v>
      </c>
      <c r="L139" s="305"/>
      <c r="M139" s="143">
        <v>2021</v>
      </c>
      <c r="N139" s="147">
        <v>27</v>
      </c>
      <c r="O139" s="148">
        <v>1</v>
      </c>
      <c r="P139" s="119">
        <f t="shared" si="11"/>
        <v>27</v>
      </c>
      <c r="Q139" s="146">
        <v>27</v>
      </c>
      <c r="R139" s="383">
        <f t="shared" si="8"/>
        <v>1</v>
      </c>
      <c r="S139" s="387">
        <f t="shared" si="9"/>
        <v>1</v>
      </c>
      <c r="T139" s="388">
        <f t="shared" si="10"/>
        <v>1</v>
      </c>
      <c r="U139" s="160" t="s">
        <v>869</v>
      </c>
    </row>
    <row r="140" spans="1:21" ht="92.4" x14ac:dyDescent="0.25">
      <c r="A140" s="289" t="s">
        <v>664</v>
      </c>
      <c r="B140" s="308" t="s">
        <v>1871</v>
      </c>
      <c r="C140" s="301" t="s">
        <v>567</v>
      </c>
      <c r="D140" s="304" t="s">
        <v>525</v>
      </c>
      <c r="E140" s="310" t="s">
        <v>90</v>
      </c>
      <c r="F140" s="310" t="s">
        <v>134</v>
      </c>
      <c r="G140" s="231" t="s">
        <v>1909</v>
      </c>
      <c r="H140" s="400" t="s">
        <v>349</v>
      </c>
      <c r="I140" s="305" t="s">
        <v>563</v>
      </c>
      <c r="J140" s="304" t="s">
        <v>539</v>
      </c>
      <c r="K140" s="311">
        <v>0.25</v>
      </c>
      <c r="L140" s="305"/>
      <c r="M140" s="143">
        <v>2021</v>
      </c>
      <c r="N140" s="147">
        <v>27</v>
      </c>
      <c r="O140" s="148">
        <v>0.25</v>
      </c>
      <c r="P140" s="119">
        <f t="shared" si="11"/>
        <v>7</v>
      </c>
      <c r="Q140" s="146">
        <v>5</v>
      </c>
      <c r="R140" s="383">
        <f t="shared" si="8"/>
        <v>0.7142857142857143</v>
      </c>
      <c r="S140" s="387">
        <f t="shared" si="9"/>
        <v>0.18518518518518517</v>
      </c>
      <c r="T140" s="388">
        <f t="shared" si="10"/>
        <v>1</v>
      </c>
      <c r="U140" s="160" t="s">
        <v>869</v>
      </c>
    </row>
    <row r="141" spans="1:21" ht="92.4" x14ac:dyDescent="0.25">
      <c r="A141" s="289" t="s">
        <v>664</v>
      </c>
      <c r="B141" s="308" t="s">
        <v>1871</v>
      </c>
      <c r="C141" s="301" t="s">
        <v>567</v>
      </c>
      <c r="D141" s="304" t="s">
        <v>525</v>
      </c>
      <c r="E141" s="310" t="s">
        <v>90</v>
      </c>
      <c r="F141" s="310" t="s">
        <v>134</v>
      </c>
      <c r="G141" s="231" t="s">
        <v>1909</v>
      </c>
      <c r="H141" s="400" t="s">
        <v>350</v>
      </c>
      <c r="I141" s="305" t="s">
        <v>563</v>
      </c>
      <c r="J141" s="304" t="s">
        <v>539</v>
      </c>
      <c r="K141" s="311">
        <v>0.25</v>
      </c>
      <c r="L141" s="305"/>
      <c r="M141" s="143">
        <v>2021</v>
      </c>
      <c r="N141" s="147">
        <v>27</v>
      </c>
      <c r="O141" s="148">
        <v>0.25</v>
      </c>
      <c r="P141" s="119">
        <f t="shared" si="11"/>
        <v>7</v>
      </c>
      <c r="Q141" s="146">
        <v>5</v>
      </c>
      <c r="R141" s="383">
        <f t="shared" si="8"/>
        <v>0.7142857142857143</v>
      </c>
      <c r="S141" s="387">
        <f t="shared" si="9"/>
        <v>0.18518518518518517</v>
      </c>
      <c r="T141" s="388">
        <f t="shared" si="10"/>
        <v>1</v>
      </c>
      <c r="U141" s="160" t="s">
        <v>869</v>
      </c>
    </row>
    <row r="142" spans="1:21" ht="92.4" x14ac:dyDescent="0.25">
      <c r="A142" s="289" t="s">
        <v>664</v>
      </c>
      <c r="B142" s="308" t="s">
        <v>1871</v>
      </c>
      <c r="C142" s="301" t="s">
        <v>567</v>
      </c>
      <c r="D142" s="304" t="s">
        <v>525</v>
      </c>
      <c r="E142" s="310" t="s">
        <v>90</v>
      </c>
      <c r="F142" s="310" t="s">
        <v>134</v>
      </c>
      <c r="G142" s="231" t="s">
        <v>1909</v>
      </c>
      <c r="H142" s="400" t="s">
        <v>1940</v>
      </c>
      <c r="I142" s="305" t="s">
        <v>235</v>
      </c>
      <c r="J142" s="304" t="s">
        <v>121</v>
      </c>
      <c r="K142" s="311">
        <v>1</v>
      </c>
      <c r="L142" s="305" t="s">
        <v>1941</v>
      </c>
      <c r="M142" s="143">
        <v>2021</v>
      </c>
      <c r="N142" s="147">
        <v>27</v>
      </c>
      <c r="O142" s="148">
        <v>1</v>
      </c>
      <c r="P142" s="119">
        <f t="shared" si="11"/>
        <v>27</v>
      </c>
      <c r="Q142" s="146">
        <v>27</v>
      </c>
      <c r="R142" s="383">
        <f t="shared" si="8"/>
        <v>1</v>
      </c>
      <c r="S142" s="387">
        <f t="shared" si="9"/>
        <v>1</v>
      </c>
      <c r="T142" s="388">
        <f t="shared" si="10"/>
        <v>1</v>
      </c>
      <c r="U142" s="160" t="s">
        <v>869</v>
      </c>
    </row>
    <row r="143" spans="1:21" ht="92.4" x14ac:dyDescent="0.25">
      <c r="A143" s="289" t="s">
        <v>664</v>
      </c>
      <c r="B143" s="308" t="s">
        <v>1871</v>
      </c>
      <c r="C143" s="301" t="s">
        <v>567</v>
      </c>
      <c r="D143" s="304" t="s">
        <v>525</v>
      </c>
      <c r="E143" s="310" t="s">
        <v>90</v>
      </c>
      <c r="F143" s="310" t="s">
        <v>134</v>
      </c>
      <c r="G143" s="231" t="s">
        <v>1909</v>
      </c>
      <c r="H143" s="400" t="s">
        <v>352</v>
      </c>
      <c r="I143" s="305" t="s">
        <v>563</v>
      </c>
      <c r="J143" s="304" t="s">
        <v>539</v>
      </c>
      <c r="K143" s="311">
        <v>0.25</v>
      </c>
      <c r="L143" s="305"/>
      <c r="M143" s="143">
        <v>2021</v>
      </c>
      <c r="N143" s="147">
        <v>27</v>
      </c>
      <c r="O143" s="148">
        <v>0.25</v>
      </c>
      <c r="P143" s="119">
        <f t="shared" si="11"/>
        <v>7</v>
      </c>
      <c r="Q143" s="146">
        <v>5</v>
      </c>
      <c r="R143" s="383">
        <f t="shared" si="8"/>
        <v>0.7142857142857143</v>
      </c>
      <c r="S143" s="387">
        <f t="shared" si="9"/>
        <v>0.18518518518518517</v>
      </c>
      <c r="T143" s="388">
        <f t="shared" si="10"/>
        <v>1</v>
      </c>
      <c r="U143" s="160" t="s">
        <v>869</v>
      </c>
    </row>
    <row r="144" spans="1:21" ht="92.4" x14ac:dyDescent="0.25">
      <c r="A144" s="289" t="s">
        <v>664</v>
      </c>
      <c r="B144" s="308" t="s">
        <v>1871</v>
      </c>
      <c r="C144" s="301" t="s">
        <v>567</v>
      </c>
      <c r="D144" s="304" t="s">
        <v>525</v>
      </c>
      <c r="E144" s="310" t="s">
        <v>90</v>
      </c>
      <c r="F144" s="310" t="s">
        <v>548</v>
      </c>
      <c r="G144" s="231" t="s">
        <v>1909</v>
      </c>
      <c r="H144" s="400" t="s">
        <v>547</v>
      </c>
      <c r="I144" s="305" t="s">
        <v>565</v>
      </c>
      <c r="J144" s="304" t="s">
        <v>121</v>
      </c>
      <c r="K144" s="311">
        <v>1</v>
      </c>
      <c r="L144" s="305"/>
      <c r="M144" s="143">
        <v>2021</v>
      </c>
      <c r="N144" s="147">
        <v>27</v>
      </c>
      <c r="O144" s="148">
        <v>1</v>
      </c>
      <c r="P144" s="119">
        <f t="shared" si="11"/>
        <v>27</v>
      </c>
      <c r="Q144" s="146">
        <v>0</v>
      </c>
      <c r="R144" s="383">
        <f t="shared" si="8"/>
        <v>0</v>
      </c>
      <c r="S144" s="387">
        <f t="shared" si="9"/>
        <v>0</v>
      </c>
      <c r="T144" s="388">
        <f t="shared" si="10"/>
        <v>1</v>
      </c>
      <c r="U144" s="103" t="s">
        <v>1942</v>
      </c>
    </row>
    <row r="145" spans="1:21" ht="92.4" x14ac:dyDescent="0.25">
      <c r="A145" s="289" t="s">
        <v>664</v>
      </c>
      <c r="B145" s="308" t="s">
        <v>1871</v>
      </c>
      <c r="C145" s="301" t="s">
        <v>567</v>
      </c>
      <c r="D145" s="304" t="s">
        <v>525</v>
      </c>
      <c r="E145" s="310" t="s">
        <v>90</v>
      </c>
      <c r="F145" s="310" t="s">
        <v>548</v>
      </c>
      <c r="G145" s="231" t="s">
        <v>1909</v>
      </c>
      <c r="H145" s="400" t="s">
        <v>549</v>
      </c>
      <c r="I145" s="305" t="s">
        <v>565</v>
      </c>
      <c r="J145" s="304" t="s">
        <v>121</v>
      </c>
      <c r="K145" s="311">
        <v>1</v>
      </c>
      <c r="L145" s="305"/>
      <c r="M145" s="143">
        <v>2021</v>
      </c>
      <c r="N145" s="147">
        <v>27</v>
      </c>
      <c r="O145" s="148">
        <v>1</v>
      </c>
      <c r="P145" s="119">
        <f t="shared" si="11"/>
        <v>27</v>
      </c>
      <c r="Q145" s="146">
        <v>0</v>
      </c>
      <c r="R145" s="383">
        <f t="shared" si="8"/>
        <v>0</v>
      </c>
      <c r="S145" s="387">
        <f t="shared" si="9"/>
        <v>0</v>
      </c>
      <c r="T145" s="388">
        <f t="shared" si="10"/>
        <v>1</v>
      </c>
      <c r="U145" s="103" t="s">
        <v>1942</v>
      </c>
    </row>
    <row r="146" spans="1:21" ht="92.4" x14ac:dyDescent="0.25">
      <c r="A146" s="289" t="s">
        <v>664</v>
      </c>
      <c r="B146" s="308" t="s">
        <v>1871</v>
      </c>
      <c r="C146" s="301" t="s">
        <v>567</v>
      </c>
      <c r="D146" s="304" t="s">
        <v>525</v>
      </c>
      <c r="E146" s="310" t="s">
        <v>90</v>
      </c>
      <c r="F146" s="310" t="s">
        <v>548</v>
      </c>
      <c r="G146" s="231" t="s">
        <v>1909</v>
      </c>
      <c r="H146" s="400" t="s">
        <v>550</v>
      </c>
      <c r="I146" s="305" t="s">
        <v>565</v>
      </c>
      <c r="J146" s="304" t="s">
        <v>121</v>
      </c>
      <c r="K146" s="311">
        <v>1</v>
      </c>
      <c r="L146" s="305"/>
      <c r="M146" s="143">
        <v>2021</v>
      </c>
      <c r="N146" s="147">
        <v>27</v>
      </c>
      <c r="O146" s="148">
        <v>1</v>
      </c>
      <c r="P146" s="119">
        <f t="shared" si="11"/>
        <v>27</v>
      </c>
      <c r="Q146" s="146">
        <v>0</v>
      </c>
      <c r="R146" s="383">
        <f t="shared" si="8"/>
        <v>0</v>
      </c>
      <c r="S146" s="387">
        <f t="shared" si="9"/>
        <v>0</v>
      </c>
      <c r="T146" s="388">
        <f t="shared" si="10"/>
        <v>1</v>
      </c>
      <c r="U146" s="103" t="s">
        <v>1942</v>
      </c>
    </row>
    <row r="147" spans="1:21" ht="92.4" x14ac:dyDescent="0.25">
      <c r="A147" s="289" t="s">
        <v>664</v>
      </c>
      <c r="B147" s="308" t="s">
        <v>1871</v>
      </c>
      <c r="C147" s="301" t="s">
        <v>567</v>
      </c>
      <c r="D147" s="304" t="s">
        <v>525</v>
      </c>
      <c r="E147" s="310" t="s">
        <v>90</v>
      </c>
      <c r="F147" s="310" t="s">
        <v>548</v>
      </c>
      <c r="G147" s="231" t="s">
        <v>1909</v>
      </c>
      <c r="H147" s="400" t="s">
        <v>551</v>
      </c>
      <c r="I147" s="305" t="s">
        <v>565</v>
      </c>
      <c r="J147" s="304" t="s">
        <v>121</v>
      </c>
      <c r="K147" s="311">
        <v>1</v>
      </c>
      <c r="L147" s="305"/>
      <c r="M147" s="143">
        <v>2021</v>
      </c>
      <c r="N147" s="147">
        <v>27</v>
      </c>
      <c r="O147" s="148">
        <v>1</v>
      </c>
      <c r="P147" s="119">
        <f t="shared" si="11"/>
        <v>27</v>
      </c>
      <c r="Q147" s="146">
        <v>0</v>
      </c>
      <c r="R147" s="383">
        <f t="shared" si="8"/>
        <v>0</v>
      </c>
      <c r="S147" s="387">
        <f t="shared" si="9"/>
        <v>0</v>
      </c>
      <c r="T147" s="388">
        <f t="shared" si="10"/>
        <v>1</v>
      </c>
      <c r="U147" s="103" t="s">
        <v>1942</v>
      </c>
    </row>
    <row r="148" spans="1:21" ht="92.4" x14ac:dyDescent="0.25">
      <c r="A148" s="289" t="s">
        <v>664</v>
      </c>
      <c r="B148" s="308" t="s">
        <v>1871</v>
      </c>
      <c r="C148" s="301" t="s">
        <v>567</v>
      </c>
      <c r="D148" s="304" t="s">
        <v>525</v>
      </c>
      <c r="E148" s="310" t="s">
        <v>90</v>
      </c>
      <c r="F148" s="310" t="s">
        <v>548</v>
      </c>
      <c r="G148" s="231" t="s">
        <v>1909</v>
      </c>
      <c r="H148" s="400" t="s">
        <v>552</v>
      </c>
      <c r="I148" s="305" t="s">
        <v>565</v>
      </c>
      <c r="J148" s="304" t="s">
        <v>121</v>
      </c>
      <c r="K148" s="311">
        <v>1</v>
      </c>
      <c r="L148" s="305"/>
      <c r="M148" s="143">
        <v>2021</v>
      </c>
      <c r="N148" s="147">
        <v>27</v>
      </c>
      <c r="O148" s="148">
        <v>1</v>
      </c>
      <c r="P148" s="119">
        <f t="shared" si="11"/>
        <v>27</v>
      </c>
      <c r="Q148" s="146">
        <v>0</v>
      </c>
      <c r="R148" s="383">
        <f t="shared" si="8"/>
        <v>0</v>
      </c>
      <c r="S148" s="387">
        <f t="shared" si="9"/>
        <v>0</v>
      </c>
      <c r="T148" s="388">
        <f t="shared" si="10"/>
        <v>1</v>
      </c>
      <c r="U148" s="103" t="s">
        <v>1942</v>
      </c>
    </row>
    <row r="149" spans="1:21" ht="92.4" x14ac:dyDescent="0.25">
      <c r="A149" s="289" t="s">
        <v>664</v>
      </c>
      <c r="B149" s="308" t="s">
        <v>1871</v>
      </c>
      <c r="C149" s="301" t="s">
        <v>567</v>
      </c>
      <c r="D149" s="304" t="s">
        <v>525</v>
      </c>
      <c r="E149" s="310" t="s">
        <v>90</v>
      </c>
      <c r="F149" s="310" t="s">
        <v>548</v>
      </c>
      <c r="G149" s="231" t="s">
        <v>1909</v>
      </c>
      <c r="H149" s="400" t="s">
        <v>553</v>
      </c>
      <c r="I149" s="305" t="s">
        <v>565</v>
      </c>
      <c r="J149" s="304" t="s">
        <v>121</v>
      </c>
      <c r="K149" s="311">
        <v>1</v>
      </c>
      <c r="L149" s="305"/>
      <c r="M149" s="143">
        <v>2021</v>
      </c>
      <c r="N149" s="147">
        <v>27</v>
      </c>
      <c r="O149" s="148">
        <v>1</v>
      </c>
      <c r="P149" s="119">
        <f t="shared" si="11"/>
        <v>27</v>
      </c>
      <c r="Q149" s="146">
        <v>0</v>
      </c>
      <c r="R149" s="383">
        <f t="shared" si="8"/>
        <v>0</v>
      </c>
      <c r="S149" s="387">
        <f t="shared" si="9"/>
        <v>0</v>
      </c>
      <c r="T149" s="388">
        <f t="shared" si="10"/>
        <v>1</v>
      </c>
      <c r="U149" s="103" t="s">
        <v>1942</v>
      </c>
    </row>
    <row r="150" spans="1:21" ht="92.4" x14ac:dyDescent="0.25">
      <c r="A150" s="289" t="s">
        <v>664</v>
      </c>
      <c r="B150" s="308" t="s">
        <v>1871</v>
      </c>
      <c r="C150" s="301" t="s">
        <v>567</v>
      </c>
      <c r="D150" s="304" t="s">
        <v>525</v>
      </c>
      <c r="E150" s="310" t="s">
        <v>90</v>
      </c>
      <c r="F150" s="310" t="s">
        <v>548</v>
      </c>
      <c r="G150" s="231" t="s">
        <v>1909</v>
      </c>
      <c r="H150" s="400" t="s">
        <v>554</v>
      </c>
      <c r="I150" s="305" t="s">
        <v>565</v>
      </c>
      <c r="J150" s="304" t="s">
        <v>121</v>
      </c>
      <c r="K150" s="311">
        <v>1</v>
      </c>
      <c r="L150" s="305"/>
      <c r="M150" s="143">
        <v>2021</v>
      </c>
      <c r="N150" s="147">
        <v>27</v>
      </c>
      <c r="O150" s="148">
        <v>1</v>
      </c>
      <c r="P150" s="119">
        <f t="shared" si="11"/>
        <v>27</v>
      </c>
      <c r="Q150" s="146">
        <v>0</v>
      </c>
      <c r="R150" s="383">
        <f t="shared" si="8"/>
        <v>0</v>
      </c>
      <c r="S150" s="387">
        <f t="shared" si="9"/>
        <v>0</v>
      </c>
      <c r="T150" s="388">
        <f t="shared" si="10"/>
        <v>1</v>
      </c>
      <c r="U150" s="103" t="s">
        <v>1942</v>
      </c>
    </row>
    <row r="151" spans="1:21" ht="92.4" x14ac:dyDescent="0.25">
      <c r="A151" s="289" t="s">
        <v>664</v>
      </c>
      <c r="B151" s="308" t="s">
        <v>1871</v>
      </c>
      <c r="C151" s="301" t="s">
        <v>567</v>
      </c>
      <c r="D151" s="304" t="s">
        <v>525</v>
      </c>
      <c r="E151" s="310" t="s">
        <v>90</v>
      </c>
      <c r="F151" s="310" t="s">
        <v>134</v>
      </c>
      <c r="G151" s="231" t="s">
        <v>1910</v>
      </c>
      <c r="H151" s="400" t="s">
        <v>133</v>
      </c>
      <c r="I151" s="305" t="s">
        <v>563</v>
      </c>
      <c r="J151" s="304" t="s">
        <v>539</v>
      </c>
      <c r="K151" s="311">
        <v>0.45</v>
      </c>
      <c r="L151" s="305"/>
      <c r="M151" s="143">
        <v>2021</v>
      </c>
      <c r="N151" s="147">
        <v>60</v>
      </c>
      <c r="O151" s="148">
        <v>0.45</v>
      </c>
      <c r="P151" s="119">
        <f t="shared" si="11"/>
        <v>27</v>
      </c>
      <c r="Q151" s="146">
        <v>25</v>
      </c>
      <c r="R151" s="383">
        <f t="shared" si="8"/>
        <v>0.92592592592592593</v>
      </c>
      <c r="S151" s="387">
        <f t="shared" si="9"/>
        <v>0.41666666666666669</v>
      </c>
      <c r="T151" s="388">
        <f t="shared" si="10"/>
        <v>1</v>
      </c>
      <c r="U151" s="160" t="s">
        <v>869</v>
      </c>
    </row>
    <row r="152" spans="1:21" ht="92.4" x14ac:dyDescent="0.25">
      <c r="A152" s="289" t="s">
        <v>664</v>
      </c>
      <c r="B152" s="308" t="s">
        <v>1871</v>
      </c>
      <c r="C152" s="301" t="s">
        <v>567</v>
      </c>
      <c r="D152" s="304" t="s">
        <v>525</v>
      </c>
      <c r="E152" s="310" t="s">
        <v>90</v>
      </c>
      <c r="F152" s="310" t="s">
        <v>134</v>
      </c>
      <c r="G152" s="231" t="s">
        <v>1910</v>
      </c>
      <c r="H152" s="400" t="s">
        <v>136</v>
      </c>
      <c r="I152" s="305" t="s">
        <v>115</v>
      </c>
      <c r="J152" s="304" t="s">
        <v>121</v>
      </c>
      <c r="K152" s="311">
        <v>1</v>
      </c>
      <c r="L152" s="305"/>
      <c r="M152" s="143">
        <v>2021</v>
      </c>
      <c r="N152" s="147">
        <v>60</v>
      </c>
      <c r="O152" s="148">
        <v>1</v>
      </c>
      <c r="P152" s="119">
        <f t="shared" si="11"/>
        <v>60</v>
      </c>
      <c r="Q152" s="146">
        <v>60</v>
      </c>
      <c r="R152" s="383">
        <f t="shared" si="8"/>
        <v>1</v>
      </c>
      <c r="S152" s="387">
        <f t="shared" si="9"/>
        <v>1</v>
      </c>
      <c r="T152" s="388">
        <f t="shared" si="10"/>
        <v>1</v>
      </c>
      <c r="U152" s="160" t="s">
        <v>869</v>
      </c>
    </row>
    <row r="153" spans="1:21" ht="92.4" x14ac:dyDescent="0.25">
      <c r="A153" s="289" t="s">
        <v>664</v>
      </c>
      <c r="B153" s="308" t="s">
        <v>1871</v>
      </c>
      <c r="C153" s="301" t="s">
        <v>567</v>
      </c>
      <c r="D153" s="304" t="s">
        <v>525</v>
      </c>
      <c r="E153" s="310" t="s">
        <v>90</v>
      </c>
      <c r="F153" s="310" t="s">
        <v>134</v>
      </c>
      <c r="G153" s="231" t="s">
        <v>1910</v>
      </c>
      <c r="H153" s="400" t="s">
        <v>138</v>
      </c>
      <c r="I153" s="305" t="s">
        <v>563</v>
      </c>
      <c r="J153" s="304" t="s">
        <v>539</v>
      </c>
      <c r="K153" s="311">
        <v>0.45</v>
      </c>
      <c r="L153" s="305"/>
      <c r="M153" s="143">
        <v>2021</v>
      </c>
      <c r="N153" s="147">
        <v>60</v>
      </c>
      <c r="O153" s="148">
        <v>0.45</v>
      </c>
      <c r="P153" s="119">
        <f t="shared" si="11"/>
        <v>27</v>
      </c>
      <c r="Q153" s="146">
        <v>25</v>
      </c>
      <c r="R153" s="383">
        <f t="shared" si="8"/>
        <v>0.92592592592592593</v>
      </c>
      <c r="S153" s="387">
        <f t="shared" si="9"/>
        <v>0.41666666666666669</v>
      </c>
      <c r="T153" s="388">
        <f t="shared" si="10"/>
        <v>1</v>
      </c>
      <c r="U153" s="160" t="s">
        <v>869</v>
      </c>
    </row>
    <row r="154" spans="1:21" ht="92.4" x14ac:dyDescent="0.25">
      <c r="A154" s="289" t="s">
        <v>664</v>
      </c>
      <c r="B154" s="308" t="s">
        <v>1871</v>
      </c>
      <c r="C154" s="301" t="s">
        <v>567</v>
      </c>
      <c r="D154" s="304" t="s">
        <v>525</v>
      </c>
      <c r="E154" s="310" t="s">
        <v>90</v>
      </c>
      <c r="F154" s="310" t="s">
        <v>134</v>
      </c>
      <c r="G154" s="231" t="s">
        <v>1910</v>
      </c>
      <c r="H154" s="400" t="s">
        <v>139</v>
      </c>
      <c r="I154" s="305" t="s">
        <v>563</v>
      </c>
      <c r="J154" s="304" t="s">
        <v>539</v>
      </c>
      <c r="K154" s="311">
        <v>0.45</v>
      </c>
      <c r="L154" s="305"/>
      <c r="M154" s="143">
        <v>2021</v>
      </c>
      <c r="N154" s="147">
        <v>60</v>
      </c>
      <c r="O154" s="148">
        <v>0.45</v>
      </c>
      <c r="P154" s="119">
        <f t="shared" si="11"/>
        <v>27</v>
      </c>
      <c r="Q154" s="146">
        <v>25</v>
      </c>
      <c r="R154" s="383">
        <f t="shared" si="8"/>
        <v>0.92592592592592593</v>
      </c>
      <c r="S154" s="387">
        <f t="shared" si="9"/>
        <v>0.41666666666666669</v>
      </c>
      <c r="T154" s="388">
        <f t="shared" si="10"/>
        <v>1</v>
      </c>
      <c r="U154" s="160" t="s">
        <v>869</v>
      </c>
    </row>
    <row r="155" spans="1:21" ht="92.4" x14ac:dyDescent="0.25">
      <c r="A155" s="289" t="s">
        <v>664</v>
      </c>
      <c r="B155" s="308" t="s">
        <v>1871</v>
      </c>
      <c r="C155" s="301" t="s">
        <v>567</v>
      </c>
      <c r="D155" s="304" t="s">
        <v>525</v>
      </c>
      <c r="E155" s="310" t="s">
        <v>90</v>
      </c>
      <c r="F155" s="310" t="s">
        <v>134</v>
      </c>
      <c r="G155" s="231" t="s">
        <v>1910</v>
      </c>
      <c r="H155" s="400" t="s">
        <v>1936</v>
      </c>
      <c r="I155" s="305" t="s">
        <v>563</v>
      </c>
      <c r="J155" s="304" t="s">
        <v>539</v>
      </c>
      <c r="K155" s="311">
        <v>0.45</v>
      </c>
      <c r="L155" s="305"/>
      <c r="M155" s="143">
        <v>2021</v>
      </c>
      <c r="N155" s="147">
        <v>60</v>
      </c>
      <c r="O155" s="148">
        <v>0.45</v>
      </c>
      <c r="P155" s="119">
        <f t="shared" si="11"/>
        <v>27</v>
      </c>
      <c r="Q155" s="146">
        <v>25</v>
      </c>
      <c r="R155" s="383">
        <f t="shared" si="8"/>
        <v>0.92592592592592593</v>
      </c>
      <c r="S155" s="387">
        <f t="shared" si="9"/>
        <v>0.41666666666666669</v>
      </c>
      <c r="T155" s="388">
        <f t="shared" si="10"/>
        <v>1</v>
      </c>
      <c r="U155" s="160" t="s">
        <v>869</v>
      </c>
    </row>
    <row r="156" spans="1:21" ht="92.4" x14ac:dyDescent="0.25">
      <c r="A156" s="289" t="s">
        <v>664</v>
      </c>
      <c r="B156" s="308" t="s">
        <v>1871</v>
      </c>
      <c r="C156" s="301" t="s">
        <v>567</v>
      </c>
      <c r="D156" s="304" t="s">
        <v>525</v>
      </c>
      <c r="E156" s="310" t="s">
        <v>90</v>
      </c>
      <c r="F156" s="310" t="s">
        <v>134</v>
      </c>
      <c r="G156" s="231" t="s">
        <v>1910</v>
      </c>
      <c r="H156" s="400" t="s">
        <v>141</v>
      </c>
      <c r="I156" s="305" t="s">
        <v>563</v>
      </c>
      <c r="J156" s="304" t="s">
        <v>539</v>
      </c>
      <c r="K156" s="311">
        <v>0.45</v>
      </c>
      <c r="L156" s="305"/>
      <c r="M156" s="143">
        <v>2020</v>
      </c>
      <c r="N156" s="147">
        <v>60</v>
      </c>
      <c r="O156" s="148">
        <v>0.45</v>
      </c>
      <c r="P156" s="119">
        <f t="shared" si="11"/>
        <v>27</v>
      </c>
      <c r="Q156" s="146">
        <v>14</v>
      </c>
      <c r="R156" s="383">
        <f t="shared" si="8"/>
        <v>0.51851851851851849</v>
      </c>
      <c r="S156" s="387">
        <f t="shared" si="9"/>
        <v>0.23333333333333334</v>
      </c>
      <c r="T156" s="388">
        <f t="shared" si="10"/>
        <v>1</v>
      </c>
      <c r="U156" s="160" t="s">
        <v>1943</v>
      </c>
    </row>
    <row r="157" spans="1:21" ht="92.4" x14ac:dyDescent="0.25">
      <c r="A157" s="289" t="s">
        <v>664</v>
      </c>
      <c r="B157" s="308" t="s">
        <v>1871</v>
      </c>
      <c r="C157" s="301" t="s">
        <v>567</v>
      </c>
      <c r="D157" s="304" t="s">
        <v>525</v>
      </c>
      <c r="E157" s="310" t="s">
        <v>90</v>
      </c>
      <c r="F157" s="310" t="s">
        <v>134</v>
      </c>
      <c r="G157" s="231" t="s">
        <v>1910</v>
      </c>
      <c r="H157" s="400" t="s">
        <v>142</v>
      </c>
      <c r="I157" s="305" t="s">
        <v>563</v>
      </c>
      <c r="J157" s="304" t="s">
        <v>539</v>
      </c>
      <c r="K157" s="311">
        <v>0.45</v>
      </c>
      <c r="L157" s="305"/>
      <c r="M157" s="143">
        <v>2021</v>
      </c>
      <c r="N157" s="147">
        <v>60</v>
      </c>
      <c r="O157" s="148">
        <v>0.45</v>
      </c>
      <c r="P157" s="119">
        <f t="shared" si="11"/>
        <v>27</v>
      </c>
      <c r="Q157" s="146">
        <v>25</v>
      </c>
      <c r="R157" s="383">
        <f t="shared" si="8"/>
        <v>0.92592592592592593</v>
      </c>
      <c r="S157" s="387">
        <f t="shared" si="9"/>
        <v>0.41666666666666669</v>
      </c>
      <c r="T157" s="388">
        <f t="shared" si="10"/>
        <v>1</v>
      </c>
      <c r="U157" s="160" t="s">
        <v>869</v>
      </c>
    </row>
    <row r="158" spans="1:21" ht="92.4" x14ac:dyDescent="0.25">
      <c r="A158" s="289" t="s">
        <v>664</v>
      </c>
      <c r="B158" s="308" t="s">
        <v>1871</v>
      </c>
      <c r="C158" s="301" t="s">
        <v>567</v>
      </c>
      <c r="D158" s="304" t="s">
        <v>525</v>
      </c>
      <c r="E158" s="310" t="s">
        <v>90</v>
      </c>
      <c r="F158" s="310" t="s">
        <v>134</v>
      </c>
      <c r="G158" s="231" t="s">
        <v>1910</v>
      </c>
      <c r="H158" s="400" t="s">
        <v>143</v>
      </c>
      <c r="I158" s="305" t="s">
        <v>563</v>
      </c>
      <c r="J158" s="304" t="s">
        <v>539</v>
      </c>
      <c r="K158" s="311">
        <v>0.45</v>
      </c>
      <c r="L158" s="305"/>
      <c r="M158" s="143">
        <v>2021</v>
      </c>
      <c r="N158" s="147">
        <v>60</v>
      </c>
      <c r="O158" s="148">
        <v>0.45</v>
      </c>
      <c r="P158" s="119">
        <f t="shared" si="11"/>
        <v>27</v>
      </c>
      <c r="Q158" s="146">
        <v>25</v>
      </c>
      <c r="R158" s="383">
        <f t="shared" si="8"/>
        <v>0.92592592592592593</v>
      </c>
      <c r="S158" s="387">
        <f t="shared" si="9"/>
        <v>0.41666666666666669</v>
      </c>
      <c r="T158" s="388">
        <f t="shared" si="10"/>
        <v>1</v>
      </c>
      <c r="U158" s="160" t="s">
        <v>869</v>
      </c>
    </row>
    <row r="159" spans="1:21" ht="92.4" x14ac:dyDescent="0.25">
      <c r="A159" s="289" t="s">
        <v>664</v>
      </c>
      <c r="B159" s="308" t="s">
        <v>1871</v>
      </c>
      <c r="C159" s="301" t="s">
        <v>567</v>
      </c>
      <c r="D159" s="304" t="s">
        <v>525</v>
      </c>
      <c r="E159" s="310" t="s">
        <v>90</v>
      </c>
      <c r="F159" s="310" t="s">
        <v>134</v>
      </c>
      <c r="G159" s="231" t="s">
        <v>1910</v>
      </c>
      <c r="H159" s="400" t="s">
        <v>144</v>
      </c>
      <c r="I159" s="305" t="s">
        <v>563</v>
      </c>
      <c r="J159" s="304" t="s">
        <v>539</v>
      </c>
      <c r="K159" s="311">
        <v>0.45</v>
      </c>
      <c r="L159" s="305"/>
      <c r="M159" s="143">
        <v>2021</v>
      </c>
      <c r="N159" s="147">
        <v>60</v>
      </c>
      <c r="O159" s="148">
        <v>0.45</v>
      </c>
      <c r="P159" s="119">
        <f t="shared" si="11"/>
        <v>27</v>
      </c>
      <c r="Q159" s="146">
        <v>25</v>
      </c>
      <c r="R159" s="383">
        <f t="shared" si="8"/>
        <v>0.92592592592592593</v>
      </c>
      <c r="S159" s="387">
        <f t="shared" si="9"/>
        <v>0.41666666666666669</v>
      </c>
      <c r="T159" s="388">
        <f t="shared" si="10"/>
        <v>1</v>
      </c>
      <c r="U159" s="160" t="s">
        <v>869</v>
      </c>
    </row>
    <row r="160" spans="1:21" ht="92.4" x14ac:dyDescent="0.25">
      <c r="A160" s="289" t="s">
        <v>664</v>
      </c>
      <c r="B160" s="308" t="s">
        <v>1871</v>
      </c>
      <c r="C160" s="301" t="s">
        <v>567</v>
      </c>
      <c r="D160" s="304" t="s">
        <v>525</v>
      </c>
      <c r="E160" s="310" t="s">
        <v>90</v>
      </c>
      <c r="F160" s="310" t="s">
        <v>134</v>
      </c>
      <c r="G160" s="231" t="s">
        <v>1910</v>
      </c>
      <c r="H160" s="400" t="s">
        <v>145</v>
      </c>
      <c r="I160" s="305" t="s">
        <v>563</v>
      </c>
      <c r="J160" s="304" t="s">
        <v>539</v>
      </c>
      <c r="K160" s="311">
        <v>0.45</v>
      </c>
      <c r="L160" s="305"/>
      <c r="M160" s="143">
        <v>2021</v>
      </c>
      <c r="N160" s="147">
        <v>60</v>
      </c>
      <c r="O160" s="148">
        <v>0.45</v>
      </c>
      <c r="P160" s="119">
        <f t="shared" si="11"/>
        <v>27</v>
      </c>
      <c r="Q160" s="146">
        <v>25</v>
      </c>
      <c r="R160" s="383">
        <f t="shared" si="8"/>
        <v>0.92592592592592593</v>
      </c>
      <c r="S160" s="387">
        <f t="shared" si="9"/>
        <v>0.41666666666666669</v>
      </c>
      <c r="T160" s="388">
        <f t="shared" si="10"/>
        <v>1</v>
      </c>
      <c r="U160" s="160" t="s">
        <v>869</v>
      </c>
    </row>
    <row r="161" spans="1:21" ht="92.4" x14ac:dyDescent="0.25">
      <c r="A161" s="289" t="s">
        <v>664</v>
      </c>
      <c r="B161" s="308" t="s">
        <v>1871</v>
      </c>
      <c r="C161" s="301" t="s">
        <v>567</v>
      </c>
      <c r="D161" s="304" t="s">
        <v>525</v>
      </c>
      <c r="E161" s="310" t="s">
        <v>90</v>
      </c>
      <c r="F161" s="310" t="s">
        <v>134</v>
      </c>
      <c r="G161" s="231" t="s">
        <v>1910</v>
      </c>
      <c r="H161" s="400" t="s">
        <v>146</v>
      </c>
      <c r="I161" s="305" t="s">
        <v>362</v>
      </c>
      <c r="J161" s="304" t="s">
        <v>121</v>
      </c>
      <c r="K161" s="311">
        <v>1</v>
      </c>
      <c r="L161" s="305"/>
      <c r="M161" s="143">
        <v>2021</v>
      </c>
      <c r="N161" s="147">
        <v>60</v>
      </c>
      <c r="O161" s="148">
        <v>1</v>
      </c>
      <c r="P161" s="119">
        <f t="shared" si="11"/>
        <v>60</v>
      </c>
      <c r="Q161" s="146">
        <v>60</v>
      </c>
      <c r="R161" s="383">
        <f t="shared" si="8"/>
        <v>1</v>
      </c>
      <c r="S161" s="387">
        <f t="shared" si="9"/>
        <v>1</v>
      </c>
      <c r="T161" s="388">
        <f t="shared" si="10"/>
        <v>1</v>
      </c>
      <c r="U161" s="160" t="s">
        <v>869</v>
      </c>
    </row>
    <row r="162" spans="1:21" ht="92.4" x14ac:dyDescent="0.25">
      <c r="A162" s="289" t="s">
        <v>664</v>
      </c>
      <c r="B162" s="308" t="s">
        <v>1871</v>
      </c>
      <c r="C162" s="301" t="s">
        <v>567</v>
      </c>
      <c r="D162" s="304" t="s">
        <v>525</v>
      </c>
      <c r="E162" s="310" t="s">
        <v>90</v>
      </c>
      <c r="F162" s="310" t="s">
        <v>134</v>
      </c>
      <c r="G162" s="231" t="s">
        <v>1910</v>
      </c>
      <c r="H162" s="400" t="s">
        <v>333</v>
      </c>
      <c r="I162" s="305" t="s">
        <v>362</v>
      </c>
      <c r="J162" s="304" t="s">
        <v>121</v>
      </c>
      <c r="K162" s="311">
        <v>1</v>
      </c>
      <c r="L162" s="305"/>
      <c r="M162" s="143">
        <v>2021</v>
      </c>
      <c r="N162" s="147">
        <v>60</v>
      </c>
      <c r="O162" s="148">
        <v>1</v>
      </c>
      <c r="P162" s="119">
        <f t="shared" si="11"/>
        <v>60</v>
      </c>
      <c r="Q162" s="146">
        <v>60</v>
      </c>
      <c r="R162" s="383">
        <f t="shared" si="8"/>
        <v>1</v>
      </c>
      <c r="S162" s="387">
        <f t="shared" si="9"/>
        <v>1</v>
      </c>
      <c r="T162" s="388">
        <f t="shared" si="10"/>
        <v>1</v>
      </c>
      <c r="U162" s="160" t="s">
        <v>869</v>
      </c>
    </row>
    <row r="163" spans="1:21" ht="92.4" x14ac:dyDescent="0.25">
      <c r="A163" s="289" t="s">
        <v>664</v>
      </c>
      <c r="B163" s="308" t="s">
        <v>1871</v>
      </c>
      <c r="C163" s="301" t="s">
        <v>567</v>
      </c>
      <c r="D163" s="304" t="s">
        <v>525</v>
      </c>
      <c r="E163" s="310" t="s">
        <v>90</v>
      </c>
      <c r="F163" s="310" t="s">
        <v>134</v>
      </c>
      <c r="G163" s="231" t="s">
        <v>1910</v>
      </c>
      <c r="H163" s="400" t="s">
        <v>334</v>
      </c>
      <c r="I163" s="305" t="s">
        <v>362</v>
      </c>
      <c r="J163" s="304" t="s">
        <v>121</v>
      </c>
      <c r="K163" s="311">
        <v>1</v>
      </c>
      <c r="L163" s="305"/>
      <c r="M163" s="143">
        <v>2021</v>
      </c>
      <c r="N163" s="147">
        <v>60</v>
      </c>
      <c r="O163" s="148">
        <v>1</v>
      </c>
      <c r="P163" s="119">
        <f t="shared" si="11"/>
        <v>60</v>
      </c>
      <c r="Q163" s="146">
        <v>60</v>
      </c>
      <c r="R163" s="383">
        <f t="shared" si="8"/>
        <v>1</v>
      </c>
      <c r="S163" s="387">
        <f t="shared" si="9"/>
        <v>1</v>
      </c>
      <c r="T163" s="388">
        <f t="shared" si="10"/>
        <v>1</v>
      </c>
      <c r="U163" s="160" t="s">
        <v>869</v>
      </c>
    </row>
    <row r="164" spans="1:21" ht="92.4" x14ac:dyDescent="0.25">
      <c r="A164" s="289" t="s">
        <v>664</v>
      </c>
      <c r="B164" s="308" t="s">
        <v>1871</v>
      </c>
      <c r="C164" s="301" t="s">
        <v>567</v>
      </c>
      <c r="D164" s="304" t="s">
        <v>525</v>
      </c>
      <c r="E164" s="310" t="s">
        <v>90</v>
      </c>
      <c r="F164" s="310" t="s">
        <v>134</v>
      </c>
      <c r="G164" s="231" t="s">
        <v>1910</v>
      </c>
      <c r="H164" s="400" t="s">
        <v>335</v>
      </c>
      <c r="I164" s="305" t="s">
        <v>362</v>
      </c>
      <c r="J164" s="304" t="s">
        <v>121</v>
      </c>
      <c r="K164" s="311">
        <v>1</v>
      </c>
      <c r="L164" s="305"/>
      <c r="M164" s="143">
        <v>2021</v>
      </c>
      <c r="N164" s="147">
        <v>60</v>
      </c>
      <c r="O164" s="148">
        <v>1</v>
      </c>
      <c r="P164" s="119">
        <f t="shared" si="11"/>
        <v>60</v>
      </c>
      <c r="Q164" s="146">
        <v>60</v>
      </c>
      <c r="R164" s="383">
        <f t="shared" si="8"/>
        <v>1</v>
      </c>
      <c r="S164" s="387">
        <f t="shared" si="9"/>
        <v>1</v>
      </c>
      <c r="T164" s="388">
        <f t="shared" si="10"/>
        <v>1</v>
      </c>
      <c r="U164" s="160" t="s">
        <v>869</v>
      </c>
    </row>
    <row r="165" spans="1:21" ht="92.4" x14ac:dyDescent="0.25">
      <c r="A165" s="289" t="s">
        <v>664</v>
      </c>
      <c r="B165" s="308" t="s">
        <v>1871</v>
      </c>
      <c r="C165" s="301" t="s">
        <v>567</v>
      </c>
      <c r="D165" s="304" t="s">
        <v>525</v>
      </c>
      <c r="E165" s="310" t="s">
        <v>90</v>
      </c>
      <c r="F165" s="310" t="s">
        <v>134</v>
      </c>
      <c r="G165" s="231" t="s">
        <v>1910</v>
      </c>
      <c r="H165" s="400" t="s">
        <v>336</v>
      </c>
      <c r="I165" s="305" t="s">
        <v>362</v>
      </c>
      <c r="J165" s="304" t="s">
        <v>121</v>
      </c>
      <c r="K165" s="311">
        <v>1</v>
      </c>
      <c r="L165" s="305"/>
      <c r="M165" s="143">
        <v>2021</v>
      </c>
      <c r="N165" s="147">
        <v>60</v>
      </c>
      <c r="O165" s="148">
        <v>1</v>
      </c>
      <c r="P165" s="119">
        <f t="shared" si="11"/>
        <v>60</v>
      </c>
      <c r="Q165" s="146">
        <v>60</v>
      </c>
      <c r="R165" s="383">
        <f t="shared" si="8"/>
        <v>1</v>
      </c>
      <c r="S165" s="387">
        <f t="shared" si="9"/>
        <v>1</v>
      </c>
      <c r="T165" s="388">
        <f t="shared" si="10"/>
        <v>1</v>
      </c>
      <c r="U165" s="160" t="s">
        <v>869</v>
      </c>
    </row>
    <row r="166" spans="1:21" ht="92.4" x14ac:dyDescent="0.25">
      <c r="A166" s="289" t="s">
        <v>664</v>
      </c>
      <c r="B166" s="308" t="s">
        <v>1871</v>
      </c>
      <c r="C166" s="301" t="s">
        <v>567</v>
      </c>
      <c r="D166" s="304" t="s">
        <v>525</v>
      </c>
      <c r="E166" s="310" t="s">
        <v>90</v>
      </c>
      <c r="F166" s="310" t="s">
        <v>134</v>
      </c>
      <c r="G166" s="231" t="s">
        <v>1910</v>
      </c>
      <c r="H166" s="400" t="s">
        <v>337</v>
      </c>
      <c r="I166" s="305" t="s">
        <v>563</v>
      </c>
      <c r="J166" s="304" t="s">
        <v>539</v>
      </c>
      <c r="K166" s="311">
        <v>0.45</v>
      </c>
      <c r="L166" s="305"/>
      <c r="M166" s="143">
        <v>2021</v>
      </c>
      <c r="N166" s="147">
        <v>60</v>
      </c>
      <c r="O166" s="148">
        <v>0.45</v>
      </c>
      <c r="P166" s="119">
        <f t="shared" si="11"/>
        <v>27</v>
      </c>
      <c r="Q166" s="146">
        <v>25</v>
      </c>
      <c r="R166" s="383">
        <f t="shared" si="8"/>
        <v>0.92592592592592593</v>
      </c>
      <c r="S166" s="387">
        <f t="shared" si="9"/>
        <v>0.41666666666666669</v>
      </c>
      <c r="T166" s="388">
        <f t="shared" si="10"/>
        <v>1</v>
      </c>
      <c r="U166" s="160" t="s">
        <v>869</v>
      </c>
    </row>
    <row r="167" spans="1:21" ht="92.4" x14ac:dyDescent="0.25">
      <c r="A167" s="289" t="s">
        <v>664</v>
      </c>
      <c r="B167" s="308" t="s">
        <v>1871</v>
      </c>
      <c r="C167" s="301" t="s">
        <v>567</v>
      </c>
      <c r="D167" s="304" t="s">
        <v>525</v>
      </c>
      <c r="E167" s="310" t="s">
        <v>90</v>
      </c>
      <c r="F167" s="310" t="s">
        <v>134</v>
      </c>
      <c r="G167" s="231" t="s">
        <v>1910</v>
      </c>
      <c r="H167" s="400" t="s">
        <v>1937</v>
      </c>
      <c r="I167" s="305" t="s">
        <v>563</v>
      </c>
      <c r="J167" s="304" t="s">
        <v>539</v>
      </c>
      <c r="K167" s="311">
        <v>0.45</v>
      </c>
      <c r="L167" s="305"/>
      <c r="M167" s="143">
        <v>2021</v>
      </c>
      <c r="N167" s="147">
        <v>60</v>
      </c>
      <c r="O167" s="148">
        <v>0.45</v>
      </c>
      <c r="P167" s="119">
        <f t="shared" si="11"/>
        <v>27</v>
      </c>
      <c r="Q167" s="146">
        <v>25</v>
      </c>
      <c r="R167" s="383">
        <f t="shared" si="8"/>
        <v>0.92592592592592593</v>
      </c>
      <c r="S167" s="387">
        <f t="shared" si="9"/>
        <v>0.41666666666666669</v>
      </c>
      <c r="T167" s="388">
        <f t="shared" si="10"/>
        <v>1</v>
      </c>
      <c r="U167" s="160" t="s">
        <v>869</v>
      </c>
    </row>
    <row r="168" spans="1:21" ht="92.4" x14ac:dyDescent="0.25">
      <c r="A168" s="289" t="s">
        <v>664</v>
      </c>
      <c r="B168" s="308" t="s">
        <v>1871</v>
      </c>
      <c r="C168" s="301" t="s">
        <v>567</v>
      </c>
      <c r="D168" s="304" t="s">
        <v>525</v>
      </c>
      <c r="E168" s="310" t="s">
        <v>90</v>
      </c>
      <c r="F168" s="310" t="s">
        <v>134</v>
      </c>
      <c r="G168" s="231" t="s">
        <v>1910</v>
      </c>
      <c r="H168" s="400" t="s">
        <v>1938</v>
      </c>
      <c r="I168" s="305" t="s">
        <v>563</v>
      </c>
      <c r="J168" s="304" t="s">
        <v>539</v>
      </c>
      <c r="K168" s="311">
        <v>0.45</v>
      </c>
      <c r="L168" s="305"/>
      <c r="M168" s="143">
        <v>2021</v>
      </c>
      <c r="N168" s="147">
        <v>60</v>
      </c>
      <c r="O168" s="148">
        <v>0.45</v>
      </c>
      <c r="P168" s="119">
        <f t="shared" si="11"/>
        <v>27</v>
      </c>
      <c r="Q168" s="146">
        <v>25</v>
      </c>
      <c r="R168" s="383">
        <f t="shared" si="8"/>
        <v>0.92592592592592593</v>
      </c>
      <c r="S168" s="387">
        <f t="shared" si="9"/>
        <v>0.41666666666666669</v>
      </c>
      <c r="T168" s="388">
        <f t="shared" si="10"/>
        <v>1</v>
      </c>
      <c r="U168" s="160" t="s">
        <v>869</v>
      </c>
    </row>
    <row r="169" spans="1:21" ht="92.4" x14ac:dyDescent="0.25">
      <c r="A169" s="289" t="s">
        <v>664</v>
      </c>
      <c r="B169" s="308" t="s">
        <v>1871</v>
      </c>
      <c r="C169" s="301" t="s">
        <v>567</v>
      </c>
      <c r="D169" s="304" t="s">
        <v>525</v>
      </c>
      <c r="E169" s="310" t="s">
        <v>90</v>
      </c>
      <c r="F169" s="310" t="s">
        <v>134</v>
      </c>
      <c r="G169" s="231" t="s">
        <v>1910</v>
      </c>
      <c r="H169" s="400" t="s">
        <v>1939</v>
      </c>
      <c r="I169" s="305" t="s">
        <v>563</v>
      </c>
      <c r="J169" s="304" t="s">
        <v>539</v>
      </c>
      <c r="K169" s="311">
        <v>0.45</v>
      </c>
      <c r="L169" s="305"/>
      <c r="M169" s="143">
        <v>2021</v>
      </c>
      <c r="N169" s="147">
        <v>60</v>
      </c>
      <c r="O169" s="148">
        <v>0.45</v>
      </c>
      <c r="P169" s="119">
        <f t="shared" si="11"/>
        <v>27</v>
      </c>
      <c r="Q169" s="146">
        <v>25</v>
      </c>
      <c r="R169" s="383">
        <f t="shared" si="8"/>
        <v>0.92592592592592593</v>
      </c>
      <c r="S169" s="387">
        <f t="shared" si="9"/>
        <v>0.41666666666666669</v>
      </c>
      <c r="T169" s="388">
        <f t="shared" si="10"/>
        <v>1</v>
      </c>
      <c r="U169" s="160" t="s">
        <v>869</v>
      </c>
    </row>
    <row r="170" spans="1:21" ht="92.4" x14ac:dyDescent="0.25">
      <c r="A170" s="289" t="s">
        <v>664</v>
      </c>
      <c r="B170" s="308" t="s">
        <v>1871</v>
      </c>
      <c r="C170" s="301" t="s">
        <v>567</v>
      </c>
      <c r="D170" s="304" t="s">
        <v>525</v>
      </c>
      <c r="E170" s="310" t="s">
        <v>90</v>
      </c>
      <c r="F170" s="310" t="s">
        <v>134</v>
      </c>
      <c r="G170" s="231" t="s">
        <v>1910</v>
      </c>
      <c r="H170" s="400" t="s">
        <v>341</v>
      </c>
      <c r="I170" s="305" t="s">
        <v>563</v>
      </c>
      <c r="J170" s="304" t="s">
        <v>539</v>
      </c>
      <c r="K170" s="311">
        <v>0.45</v>
      </c>
      <c r="L170" s="305"/>
      <c r="M170" s="143">
        <v>2021</v>
      </c>
      <c r="N170" s="147">
        <v>60</v>
      </c>
      <c r="O170" s="148">
        <v>0.45</v>
      </c>
      <c r="P170" s="119">
        <f t="shared" si="11"/>
        <v>27</v>
      </c>
      <c r="Q170" s="146">
        <v>25</v>
      </c>
      <c r="R170" s="383">
        <f t="shared" si="8"/>
        <v>0.92592592592592593</v>
      </c>
      <c r="S170" s="387">
        <f t="shared" si="9"/>
        <v>0.41666666666666669</v>
      </c>
      <c r="T170" s="388">
        <f t="shared" si="10"/>
        <v>1</v>
      </c>
      <c r="U170" s="160" t="s">
        <v>869</v>
      </c>
    </row>
    <row r="171" spans="1:21" ht="92.4" x14ac:dyDescent="0.25">
      <c r="A171" s="289" t="s">
        <v>664</v>
      </c>
      <c r="B171" s="308" t="s">
        <v>1871</v>
      </c>
      <c r="C171" s="301" t="s">
        <v>567</v>
      </c>
      <c r="D171" s="304" t="s">
        <v>525</v>
      </c>
      <c r="E171" s="310" t="s">
        <v>90</v>
      </c>
      <c r="F171" s="310" t="s">
        <v>134</v>
      </c>
      <c r="G171" s="231" t="s">
        <v>1910</v>
      </c>
      <c r="H171" s="400" t="s">
        <v>342</v>
      </c>
      <c r="I171" s="305" t="s">
        <v>563</v>
      </c>
      <c r="J171" s="304" t="s">
        <v>539</v>
      </c>
      <c r="K171" s="311">
        <v>0.45</v>
      </c>
      <c r="L171" s="305"/>
      <c r="M171" s="143">
        <v>2021</v>
      </c>
      <c r="N171" s="147">
        <v>60</v>
      </c>
      <c r="O171" s="148">
        <v>0.45</v>
      </c>
      <c r="P171" s="119">
        <f t="shared" si="11"/>
        <v>27</v>
      </c>
      <c r="Q171" s="146">
        <v>25</v>
      </c>
      <c r="R171" s="383">
        <f t="shared" si="8"/>
        <v>0.92592592592592593</v>
      </c>
      <c r="S171" s="387">
        <f t="shared" si="9"/>
        <v>0.41666666666666669</v>
      </c>
      <c r="T171" s="388">
        <f t="shared" si="10"/>
        <v>1</v>
      </c>
      <c r="U171" s="160" t="s">
        <v>869</v>
      </c>
    </row>
    <row r="172" spans="1:21" ht="92.4" x14ac:dyDescent="0.25">
      <c r="A172" s="289" t="s">
        <v>664</v>
      </c>
      <c r="B172" s="308" t="s">
        <v>1871</v>
      </c>
      <c r="C172" s="301" t="s">
        <v>567</v>
      </c>
      <c r="D172" s="304" t="s">
        <v>525</v>
      </c>
      <c r="E172" s="310" t="s">
        <v>90</v>
      </c>
      <c r="F172" s="310" t="s">
        <v>134</v>
      </c>
      <c r="G172" s="231" t="s">
        <v>1910</v>
      </c>
      <c r="H172" s="400" t="s">
        <v>343</v>
      </c>
      <c r="I172" s="305" t="s">
        <v>362</v>
      </c>
      <c r="J172" s="304" t="s">
        <v>121</v>
      </c>
      <c r="K172" s="311">
        <v>1</v>
      </c>
      <c r="L172" s="305"/>
      <c r="M172" s="143">
        <v>2021</v>
      </c>
      <c r="N172" s="147">
        <v>60</v>
      </c>
      <c r="O172" s="148">
        <v>1</v>
      </c>
      <c r="P172" s="119">
        <f t="shared" si="11"/>
        <v>60</v>
      </c>
      <c r="Q172" s="146">
        <v>60</v>
      </c>
      <c r="R172" s="383">
        <f t="shared" si="8"/>
        <v>1</v>
      </c>
      <c r="S172" s="387">
        <f t="shared" si="9"/>
        <v>1</v>
      </c>
      <c r="T172" s="388">
        <f t="shared" si="10"/>
        <v>1</v>
      </c>
      <c r="U172" s="160" t="s">
        <v>869</v>
      </c>
    </row>
    <row r="173" spans="1:21" ht="92.4" x14ac:dyDescent="0.25">
      <c r="A173" s="289" t="s">
        <v>664</v>
      </c>
      <c r="B173" s="308" t="s">
        <v>1871</v>
      </c>
      <c r="C173" s="301" t="s">
        <v>567</v>
      </c>
      <c r="D173" s="304" t="s">
        <v>525</v>
      </c>
      <c r="E173" s="310" t="s">
        <v>90</v>
      </c>
      <c r="F173" s="310" t="s">
        <v>134</v>
      </c>
      <c r="G173" s="231" t="s">
        <v>1910</v>
      </c>
      <c r="H173" s="400" t="s">
        <v>344</v>
      </c>
      <c r="I173" s="305" t="s">
        <v>563</v>
      </c>
      <c r="J173" s="304" t="s">
        <v>539</v>
      </c>
      <c r="K173" s="311">
        <v>0.45</v>
      </c>
      <c r="L173" s="305"/>
      <c r="M173" s="143">
        <v>2021</v>
      </c>
      <c r="N173" s="147">
        <v>60</v>
      </c>
      <c r="O173" s="148">
        <v>0.45</v>
      </c>
      <c r="P173" s="119">
        <f t="shared" si="11"/>
        <v>27</v>
      </c>
      <c r="Q173" s="146">
        <v>25</v>
      </c>
      <c r="R173" s="383">
        <f t="shared" si="8"/>
        <v>0.92592592592592593</v>
      </c>
      <c r="S173" s="387">
        <f t="shared" si="9"/>
        <v>0.41666666666666669</v>
      </c>
      <c r="T173" s="388">
        <f t="shared" si="10"/>
        <v>1</v>
      </c>
      <c r="U173" s="160" t="s">
        <v>869</v>
      </c>
    </row>
    <row r="174" spans="1:21" ht="92.4" x14ac:dyDescent="0.25">
      <c r="A174" s="289" t="s">
        <v>664</v>
      </c>
      <c r="B174" s="308" t="s">
        <v>1871</v>
      </c>
      <c r="C174" s="301" t="s">
        <v>567</v>
      </c>
      <c r="D174" s="304" t="s">
        <v>525</v>
      </c>
      <c r="E174" s="310" t="s">
        <v>90</v>
      </c>
      <c r="F174" s="310" t="s">
        <v>134</v>
      </c>
      <c r="G174" s="231" t="s">
        <v>1910</v>
      </c>
      <c r="H174" s="400" t="s">
        <v>582</v>
      </c>
      <c r="I174" s="305" t="s">
        <v>563</v>
      </c>
      <c r="J174" s="304" t="s">
        <v>539</v>
      </c>
      <c r="K174" s="311">
        <v>0.45</v>
      </c>
      <c r="L174" s="305"/>
      <c r="M174" s="143">
        <v>2020</v>
      </c>
      <c r="N174" s="147">
        <v>60</v>
      </c>
      <c r="O174" s="148">
        <v>0.45</v>
      </c>
      <c r="P174" s="119">
        <f t="shared" si="11"/>
        <v>27</v>
      </c>
      <c r="Q174" s="146">
        <v>14</v>
      </c>
      <c r="R174" s="383">
        <f t="shared" si="8"/>
        <v>0.51851851851851849</v>
      </c>
      <c r="S174" s="387">
        <f t="shared" si="9"/>
        <v>0.23333333333333334</v>
      </c>
      <c r="T174" s="388">
        <f t="shared" si="10"/>
        <v>1</v>
      </c>
      <c r="U174" s="160" t="s">
        <v>1943</v>
      </c>
    </row>
    <row r="175" spans="1:21" ht="92.4" x14ac:dyDescent="0.25">
      <c r="A175" s="289" t="s">
        <v>664</v>
      </c>
      <c r="B175" s="308" t="s">
        <v>1871</v>
      </c>
      <c r="C175" s="301" t="s">
        <v>567</v>
      </c>
      <c r="D175" s="304" t="s">
        <v>525</v>
      </c>
      <c r="E175" s="310" t="s">
        <v>90</v>
      </c>
      <c r="F175" s="310" t="s">
        <v>134</v>
      </c>
      <c r="G175" s="231" t="s">
        <v>1910</v>
      </c>
      <c r="H175" s="400" t="s">
        <v>347</v>
      </c>
      <c r="I175" s="305" t="s">
        <v>362</v>
      </c>
      <c r="J175" s="304" t="s">
        <v>121</v>
      </c>
      <c r="K175" s="311">
        <v>1</v>
      </c>
      <c r="L175" s="305"/>
      <c r="M175" s="143">
        <v>2021</v>
      </c>
      <c r="N175" s="147">
        <v>60</v>
      </c>
      <c r="O175" s="148">
        <v>1</v>
      </c>
      <c r="P175" s="119">
        <f t="shared" si="11"/>
        <v>60</v>
      </c>
      <c r="Q175" s="146">
        <v>60</v>
      </c>
      <c r="R175" s="383">
        <f t="shared" si="8"/>
        <v>1</v>
      </c>
      <c r="S175" s="387">
        <f t="shared" si="9"/>
        <v>1</v>
      </c>
      <c r="T175" s="388">
        <f t="shared" si="10"/>
        <v>1</v>
      </c>
      <c r="U175" s="160" t="s">
        <v>869</v>
      </c>
    </row>
    <row r="176" spans="1:21" ht="92.4" x14ac:dyDescent="0.25">
      <c r="A176" s="289" t="s">
        <v>664</v>
      </c>
      <c r="B176" s="308" t="s">
        <v>1871</v>
      </c>
      <c r="C176" s="301" t="s">
        <v>567</v>
      </c>
      <c r="D176" s="304" t="s">
        <v>525</v>
      </c>
      <c r="E176" s="310" t="s">
        <v>90</v>
      </c>
      <c r="F176" s="310" t="s">
        <v>134</v>
      </c>
      <c r="G176" s="231" t="s">
        <v>1910</v>
      </c>
      <c r="H176" s="400" t="s">
        <v>348</v>
      </c>
      <c r="I176" s="305" t="s">
        <v>362</v>
      </c>
      <c r="J176" s="304" t="s">
        <v>121</v>
      </c>
      <c r="K176" s="311">
        <v>1</v>
      </c>
      <c r="L176" s="305"/>
      <c r="M176" s="143">
        <v>2021</v>
      </c>
      <c r="N176" s="147">
        <v>60</v>
      </c>
      <c r="O176" s="148">
        <v>1</v>
      </c>
      <c r="P176" s="119">
        <f t="shared" si="11"/>
        <v>60</v>
      </c>
      <c r="Q176" s="146">
        <v>60</v>
      </c>
      <c r="R176" s="383">
        <f t="shared" si="8"/>
        <v>1</v>
      </c>
      <c r="S176" s="387">
        <f t="shared" si="9"/>
        <v>1</v>
      </c>
      <c r="T176" s="388">
        <f t="shared" si="10"/>
        <v>1</v>
      </c>
      <c r="U176" s="160" t="s">
        <v>869</v>
      </c>
    </row>
    <row r="177" spans="1:21" ht="92.4" x14ac:dyDescent="0.25">
      <c r="A177" s="289" t="s">
        <v>664</v>
      </c>
      <c r="B177" s="308" t="s">
        <v>1871</v>
      </c>
      <c r="C177" s="301" t="s">
        <v>567</v>
      </c>
      <c r="D177" s="304" t="s">
        <v>525</v>
      </c>
      <c r="E177" s="310" t="s">
        <v>90</v>
      </c>
      <c r="F177" s="310" t="s">
        <v>134</v>
      </c>
      <c r="G177" s="231" t="s">
        <v>1910</v>
      </c>
      <c r="H177" s="400" t="s">
        <v>349</v>
      </c>
      <c r="I177" s="305" t="s">
        <v>563</v>
      </c>
      <c r="J177" s="304" t="s">
        <v>539</v>
      </c>
      <c r="K177" s="311">
        <v>0.45</v>
      </c>
      <c r="L177" s="305"/>
      <c r="M177" s="143">
        <v>2021</v>
      </c>
      <c r="N177" s="147">
        <v>60</v>
      </c>
      <c r="O177" s="148">
        <v>0.45</v>
      </c>
      <c r="P177" s="119">
        <f t="shared" si="11"/>
        <v>27</v>
      </c>
      <c r="Q177" s="146">
        <v>25</v>
      </c>
      <c r="R177" s="383">
        <f t="shared" si="8"/>
        <v>0.92592592592592593</v>
      </c>
      <c r="S177" s="387">
        <f t="shared" si="9"/>
        <v>0.41666666666666669</v>
      </c>
      <c r="T177" s="388">
        <f t="shared" si="10"/>
        <v>1</v>
      </c>
      <c r="U177" s="160" t="s">
        <v>869</v>
      </c>
    </row>
    <row r="178" spans="1:21" ht="92.4" x14ac:dyDescent="0.25">
      <c r="A178" s="289" t="s">
        <v>664</v>
      </c>
      <c r="B178" s="308" t="s">
        <v>1871</v>
      </c>
      <c r="C178" s="301" t="s">
        <v>567</v>
      </c>
      <c r="D178" s="304" t="s">
        <v>525</v>
      </c>
      <c r="E178" s="310" t="s">
        <v>90</v>
      </c>
      <c r="F178" s="310" t="s">
        <v>134</v>
      </c>
      <c r="G178" s="231" t="s">
        <v>1910</v>
      </c>
      <c r="H178" s="400" t="s">
        <v>350</v>
      </c>
      <c r="I178" s="305" t="s">
        <v>563</v>
      </c>
      <c r="J178" s="304" t="s">
        <v>539</v>
      </c>
      <c r="K178" s="311">
        <v>0.45</v>
      </c>
      <c r="L178" s="305"/>
      <c r="M178" s="143">
        <v>2021</v>
      </c>
      <c r="N178" s="147">
        <v>60</v>
      </c>
      <c r="O178" s="148">
        <v>0.45</v>
      </c>
      <c r="P178" s="119">
        <f t="shared" si="11"/>
        <v>27</v>
      </c>
      <c r="Q178" s="146">
        <v>25</v>
      </c>
      <c r="R178" s="383">
        <f t="shared" si="8"/>
        <v>0.92592592592592593</v>
      </c>
      <c r="S178" s="387">
        <f t="shared" si="9"/>
        <v>0.41666666666666669</v>
      </c>
      <c r="T178" s="388">
        <f t="shared" si="10"/>
        <v>1</v>
      </c>
      <c r="U178" s="160" t="s">
        <v>869</v>
      </c>
    </row>
    <row r="179" spans="1:21" ht="92.4" x14ac:dyDescent="0.25">
      <c r="A179" s="289" t="s">
        <v>664</v>
      </c>
      <c r="B179" s="308" t="s">
        <v>1871</v>
      </c>
      <c r="C179" s="301" t="s">
        <v>567</v>
      </c>
      <c r="D179" s="304" t="s">
        <v>525</v>
      </c>
      <c r="E179" s="310" t="s">
        <v>90</v>
      </c>
      <c r="F179" s="310" t="s">
        <v>134</v>
      </c>
      <c r="G179" s="231" t="s">
        <v>1910</v>
      </c>
      <c r="H179" s="400" t="s">
        <v>1940</v>
      </c>
      <c r="I179" s="305" t="s">
        <v>235</v>
      </c>
      <c r="J179" s="304" t="s">
        <v>121</v>
      </c>
      <c r="K179" s="311">
        <v>1</v>
      </c>
      <c r="L179" s="305" t="s">
        <v>1941</v>
      </c>
      <c r="M179" s="143">
        <v>2021</v>
      </c>
      <c r="N179" s="147">
        <v>60</v>
      </c>
      <c r="O179" s="148">
        <v>1</v>
      </c>
      <c r="P179" s="119">
        <f t="shared" si="11"/>
        <v>60</v>
      </c>
      <c r="Q179" s="146">
        <v>60</v>
      </c>
      <c r="R179" s="383">
        <f t="shared" si="8"/>
        <v>1</v>
      </c>
      <c r="S179" s="387">
        <f t="shared" si="9"/>
        <v>1</v>
      </c>
      <c r="T179" s="388">
        <f t="shared" si="10"/>
        <v>1</v>
      </c>
      <c r="U179" s="160" t="s">
        <v>869</v>
      </c>
    </row>
    <row r="180" spans="1:21" ht="92.4" x14ac:dyDescent="0.25">
      <c r="A180" s="289" t="s">
        <v>664</v>
      </c>
      <c r="B180" s="308" t="s">
        <v>1871</v>
      </c>
      <c r="C180" s="301" t="s">
        <v>567</v>
      </c>
      <c r="D180" s="304" t="s">
        <v>525</v>
      </c>
      <c r="E180" s="310" t="s">
        <v>90</v>
      </c>
      <c r="F180" s="310" t="s">
        <v>134</v>
      </c>
      <c r="G180" s="231" t="s">
        <v>1910</v>
      </c>
      <c r="H180" s="400" t="s">
        <v>352</v>
      </c>
      <c r="I180" s="305" t="s">
        <v>563</v>
      </c>
      <c r="J180" s="304" t="s">
        <v>539</v>
      </c>
      <c r="K180" s="311">
        <v>0.45</v>
      </c>
      <c r="L180" s="305"/>
      <c r="M180" s="143">
        <v>2021</v>
      </c>
      <c r="N180" s="147">
        <v>60</v>
      </c>
      <c r="O180" s="148">
        <v>0.45</v>
      </c>
      <c r="P180" s="119">
        <f t="shared" si="11"/>
        <v>27</v>
      </c>
      <c r="Q180" s="146">
        <v>25</v>
      </c>
      <c r="R180" s="383">
        <f t="shared" si="8"/>
        <v>0.92592592592592593</v>
      </c>
      <c r="S180" s="387">
        <f t="shared" si="9"/>
        <v>0.41666666666666669</v>
      </c>
      <c r="T180" s="388">
        <f t="shared" si="10"/>
        <v>1</v>
      </c>
      <c r="U180" s="160" t="s">
        <v>869</v>
      </c>
    </row>
    <row r="181" spans="1:21" ht="92.4" x14ac:dyDescent="0.25">
      <c r="A181" s="289" t="s">
        <v>664</v>
      </c>
      <c r="B181" s="308" t="s">
        <v>1871</v>
      </c>
      <c r="C181" s="301" t="s">
        <v>567</v>
      </c>
      <c r="D181" s="304" t="s">
        <v>525</v>
      </c>
      <c r="E181" s="310" t="s">
        <v>90</v>
      </c>
      <c r="F181" s="310" t="s">
        <v>548</v>
      </c>
      <c r="G181" s="231" t="s">
        <v>1910</v>
      </c>
      <c r="H181" s="400" t="s">
        <v>547</v>
      </c>
      <c r="I181" s="305" t="s">
        <v>565</v>
      </c>
      <c r="J181" s="304" t="s">
        <v>121</v>
      </c>
      <c r="K181" s="311">
        <v>1</v>
      </c>
      <c r="L181" s="305"/>
      <c r="M181" s="143">
        <v>2021</v>
      </c>
      <c r="N181" s="147">
        <v>60</v>
      </c>
      <c r="O181" s="148">
        <v>1</v>
      </c>
      <c r="P181" s="119">
        <f t="shared" si="11"/>
        <v>60</v>
      </c>
      <c r="Q181" s="146">
        <v>0</v>
      </c>
      <c r="R181" s="383">
        <f t="shared" si="8"/>
        <v>0</v>
      </c>
      <c r="S181" s="387">
        <f t="shared" si="9"/>
        <v>0</v>
      </c>
      <c r="T181" s="388">
        <f t="shared" si="10"/>
        <v>1</v>
      </c>
      <c r="U181" s="103" t="s">
        <v>1942</v>
      </c>
    </row>
    <row r="182" spans="1:21" ht="92.4" x14ac:dyDescent="0.25">
      <c r="A182" s="289" t="s">
        <v>664</v>
      </c>
      <c r="B182" s="308" t="s">
        <v>1871</v>
      </c>
      <c r="C182" s="301" t="s">
        <v>567</v>
      </c>
      <c r="D182" s="304" t="s">
        <v>525</v>
      </c>
      <c r="E182" s="310" t="s">
        <v>90</v>
      </c>
      <c r="F182" s="310" t="s">
        <v>548</v>
      </c>
      <c r="G182" s="231" t="s">
        <v>1910</v>
      </c>
      <c r="H182" s="400" t="s">
        <v>549</v>
      </c>
      <c r="I182" s="305" t="s">
        <v>565</v>
      </c>
      <c r="J182" s="304" t="s">
        <v>121</v>
      </c>
      <c r="K182" s="311">
        <v>1</v>
      </c>
      <c r="L182" s="305"/>
      <c r="M182" s="143">
        <v>2021</v>
      </c>
      <c r="N182" s="147">
        <v>60</v>
      </c>
      <c r="O182" s="148">
        <v>1</v>
      </c>
      <c r="P182" s="119">
        <f t="shared" si="11"/>
        <v>60</v>
      </c>
      <c r="Q182" s="146">
        <v>0</v>
      </c>
      <c r="R182" s="383">
        <f t="shared" si="8"/>
        <v>0</v>
      </c>
      <c r="S182" s="387">
        <f t="shared" si="9"/>
        <v>0</v>
      </c>
      <c r="T182" s="388">
        <f t="shared" si="10"/>
        <v>1</v>
      </c>
      <c r="U182" s="103" t="s">
        <v>1942</v>
      </c>
    </row>
    <row r="183" spans="1:21" ht="92.4" x14ac:dyDescent="0.25">
      <c r="A183" s="289" t="s">
        <v>664</v>
      </c>
      <c r="B183" s="308" t="s">
        <v>1871</v>
      </c>
      <c r="C183" s="301" t="s">
        <v>567</v>
      </c>
      <c r="D183" s="304" t="s">
        <v>525</v>
      </c>
      <c r="E183" s="310" t="s">
        <v>90</v>
      </c>
      <c r="F183" s="310" t="s">
        <v>548</v>
      </c>
      <c r="G183" s="231" t="s">
        <v>1910</v>
      </c>
      <c r="H183" s="400" t="s">
        <v>550</v>
      </c>
      <c r="I183" s="305" t="s">
        <v>565</v>
      </c>
      <c r="J183" s="304" t="s">
        <v>121</v>
      </c>
      <c r="K183" s="311">
        <v>1</v>
      </c>
      <c r="L183" s="305"/>
      <c r="M183" s="143">
        <v>2021</v>
      </c>
      <c r="N183" s="147">
        <v>60</v>
      </c>
      <c r="O183" s="148">
        <v>1</v>
      </c>
      <c r="P183" s="119">
        <f t="shared" si="11"/>
        <v>60</v>
      </c>
      <c r="Q183" s="146">
        <v>0</v>
      </c>
      <c r="R183" s="383">
        <f t="shared" si="8"/>
        <v>0</v>
      </c>
      <c r="S183" s="387">
        <f t="shared" si="9"/>
        <v>0</v>
      </c>
      <c r="T183" s="388">
        <f t="shared" si="10"/>
        <v>1</v>
      </c>
      <c r="U183" s="103" t="s">
        <v>1942</v>
      </c>
    </row>
    <row r="184" spans="1:21" ht="92.4" x14ac:dyDescent="0.25">
      <c r="A184" s="289" t="s">
        <v>664</v>
      </c>
      <c r="B184" s="308" t="s">
        <v>1871</v>
      </c>
      <c r="C184" s="301" t="s">
        <v>567</v>
      </c>
      <c r="D184" s="304" t="s">
        <v>525</v>
      </c>
      <c r="E184" s="310" t="s">
        <v>90</v>
      </c>
      <c r="F184" s="310" t="s">
        <v>548</v>
      </c>
      <c r="G184" s="231" t="s">
        <v>1910</v>
      </c>
      <c r="H184" s="400" t="s">
        <v>551</v>
      </c>
      <c r="I184" s="305" t="s">
        <v>565</v>
      </c>
      <c r="J184" s="304" t="s">
        <v>121</v>
      </c>
      <c r="K184" s="311">
        <v>1</v>
      </c>
      <c r="L184" s="305"/>
      <c r="M184" s="143">
        <v>2021</v>
      </c>
      <c r="N184" s="147">
        <v>60</v>
      </c>
      <c r="O184" s="148">
        <v>1</v>
      </c>
      <c r="P184" s="119">
        <f t="shared" si="11"/>
        <v>60</v>
      </c>
      <c r="Q184" s="146">
        <v>0</v>
      </c>
      <c r="R184" s="383">
        <f t="shared" si="8"/>
        <v>0</v>
      </c>
      <c r="S184" s="387">
        <f t="shared" si="9"/>
        <v>0</v>
      </c>
      <c r="T184" s="388">
        <f t="shared" si="10"/>
        <v>1</v>
      </c>
      <c r="U184" s="103" t="s">
        <v>1942</v>
      </c>
    </row>
    <row r="185" spans="1:21" ht="92.4" x14ac:dyDescent="0.25">
      <c r="A185" s="289" t="s">
        <v>664</v>
      </c>
      <c r="B185" s="308" t="s">
        <v>1871</v>
      </c>
      <c r="C185" s="301" t="s">
        <v>567</v>
      </c>
      <c r="D185" s="304" t="s">
        <v>525</v>
      </c>
      <c r="E185" s="310" t="s">
        <v>90</v>
      </c>
      <c r="F185" s="310" t="s">
        <v>548</v>
      </c>
      <c r="G185" s="231" t="s">
        <v>1910</v>
      </c>
      <c r="H185" s="400" t="s">
        <v>552</v>
      </c>
      <c r="I185" s="305" t="s">
        <v>565</v>
      </c>
      <c r="J185" s="304" t="s">
        <v>121</v>
      </c>
      <c r="K185" s="311">
        <v>1</v>
      </c>
      <c r="L185" s="305"/>
      <c r="M185" s="143">
        <v>2021</v>
      </c>
      <c r="N185" s="147">
        <v>60</v>
      </c>
      <c r="O185" s="148">
        <v>1</v>
      </c>
      <c r="P185" s="119">
        <f t="shared" si="11"/>
        <v>60</v>
      </c>
      <c r="Q185" s="146">
        <v>0</v>
      </c>
      <c r="R185" s="383">
        <f t="shared" si="8"/>
        <v>0</v>
      </c>
      <c r="S185" s="387">
        <f t="shared" si="9"/>
        <v>0</v>
      </c>
      <c r="T185" s="388">
        <f t="shared" si="10"/>
        <v>1</v>
      </c>
      <c r="U185" s="103" t="s">
        <v>1942</v>
      </c>
    </row>
    <row r="186" spans="1:21" ht="92.4" x14ac:dyDescent="0.25">
      <c r="A186" s="289" t="s">
        <v>664</v>
      </c>
      <c r="B186" s="308" t="s">
        <v>1871</v>
      </c>
      <c r="C186" s="301" t="s">
        <v>567</v>
      </c>
      <c r="D186" s="304" t="s">
        <v>525</v>
      </c>
      <c r="E186" s="310" t="s">
        <v>90</v>
      </c>
      <c r="F186" s="310" t="s">
        <v>548</v>
      </c>
      <c r="G186" s="231" t="s">
        <v>1910</v>
      </c>
      <c r="H186" s="400" t="s">
        <v>553</v>
      </c>
      <c r="I186" s="305" t="s">
        <v>565</v>
      </c>
      <c r="J186" s="304" t="s">
        <v>121</v>
      </c>
      <c r="K186" s="311">
        <v>1</v>
      </c>
      <c r="L186" s="305"/>
      <c r="M186" s="143">
        <v>2021</v>
      </c>
      <c r="N186" s="147">
        <v>60</v>
      </c>
      <c r="O186" s="148">
        <v>1</v>
      </c>
      <c r="P186" s="119">
        <f t="shared" si="11"/>
        <v>60</v>
      </c>
      <c r="Q186" s="146">
        <v>0</v>
      </c>
      <c r="R186" s="383">
        <f t="shared" si="8"/>
        <v>0</v>
      </c>
      <c r="S186" s="387">
        <f t="shared" si="9"/>
        <v>0</v>
      </c>
      <c r="T186" s="388">
        <f t="shared" si="10"/>
        <v>1</v>
      </c>
      <c r="U186" s="103" t="s">
        <v>1942</v>
      </c>
    </row>
    <row r="187" spans="1:21" ht="92.4" x14ac:dyDescent="0.25">
      <c r="A187" s="289" t="s">
        <v>664</v>
      </c>
      <c r="B187" s="308" t="s">
        <v>1871</v>
      </c>
      <c r="C187" s="301" t="s">
        <v>567</v>
      </c>
      <c r="D187" s="304" t="s">
        <v>525</v>
      </c>
      <c r="E187" s="310" t="s">
        <v>90</v>
      </c>
      <c r="F187" s="310" t="s">
        <v>548</v>
      </c>
      <c r="G187" s="231" t="s">
        <v>1910</v>
      </c>
      <c r="H187" s="400" t="s">
        <v>554</v>
      </c>
      <c r="I187" s="305" t="s">
        <v>565</v>
      </c>
      <c r="J187" s="304" t="s">
        <v>121</v>
      </c>
      <c r="K187" s="311">
        <v>1</v>
      </c>
      <c r="L187" s="305"/>
      <c r="M187" s="143">
        <v>2021</v>
      </c>
      <c r="N187" s="147">
        <v>60</v>
      </c>
      <c r="O187" s="148">
        <v>1</v>
      </c>
      <c r="P187" s="119">
        <f t="shared" si="11"/>
        <v>60</v>
      </c>
      <c r="Q187" s="146">
        <v>0</v>
      </c>
      <c r="R187" s="383">
        <f t="shared" si="8"/>
        <v>0</v>
      </c>
      <c r="S187" s="387">
        <f t="shared" si="9"/>
        <v>0</v>
      </c>
      <c r="T187" s="388">
        <f t="shared" si="10"/>
        <v>1</v>
      </c>
      <c r="U187" s="103" t="s">
        <v>1942</v>
      </c>
    </row>
    <row r="188" spans="1:21" ht="92.4" x14ac:dyDescent="0.25">
      <c r="A188" s="289" t="s">
        <v>664</v>
      </c>
      <c r="B188" s="308" t="s">
        <v>1871</v>
      </c>
      <c r="C188" s="301" t="s">
        <v>567</v>
      </c>
      <c r="D188" s="304" t="s">
        <v>525</v>
      </c>
      <c r="E188" s="310" t="s">
        <v>90</v>
      </c>
      <c r="F188" s="310" t="s">
        <v>134</v>
      </c>
      <c r="G188" s="231" t="s">
        <v>1911</v>
      </c>
      <c r="H188" s="400" t="s">
        <v>133</v>
      </c>
      <c r="I188" s="305" t="s">
        <v>563</v>
      </c>
      <c r="J188" s="304" t="s">
        <v>539</v>
      </c>
      <c r="K188" s="311">
        <v>0.25</v>
      </c>
      <c r="L188" s="305"/>
      <c r="M188" s="143">
        <v>2021</v>
      </c>
      <c r="N188" s="147">
        <v>0</v>
      </c>
      <c r="O188" s="148">
        <v>0.25</v>
      </c>
      <c r="P188" s="119">
        <f t="shared" si="11"/>
        <v>0</v>
      </c>
      <c r="Q188" s="146">
        <v>0</v>
      </c>
      <c r="R188" s="383" t="e">
        <f t="shared" si="8"/>
        <v>#DIV/0!</v>
      </c>
      <c r="S188" s="387" t="e">
        <f t="shared" si="9"/>
        <v>#DIV/0!</v>
      </c>
      <c r="T188" s="388">
        <f t="shared" si="10"/>
        <v>1</v>
      </c>
      <c r="U188" s="103" t="s">
        <v>1875</v>
      </c>
    </row>
    <row r="189" spans="1:21" ht="92.4" x14ac:dyDescent="0.25">
      <c r="A189" s="289" t="s">
        <v>664</v>
      </c>
      <c r="B189" s="308" t="s">
        <v>1871</v>
      </c>
      <c r="C189" s="301" t="s">
        <v>567</v>
      </c>
      <c r="D189" s="304" t="s">
        <v>525</v>
      </c>
      <c r="E189" s="310" t="s">
        <v>90</v>
      </c>
      <c r="F189" s="310" t="s">
        <v>134</v>
      </c>
      <c r="G189" s="231" t="s">
        <v>1911</v>
      </c>
      <c r="H189" s="400" t="s">
        <v>136</v>
      </c>
      <c r="I189" s="305" t="s">
        <v>115</v>
      </c>
      <c r="J189" s="304" t="s">
        <v>121</v>
      </c>
      <c r="K189" s="311">
        <v>1</v>
      </c>
      <c r="L189" s="305"/>
      <c r="M189" s="143">
        <v>2021</v>
      </c>
      <c r="N189" s="147">
        <v>0</v>
      </c>
      <c r="O189" s="148">
        <v>1</v>
      </c>
      <c r="P189" s="119">
        <f t="shared" si="11"/>
        <v>0</v>
      </c>
      <c r="Q189" s="146">
        <v>0</v>
      </c>
      <c r="R189" s="383" t="e">
        <f t="shared" si="8"/>
        <v>#DIV/0!</v>
      </c>
      <c r="S189" s="387" t="e">
        <f t="shared" si="9"/>
        <v>#DIV/0!</v>
      </c>
      <c r="T189" s="388">
        <f t="shared" si="10"/>
        <v>1</v>
      </c>
      <c r="U189" s="103" t="s">
        <v>1875</v>
      </c>
    </row>
    <row r="190" spans="1:21" ht="92.4" x14ac:dyDescent="0.25">
      <c r="A190" s="289" t="s">
        <v>664</v>
      </c>
      <c r="B190" s="308" t="s">
        <v>1871</v>
      </c>
      <c r="C190" s="301" t="s">
        <v>567</v>
      </c>
      <c r="D190" s="304" t="s">
        <v>525</v>
      </c>
      <c r="E190" s="310" t="s">
        <v>90</v>
      </c>
      <c r="F190" s="310" t="s">
        <v>134</v>
      </c>
      <c r="G190" s="231" t="s">
        <v>1911</v>
      </c>
      <c r="H190" s="400" t="s">
        <v>138</v>
      </c>
      <c r="I190" s="305" t="s">
        <v>563</v>
      </c>
      <c r="J190" s="304" t="s">
        <v>539</v>
      </c>
      <c r="K190" s="311">
        <v>0.25</v>
      </c>
      <c r="L190" s="305"/>
      <c r="M190" s="143">
        <v>2021</v>
      </c>
      <c r="N190" s="147">
        <v>0</v>
      </c>
      <c r="O190" s="148">
        <v>0.25</v>
      </c>
      <c r="P190" s="119">
        <f t="shared" si="11"/>
        <v>0</v>
      </c>
      <c r="Q190" s="146">
        <v>0</v>
      </c>
      <c r="R190" s="383" t="e">
        <f t="shared" si="8"/>
        <v>#DIV/0!</v>
      </c>
      <c r="S190" s="387" t="e">
        <f t="shared" si="9"/>
        <v>#DIV/0!</v>
      </c>
      <c r="T190" s="388">
        <f t="shared" si="10"/>
        <v>1</v>
      </c>
      <c r="U190" s="103" t="s">
        <v>1875</v>
      </c>
    </row>
    <row r="191" spans="1:21" ht="92.4" x14ac:dyDescent="0.25">
      <c r="A191" s="289" t="s">
        <v>664</v>
      </c>
      <c r="B191" s="308" t="s">
        <v>1871</v>
      </c>
      <c r="C191" s="301" t="s">
        <v>567</v>
      </c>
      <c r="D191" s="304" t="s">
        <v>525</v>
      </c>
      <c r="E191" s="310" t="s">
        <v>90</v>
      </c>
      <c r="F191" s="310" t="s">
        <v>134</v>
      </c>
      <c r="G191" s="231" t="s">
        <v>1911</v>
      </c>
      <c r="H191" s="400" t="s">
        <v>139</v>
      </c>
      <c r="I191" s="305" t="s">
        <v>563</v>
      </c>
      <c r="J191" s="304" t="s">
        <v>539</v>
      </c>
      <c r="K191" s="311">
        <v>0.25</v>
      </c>
      <c r="L191" s="305"/>
      <c r="M191" s="143">
        <v>2021</v>
      </c>
      <c r="N191" s="147">
        <v>0</v>
      </c>
      <c r="O191" s="148">
        <v>0.25</v>
      </c>
      <c r="P191" s="119">
        <f t="shared" si="11"/>
        <v>0</v>
      </c>
      <c r="Q191" s="146">
        <v>0</v>
      </c>
      <c r="R191" s="383" t="e">
        <f t="shared" si="8"/>
        <v>#DIV/0!</v>
      </c>
      <c r="S191" s="387" t="e">
        <f t="shared" si="9"/>
        <v>#DIV/0!</v>
      </c>
      <c r="T191" s="388">
        <f t="shared" si="10"/>
        <v>1</v>
      </c>
      <c r="U191" s="103" t="s">
        <v>1875</v>
      </c>
    </row>
    <row r="192" spans="1:21" ht="92.4" x14ac:dyDescent="0.25">
      <c r="A192" s="289" t="s">
        <v>664</v>
      </c>
      <c r="B192" s="308" t="s">
        <v>1871</v>
      </c>
      <c r="C192" s="301" t="s">
        <v>567</v>
      </c>
      <c r="D192" s="304" t="s">
        <v>525</v>
      </c>
      <c r="E192" s="310" t="s">
        <v>90</v>
      </c>
      <c r="F192" s="310" t="s">
        <v>134</v>
      </c>
      <c r="G192" s="231" t="s">
        <v>1911</v>
      </c>
      <c r="H192" s="400" t="s">
        <v>1936</v>
      </c>
      <c r="I192" s="305" t="s">
        <v>563</v>
      </c>
      <c r="J192" s="304" t="s">
        <v>539</v>
      </c>
      <c r="K192" s="311">
        <v>0.25</v>
      </c>
      <c r="L192" s="305"/>
      <c r="M192" s="143">
        <v>2021</v>
      </c>
      <c r="N192" s="147">
        <v>0</v>
      </c>
      <c r="O192" s="148">
        <v>0.25</v>
      </c>
      <c r="P192" s="119">
        <f t="shared" si="11"/>
        <v>0</v>
      </c>
      <c r="Q192" s="146">
        <v>0</v>
      </c>
      <c r="R192" s="383" t="e">
        <f t="shared" si="8"/>
        <v>#DIV/0!</v>
      </c>
      <c r="S192" s="387" t="e">
        <f t="shared" si="9"/>
        <v>#DIV/0!</v>
      </c>
      <c r="T192" s="388">
        <f t="shared" si="10"/>
        <v>1</v>
      </c>
      <c r="U192" s="103" t="s">
        <v>1875</v>
      </c>
    </row>
    <row r="193" spans="1:21" ht="92.4" x14ac:dyDescent="0.25">
      <c r="A193" s="289" t="s">
        <v>664</v>
      </c>
      <c r="B193" s="308" t="s">
        <v>1871</v>
      </c>
      <c r="C193" s="301" t="s">
        <v>567</v>
      </c>
      <c r="D193" s="304" t="s">
        <v>525</v>
      </c>
      <c r="E193" s="310" t="s">
        <v>90</v>
      </c>
      <c r="F193" s="310" t="s">
        <v>134</v>
      </c>
      <c r="G193" s="231" t="s">
        <v>1911</v>
      </c>
      <c r="H193" s="400" t="s">
        <v>141</v>
      </c>
      <c r="I193" s="305" t="s">
        <v>563</v>
      </c>
      <c r="J193" s="304" t="s">
        <v>539</v>
      </c>
      <c r="K193" s="311">
        <v>0.25</v>
      </c>
      <c r="L193" s="305"/>
      <c r="M193" s="143">
        <v>2021</v>
      </c>
      <c r="N193" s="147">
        <v>0</v>
      </c>
      <c r="O193" s="148">
        <v>0.25</v>
      </c>
      <c r="P193" s="119">
        <f t="shared" si="11"/>
        <v>0</v>
      </c>
      <c r="Q193" s="146">
        <v>0</v>
      </c>
      <c r="R193" s="383" t="e">
        <f t="shared" si="8"/>
        <v>#DIV/0!</v>
      </c>
      <c r="S193" s="387" t="e">
        <f t="shared" si="9"/>
        <v>#DIV/0!</v>
      </c>
      <c r="T193" s="388">
        <f t="shared" si="10"/>
        <v>1</v>
      </c>
      <c r="U193" s="103" t="s">
        <v>1875</v>
      </c>
    </row>
    <row r="194" spans="1:21" ht="92.4" x14ac:dyDescent="0.25">
      <c r="A194" s="289" t="s">
        <v>664</v>
      </c>
      <c r="B194" s="308" t="s">
        <v>1871</v>
      </c>
      <c r="C194" s="301" t="s">
        <v>567</v>
      </c>
      <c r="D194" s="304" t="s">
        <v>525</v>
      </c>
      <c r="E194" s="310" t="s">
        <v>90</v>
      </c>
      <c r="F194" s="310" t="s">
        <v>134</v>
      </c>
      <c r="G194" s="231" t="s">
        <v>1911</v>
      </c>
      <c r="H194" s="400" t="s">
        <v>142</v>
      </c>
      <c r="I194" s="305" t="s">
        <v>563</v>
      </c>
      <c r="J194" s="304" t="s">
        <v>539</v>
      </c>
      <c r="K194" s="311">
        <v>0.25</v>
      </c>
      <c r="L194" s="305"/>
      <c r="M194" s="143">
        <v>2021</v>
      </c>
      <c r="N194" s="147">
        <v>0</v>
      </c>
      <c r="O194" s="148">
        <v>0.25</v>
      </c>
      <c r="P194" s="119">
        <f t="shared" si="11"/>
        <v>0</v>
      </c>
      <c r="Q194" s="146">
        <v>0</v>
      </c>
      <c r="R194" s="383" t="e">
        <f t="shared" si="8"/>
        <v>#DIV/0!</v>
      </c>
      <c r="S194" s="387" t="e">
        <f t="shared" si="9"/>
        <v>#DIV/0!</v>
      </c>
      <c r="T194" s="388">
        <f t="shared" si="10"/>
        <v>1</v>
      </c>
      <c r="U194" s="103" t="s">
        <v>1875</v>
      </c>
    </row>
    <row r="195" spans="1:21" ht="92.4" x14ac:dyDescent="0.25">
      <c r="A195" s="289" t="s">
        <v>664</v>
      </c>
      <c r="B195" s="308" t="s">
        <v>1871</v>
      </c>
      <c r="C195" s="301" t="s">
        <v>567</v>
      </c>
      <c r="D195" s="304" t="s">
        <v>525</v>
      </c>
      <c r="E195" s="310" t="s">
        <v>90</v>
      </c>
      <c r="F195" s="310" t="s">
        <v>134</v>
      </c>
      <c r="G195" s="231" t="s">
        <v>1911</v>
      </c>
      <c r="H195" s="400" t="s">
        <v>143</v>
      </c>
      <c r="I195" s="305" t="s">
        <v>563</v>
      </c>
      <c r="J195" s="304" t="s">
        <v>539</v>
      </c>
      <c r="K195" s="311">
        <v>0.25</v>
      </c>
      <c r="L195" s="305"/>
      <c r="M195" s="143">
        <v>2021</v>
      </c>
      <c r="N195" s="147">
        <v>0</v>
      </c>
      <c r="O195" s="148">
        <v>0.25</v>
      </c>
      <c r="P195" s="119">
        <f t="shared" si="11"/>
        <v>0</v>
      </c>
      <c r="Q195" s="146">
        <v>0</v>
      </c>
      <c r="R195" s="383" t="e">
        <f t="shared" ref="R195:R258" si="12">Q195/P195</f>
        <v>#DIV/0!</v>
      </c>
      <c r="S195" s="387" t="e">
        <f t="shared" ref="S195:S258" si="13">Q195/N195</f>
        <v>#DIV/0!</v>
      </c>
      <c r="T195" s="388">
        <f t="shared" ref="T195:T258" si="14">O195/K195</f>
        <v>1</v>
      </c>
      <c r="U195" s="103" t="s">
        <v>1875</v>
      </c>
    </row>
    <row r="196" spans="1:21" ht="92.4" x14ac:dyDescent="0.25">
      <c r="A196" s="289" t="s">
        <v>664</v>
      </c>
      <c r="B196" s="308" t="s">
        <v>1871</v>
      </c>
      <c r="C196" s="301" t="s">
        <v>567</v>
      </c>
      <c r="D196" s="304" t="s">
        <v>525</v>
      </c>
      <c r="E196" s="310" t="s">
        <v>90</v>
      </c>
      <c r="F196" s="310" t="s">
        <v>134</v>
      </c>
      <c r="G196" s="231" t="s">
        <v>1911</v>
      </c>
      <c r="H196" s="400" t="s">
        <v>144</v>
      </c>
      <c r="I196" s="305" t="s">
        <v>563</v>
      </c>
      <c r="J196" s="304" t="s">
        <v>539</v>
      </c>
      <c r="K196" s="311">
        <v>0.25</v>
      </c>
      <c r="L196" s="305"/>
      <c r="M196" s="143">
        <v>2021</v>
      </c>
      <c r="N196" s="147">
        <v>0</v>
      </c>
      <c r="O196" s="148">
        <v>0.25</v>
      </c>
      <c r="P196" s="119">
        <f t="shared" ref="P196:P259" si="15">ROUNDUP(N196*O196,0)</f>
        <v>0</v>
      </c>
      <c r="Q196" s="146">
        <v>0</v>
      </c>
      <c r="R196" s="383" t="e">
        <f t="shared" si="12"/>
        <v>#DIV/0!</v>
      </c>
      <c r="S196" s="387" t="e">
        <f t="shared" si="13"/>
        <v>#DIV/0!</v>
      </c>
      <c r="T196" s="388">
        <f t="shared" si="14"/>
        <v>1</v>
      </c>
      <c r="U196" s="103" t="s">
        <v>1875</v>
      </c>
    </row>
    <row r="197" spans="1:21" ht="92.4" x14ac:dyDescent="0.25">
      <c r="A197" s="289" t="s">
        <v>664</v>
      </c>
      <c r="B197" s="308" t="s">
        <v>1871</v>
      </c>
      <c r="C197" s="301" t="s">
        <v>567</v>
      </c>
      <c r="D197" s="304" t="s">
        <v>525</v>
      </c>
      <c r="E197" s="310" t="s">
        <v>90</v>
      </c>
      <c r="F197" s="310" t="s">
        <v>134</v>
      </c>
      <c r="G197" s="231" t="s">
        <v>1911</v>
      </c>
      <c r="H197" s="400" t="s">
        <v>145</v>
      </c>
      <c r="I197" s="305" t="s">
        <v>563</v>
      </c>
      <c r="J197" s="304" t="s">
        <v>539</v>
      </c>
      <c r="K197" s="311">
        <v>0.25</v>
      </c>
      <c r="L197" s="305"/>
      <c r="M197" s="143">
        <v>2021</v>
      </c>
      <c r="N197" s="147">
        <v>0</v>
      </c>
      <c r="O197" s="148">
        <v>0.25</v>
      </c>
      <c r="P197" s="119">
        <f t="shared" si="15"/>
        <v>0</v>
      </c>
      <c r="Q197" s="146">
        <v>0</v>
      </c>
      <c r="R197" s="383" t="e">
        <f t="shared" si="12"/>
        <v>#DIV/0!</v>
      </c>
      <c r="S197" s="387" t="e">
        <f t="shared" si="13"/>
        <v>#DIV/0!</v>
      </c>
      <c r="T197" s="388">
        <f t="shared" si="14"/>
        <v>1</v>
      </c>
      <c r="U197" s="103" t="s">
        <v>1875</v>
      </c>
    </row>
    <row r="198" spans="1:21" ht="92.4" x14ac:dyDescent="0.25">
      <c r="A198" s="289" t="s">
        <v>664</v>
      </c>
      <c r="B198" s="308" t="s">
        <v>1871</v>
      </c>
      <c r="C198" s="301" t="s">
        <v>567</v>
      </c>
      <c r="D198" s="304" t="s">
        <v>525</v>
      </c>
      <c r="E198" s="310" t="s">
        <v>90</v>
      </c>
      <c r="F198" s="310" t="s">
        <v>134</v>
      </c>
      <c r="G198" s="231" t="s">
        <v>1911</v>
      </c>
      <c r="H198" s="400" t="s">
        <v>146</v>
      </c>
      <c r="I198" s="305" t="s">
        <v>362</v>
      </c>
      <c r="J198" s="304" t="s">
        <v>121</v>
      </c>
      <c r="K198" s="311">
        <v>1</v>
      </c>
      <c r="L198" s="305"/>
      <c r="M198" s="143">
        <v>2021</v>
      </c>
      <c r="N198" s="147">
        <v>0</v>
      </c>
      <c r="O198" s="148">
        <v>1</v>
      </c>
      <c r="P198" s="119">
        <f t="shared" si="15"/>
        <v>0</v>
      </c>
      <c r="Q198" s="146">
        <v>0</v>
      </c>
      <c r="R198" s="383" t="e">
        <f t="shared" si="12"/>
        <v>#DIV/0!</v>
      </c>
      <c r="S198" s="387" t="e">
        <f t="shared" si="13"/>
        <v>#DIV/0!</v>
      </c>
      <c r="T198" s="388">
        <f t="shared" si="14"/>
        <v>1</v>
      </c>
      <c r="U198" s="103" t="s">
        <v>1875</v>
      </c>
    </row>
    <row r="199" spans="1:21" ht="92.4" x14ac:dyDescent="0.25">
      <c r="A199" s="289" t="s">
        <v>664</v>
      </c>
      <c r="B199" s="308" t="s">
        <v>1871</v>
      </c>
      <c r="C199" s="301" t="s">
        <v>567</v>
      </c>
      <c r="D199" s="304" t="s">
        <v>525</v>
      </c>
      <c r="E199" s="310" t="s">
        <v>90</v>
      </c>
      <c r="F199" s="310" t="s">
        <v>134</v>
      </c>
      <c r="G199" s="231" t="s">
        <v>1911</v>
      </c>
      <c r="H199" s="400" t="s">
        <v>333</v>
      </c>
      <c r="I199" s="305" t="s">
        <v>362</v>
      </c>
      <c r="J199" s="304" t="s">
        <v>121</v>
      </c>
      <c r="K199" s="311">
        <v>1</v>
      </c>
      <c r="L199" s="305"/>
      <c r="M199" s="143">
        <v>2021</v>
      </c>
      <c r="N199" s="147">
        <v>0</v>
      </c>
      <c r="O199" s="148">
        <v>1</v>
      </c>
      <c r="P199" s="119">
        <f t="shared" si="15"/>
        <v>0</v>
      </c>
      <c r="Q199" s="146">
        <v>0</v>
      </c>
      <c r="R199" s="383" t="e">
        <f t="shared" si="12"/>
        <v>#DIV/0!</v>
      </c>
      <c r="S199" s="387" t="e">
        <f t="shared" si="13"/>
        <v>#DIV/0!</v>
      </c>
      <c r="T199" s="388">
        <f t="shared" si="14"/>
        <v>1</v>
      </c>
      <c r="U199" s="103" t="s">
        <v>1875</v>
      </c>
    </row>
    <row r="200" spans="1:21" ht="92.4" x14ac:dyDescent="0.25">
      <c r="A200" s="289" t="s">
        <v>664</v>
      </c>
      <c r="B200" s="308" t="s">
        <v>1871</v>
      </c>
      <c r="C200" s="301" t="s">
        <v>567</v>
      </c>
      <c r="D200" s="304" t="s">
        <v>525</v>
      </c>
      <c r="E200" s="310" t="s">
        <v>90</v>
      </c>
      <c r="F200" s="310" t="s">
        <v>134</v>
      </c>
      <c r="G200" s="231" t="s">
        <v>1911</v>
      </c>
      <c r="H200" s="400" t="s">
        <v>334</v>
      </c>
      <c r="I200" s="305" t="s">
        <v>362</v>
      </c>
      <c r="J200" s="304" t="s">
        <v>121</v>
      </c>
      <c r="K200" s="311">
        <v>1</v>
      </c>
      <c r="L200" s="305"/>
      <c r="M200" s="143">
        <v>2021</v>
      </c>
      <c r="N200" s="147">
        <v>0</v>
      </c>
      <c r="O200" s="148">
        <v>1</v>
      </c>
      <c r="P200" s="119">
        <f t="shared" si="15"/>
        <v>0</v>
      </c>
      <c r="Q200" s="146">
        <v>0</v>
      </c>
      <c r="R200" s="383" t="e">
        <f t="shared" si="12"/>
        <v>#DIV/0!</v>
      </c>
      <c r="S200" s="387" t="e">
        <f t="shared" si="13"/>
        <v>#DIV/0!</v>
      </c>
      <c r="T200" s="388">
        <f t="shared" si="14"/>
        <v>1</v>
      </c>
      <c r="U200" s="103" t="s">
        <v>1875</v>
      </c>
    </row>
    <row r="201" spans="1:21" ht="92.4" x14ac:dyDescent="0.25">
      <c r="A201" s="289" t="s">
        <v>664</v>
      </c>
      <c r="B201" s="308" t="s">
        <v>1871</v>
      </c>
      <c r="C201" s="301" t="s">
        <v>567</v>
      </c>
      <c r="D201" s="304" t="s">
        <v>525</v>
      </c>
      <c r="E201" s="310" t="s">
        <v>90</v>
      </c>
      <c r="F201" s="310" t="s">
        <v>134</v>
      </c>
      <c r="G201" s="231" t="s">
        <v>1911</v>
      </c>
      <c r="H201" s="400" t="s">
        <v>335</v>
      </c>
      <c r="I201" s="305" t="s">
        <v>362</v>
      </c>
      <c r="J201" s="304" t="s">
        <v>121</v>
      </c>
      <c r="K201" s="311">
        <v>1</v>
      </c>
      <c r="L201" s="305"/>
      <c r="M201" s="143">
        <v>2021</v>
      </c>
      <c r="N201" s="147">
        <v>0</v>
      </c>
      <c r="O201" s="148">
        <v>1</v>
      </c>
      <c r="P201" s="119">
        <f t="shared" si="15"/>
        <v>0</v>
      </c>
      <c r="Q201" s="146">
        <v>0</v>
      </c>
      <c r="R201" s="383" t="e">
        <f t="shared" si="12"/>
        <v>#DIV/0!</v>
      </c>
      <c r="S201" s="387" t="e">
        <f t="shared" si="13"/>
        <v>#DIV/0!</v>
      </c>
      <c r="T201" s="388">
        <f t="shared" si="14"/>
        <v>1</v>
      </c>
      <c r="U201" s="103" t="s">
        <v>1875</v>
      </c>
    </row>
    <row r="202" spans="1:21" ht="92.4" x14ac:dyDescent="0.25">
      <c r="A202" s="289" t="s">
        <v>664</v>
      </c>
      <c r="B202" s="308" t="s">
        <v>1871</v>
      </c>
      <c r="C202" s="301" t="s">
        <v>567</v>
      </c>
      <c r="D202" s="304" t="s">
        <v>525</v>
      </c>
      <c r="E202" s="310" t="s">
        <v>90</v>
      </c>
      <c r="F202" s="310" t="s">
        <v>134</v>
      </c>
      <c r="G202" s="231" t="s">
        <v>1911</v>
      </c>
      <c r="H202" s="400" t="s">
        <v>336</v>
      </c>
      <c r="I202" s="305" t="s">
        <v>362</v>
      </c>
      <c r="J202" s="304" t="s">
        <v>121</v>
      </c>
      <c r="K202" s="311">
        <v>1</v>
      </c>
      <c r="L202" s="305"/>
      <c r="M202" s="143">
        <v>2021</v>
      </c>
      <c r="N202" s="147">
        <v>0</v>
      </c>
      <c r="O202" s="148">
        <v>1</v>
      </c>
      <c r="P202" s="119">
        <f t="shared" si="15"/>
        <v>0</v>
      </c>
      <c r="Q202" s="146">
        <v>0</v>
      </c>
      <c r="R202" s="383" t="e">
        <f t="shared" si="12"/>
        <v>#DIV/0!</v>
      </c>
      <c r="S202" s="387" t="e">
        <f t="shared" si="13"/>
        <v>#DIV/0!</v>
      </c>
      <c r="T202" s="388">
        <f t="shared" si="14"/>
        <v>1</v>
      </c>
      <c r="U202" s="103" t="s">
        <v>1875</v>
      </c>
    </row>
    <row r="203" spans="1:21" ht="92.4" x14ac:dyDescent="0.25">
      <c r="A203" s="289" t="s">
        <v>664</v>
      </c>
      <c r="B203" s="308" t="s">
        <v>1871</v>
      </c>
      <c r="C203" s="301" t="s">
        <v>567</v>
      </c>
      <c r="D203" s="304" t="s">
        <v>525</v>
      </c>
      <c r="E203" s="310" t="s">
        <v>90</v>
      </c>
      <c r="F203" s="310" t="s">
        <v>134</v>
      </c>
      <c r="G203" s="231" t="s">
        <v>1911</v>
      </c>
      <c r="H203" s="400" t="s">
        <v>337</v>
      </c>
      <c r="I203" s="305" t="s">
        <v>563</v>
      </c>
      <c r="J203" s="304" t="s">
        <v>539</v>
      </c>
      <c r="K203" s="311">
        <v>0.25</v>
      </c>
      <c r="L203" s="305"/>
      <c r="M203" s="143">
        <v>2021</v>
      </c>
      <c r="N203" s="147">
        <v>0</v>
      </c>
      <c r="O203" s="148">
        <v>0.25</v>
      </c>
      <c r="P203" s="119">
        <f t="shared" si="15"/>
        <v>0</v>
      </c>
      <c r="Q203" s="146">
        <v>0</v>
      </c>
      <c r="R203" s="383" t="e">
        <f t="shared" si="12"/>
        <v>#DIV/0!</v>
      </c>
      <c r="S203" s="387" t="e">
        <f t="shared" si="13"/>
        <v>#DIV/0!</v>
      </c>
      <c r="T203" s="388">
        <f t="shared" si="14"/>
        <v>1</v>
      </c>
      <c r="U203" s="103" t="s">
        <v>1875</v>
      </c>
    </row>
    <row r="204" spans="1:21" ht="92.4" x14ac:dyDescent="0.25">
      <c r="A204" s="289" t="s">
        <v>664</v>
      </c>
      <c r="B204" s="308" t="s">
        <v>1871</v>
      </c>
      <c r="C204" s="301" t="s">
        <v>567</v>
      </c>
      <c r="D204" s="304" t="s">
        <v>525</v>
      </c>
      <c r="E204" s="310" t="s">
        <v>90</v>
      </c>
      <c r="F204" s="310" t="s">
        <v>134</v>
      </c>
      <c r="G204" s="231" t="s">
        <v>1911</v>
      </c>
      <c r="H204" s="400" t="s">
        <v>1937</v>
      </c>
      <c r="I204" s="305" t="s">
        <v>563</v>
      </c>
      <c r="J204" s="304" t="s">
        <v>539</v>
      </c>
      <c r="K204" s="311">
        <v>0.25</v>
      </c>
      <c r="L204" s="305"/>
      <c r="M204" s="143">
        <v>2021</v>
      </c>
      <c r="N204" s="147">
        <v>0</v>
      </c>
      <c r="O204" s="148">
        <v>0.25</v>
      </c>
      <c r="P204" s="119">
        <f t="shared" si="15"/>
        <v>0</v>
      </c>
      <c r="Q204" s="146">
        <v>0</v>
      </c>
      <c r="R204" s="383" t="e">
        <f t="shared" si="12"/>
        <v>#DIV/0!</v>
      </c>
      <c r="S204" s="387" t="e">
        <f t="shared" si="13"/>
        <v>#DIV/0!</v>
      </c>
      <c r="T204" s="388">
        <f t="shared" si="14"/>
        <v>1</v>
      </c>
      <c r="U204" s="103" t="s">
        <v>1875</v>
      </c>
    </row>
    <row r="205" spans="1:21" ht="92.4" x14ac:dyDescent="0.25">
      <c r="A205" s="289" t="s">
        <v>664</v>
      </c>
      <c r="B205" s="308" t="s">
        <v>1871</v>
      </c>
      <c r="C205" s="301" t="s">
        <v>567</v>
      </c>
      <c r="D205" s="304" t="s">
        <v>525</v>
      </c>
      <c r="E205" s="310" t="s">
        <v>90</v>
      </c>
      <c r="F205" s="310" t="s">
        <v>134</v>
      </c>
      <c r="G205" s="231" t="s">
        <v>1911</v>
      </c>
      <c r="H205" s="400" t="s">
        <v>1938</v>
      </c>
      <c r="I205" s="305" t="s">
        <v>563</v>
      </c>
      <c r="J205" s="304" t="s">
        <v>539</v>
      </c>
      <c r="K205" s="311">
        <v>0.25</v>
      </c>
      <c r="L205" s="305"/>
      <c r="M205" s="143">
        <v>2021</v>
      </c>
      <c r="N205" s="147">
        <v>0</v>
      </c>
      <c r="O205" s="148">
        <v>0.25</v>
      </c>
      <c r="P205" s="119">
        <f t="shared" si="15"/>
        <v>0</v>
      </c>
      <c r="Q205" s="146">
        <v>0</v>
      </c>
      <c r="R205" s="383" t="e">
        <f t="shared" si="12"/>
        <v>#DIV/0!</v>
      </c>
      <c r="S205" s="387" t="e">
        <f t="shared" si="13"/>
        <v>#DIV/0!</v>
      </c>
      <c r="T205" s="388">
        <f t="shared" si="14"/>
        <v>1</v>
      </c>
      <c r="U205" s="103" t="s">
        <v>1875</v>
      </c>
    </row>
    <row r="206" spans="1:21" ht="92.4" x14ac:dyDescent="0.25">
      <c r="A206" s="289" t="s">
        <v>664</v>
      </c>
      <c r="B206" s="308" t="s">
        <v>1871</v>
      </c>
      <c r="C206" s="301" t="s">
        <v>567</v>
      </c>
      <c r="D206" s="304" t="s">
        <v>525</v>
      </c>
      <c r="E206" s="310" t="s">
        <v>90</v>
      </c>
      <c r="F206" s="310" t="s">
        <v>134</v>
      </c>
      <c r="G206" s="231" t="s">
        <v>1911</v>
      </c>
      <c r="H206" s="400" t="s">
        <v>1939</v>
      </c>
      <c r="I206" s="305" t="s">
        <v>563</v>
      </c>
      <c r="J206" s="304" t="s">
        <v>539</v>
      </c>
      <c r="K206" s="311">
        <v>0.25</v>
      </c>
      <c r="L206" s="305"/>
      <c r="M206" s="143">
        <v>2021</v>
      </c>
      <c r="N206" s="147">
        <v>0</v>
      </c>
      <c r="O206" s="148">
        <v>0.25</v>
      </c>
      <c r="P206" s="119">
        <f t="shared" si="15"/>
        <v>0</v>
      </c>
      <c r="Q206" s="146">
        <v>0</v>
      </c>
      <c r="R206" s="383" t="e">
        <f t="shared" si="12"/>
        <v>#DIV/0!</v>
      </c>
      <c r="S206" s="387" t="e">
        <f t="shared" si="13"/>
        <v>#DIV/0!</v>
      </c>
      <c r="T206" s="388">
        <f t="shared" si="14"/>
        <v>1</v>
      </c>
      <c r="U206" s="103" t="s">
        <v>1875</v>
      </c>
    </row>
    <row r="207" spans="1:21" ht="92.4" x14ac:dyDescent="0.25">
      <c r="A207" s="289" t="s">
        <v>664</v>
      </c>
      <c r="B207" s="308" t="s">
        <v>1871</v>
      </c>
      <c r="C207" s="301" t="s">
        <v>567</v>
      </c>
      <c r="D207" s="304" t="s">
        <v>525</v>
      </c>
      <c r="E207" s="310" t="s">
        <v>90</v>
      </c>
      <c r="F207" s="310" t="s">
        <v>134</v>
      </c>
      <c r="G207" s="231" t="s">
        <v>1911</v>
      </c>
      <c r="H207" s="400" t="s">
        <v>341</v>
      </c>
      <c r="I207" s="305" t="s">
        <v>563</v>
      </c>
      <c r="J207" s="304" t="s">
        <v>539</v>
      </c>
      <c r="K207" s="311">
        <v>0.25</v>
      </c>
      <c r="L207" s="305"/>
      <c r="M207" s="143">
        <v>2021</v>
      </c>
      <c r="N207" s="147">
        <v>0</v>
      </c>
      <c r="O207" s="148">
        <v>0.25</v>
      </c>
      <c r="P207" s="119">
        <f t="shared" si="15"/>
        <v>0</v>
      </c>
      <c r="Q207" s="146">
        <v>0</v>
      </c>
      <c r="R207" s="383" t="e">
        <f t="shared" si="12"/>
        <v>#DIV/0!</v>
      </c>
      <c r="S207" s="387" t="e">
        <f t="shared" si="13"/>
        <v>#DIV/0!</v>
      </c>
      <c r="T207" s="388">
        <f t="shared" si="14"/>
        <v>1</v>
      </c>
      <c r="U207" s="103" t="s">
        <v>1875</v>
      </c>
    </row>
    <row r="208" spans="1:21" ht="92.4" x14ac:dyDescent="0.25">
      <c r="A208" s="289" t="s">
        <v>664</v>
      </c>
      <c r="B208" s="308" t="s">
        <v>1871</v>
      </c>
      <c r="C208" s="301" t="s">
        <v>567</v>
      </c>
      <c r="D208" s="304" t="s">
        <v>525</v>
      </c>
      <c r="E208" s="310" t="s">
        <v>90</v>
      </c>
      <c r="F208" s="310" t="s">
        <v>134</v>
      </c>
      <c r="G208" s="231" t="s">
        <v>1911</v>
      </c>
      <c r="H208" s="400" t="s">
        <v>342</v>
      </c>
      <c r="I208" s="305" t="s">
        <v>563</v>
      </c>
      <c r="J208" s="304" t="s">
        <v>539</v>
      </c>
      <c r="K208" s="311">
        <v>0.25</v>
      </c>
      <c r="L208" s="305"/>
      <c r="M208" s="143">
        <v>2021</v>
      </c>
      <c r="N208" s="147">
        <v>0</v>
      </c>
      <c r="O208" s="148">
        <v>0.25</v>
      </c>
      <c r="P208" s="119">
        <f t="shared" si="15"/>
        <v>0</v>
      </c>
      <c r="Q208" s="146">
        <v>0</v>
      </c>
      <c r="R208" s="383" t="e">
        <f t="shared" si="12"/>
        <v>#DIV/0!</v>
      </c>
      <c r="S208" s="387" t="e">
        <f t="shared" si="13"/>
        <v>#DIV/0!</v>
      </c>
      <c r="T208" s="388">
        <f t="shared" si="14"/>
        <v>1</v>
      </c>
      <c r="U208" s="103" t="s">
        <v>1875</v>
      </c>
    </row>
    <row r="209" spans="1:21" ht="92.4" x14ac:dyDescent="0.25">
      <c r="A209" s="289" t="s">
        <v>664</v>
      </c>
      <c r="B209" s="308" t="s">
        <v>1871</v>
      </c>
      <c r="C209" s="301" t="s">
        <v>567</v>
      </c>
      <c r="D209" s="304" t="s">
        <v>525</v>
      </c>
      <c r="E209" s="310" t="s">
        <v>90</v>
      </c>
      <c r="F209" s="310" t="s">
        <v>134</v>
      </c>
      <c r="G209" s="231" t="s">
        <v>1911</v>
      </c>
      <c r="H209" s="400" t="s">
        <v>343</v>
      </c>
      <c r="I209" s="305" t="s">
        <v>362</v>
      </c>
      <c r="J209" s="304" t="s">
        <v>121</v>
      </c>
      <c r="K209" s="311">
        <v>1</v>
      </c>
      <c r="L209" s="305"/>
      <c r="M209" s="143">
        <v>2021</v>
      </c>
      <c r="N209" s="147">
        <v>0</v>
      </c>
      <c r="O209" s="148">
        <v>1</v>
      </c>
      <c r="P209" s="119">
        <f t="shared" si="15"/>
        <v>0</v>
      </c>
      <c r="Q209" s="146">
        <v>0</v>
      </c>
      <c r="R209" s="383" t="e">
        <f t="shared" si="12"/>
        <v>#DIV/0!</v>
      </c>
      <c r="S209" s="387" t="e">
        <f t="shared" si="13"/>
        <v>#DIV/0!</v>
      </c>
      <c r="T209" s="388">
        <f t="shared" si="14"/>
        <v>1</v>
      </c>
      <c r="U209" s="103" t="s">
        <v>1875</v>
      </c>
    </row>
    <row r="210" spans="1:21" ht="92.4" x14ac:dyDescent="0.25">
      <c r="A210" s="289" t="s">
        <v>664</v>
      </c>
      <c r="B210" s="308" t="s">
        <v>1871</v>
      </c>
      <c r="C210" s="301" t="s">
        <v>567</v>
      </c>
      <c r="D210" s="304" t="s">
        <v>525</v>
      </c>
      <c r="E210" s="310" t="s">
        <v>90</v>
      </c>
      <c r="F210" s="310" t="s">
        <v>134</v>
      </c>
      <c r="G210" s="231" t="s">
        <v>1911</v>
      </c>
      <c r="H210" s="400" t="s">
        <v>344</v>
      </c>
      <c r="I210" s="305" t="s">
        <v>563</v>
      </c>
      <c r="J210" s="304" t="s">
        <v>539</v>
      </c>
      <c r="K210" s="311">
        <v>0.25</v>
      </c>
      <c r="L210" s="305"/>
      <c r="M210" s="143">
        <v>2021</v>
      </c>
      <c r="N210" s="147">
        <v>0</v>
      </c>
      <c r="O210" s="148">
        <v>0.25</v>
      </c>
      <c r="P210" s="119">
        <f t="shared" si="15"/>
        <v>0</v>
      </c>
      <c r="Q210" s="146">
        <v>0</v>
      </c>
      <c r="R210" s="383" t="e">
        <f t="shared" si="12"/>
        <v>#DIV/0!</v>
      </c>
      <c r="S210" s="387" t="e">
        <f t="shared" si="13"/>
        <v>#DIV/0!</v>
      </c>
      <c r="T210" s="388">
        <f t="shared" si="14"/>
        <v>1</v>
      </c>
      <c r="U210" s="103" t="s">
        <v>1875</v>
      </c>
    </row>
    <row r="211" spans="1:21" ht="92.4" x14ac:dyDescent="0.25">
      <c r="A211" s="289" t="s">
        <v>664</v>
      </c>
      <c r="B211" s="308" t="s">
        <v>1871</v>
      </c>
      <c r="C211" s="301" t="s">
        <v>567</v>
      </c>
      <c r="D211" s="304" t="s">
        <v>525</v>
      </c>
      <c r="E211" s="310" t="s">
        <v>90</v>
      </c>
      <c r="F211" s="310" t="s">
        <v>134</v>
      </c>
      <c r="G211" s="231" t="s">
        <v>1911</v>
      </c>
      <c r="H211" s="400" t="s">
        <v>582</v>
      </c>
      <c r="I211" s="305" t="s">
        <v>563</v>
      </c>
      <c r="J211" s="304" t="s">
        <v>539</v>
      </c>
      <c r="K211" s="311">
        <v>0.25</v>
      </c>
      <c r="L211" s="305"/>
      <c r="M211" s="143">
        <v>2021</v>
      </c>
      <c r="N211" s="147">
        <v>0</v>
      </c>
      <c r="O211" s="148">
        <v>0.25</v>
      </c>
      <c r="P211" s="119">
        <f t="shared" si="15"/>
        <v>0</v>
      </c>
      <c r="Q211" s="146">
        <v>0</v>
      </c>
      <c r="R211" s="383" t="e">
        <f t="shared" si="12"/>
        <v>#DIV/0!</v>
      </c>
      <c r="S211" s="387" t="e">
        <f t="shared" si="13"/>
        <v>#DIV/0!</v>
      </c>
      <c r="T211" s="388">
        <f t="shared" si="14"/>
        <v>1</v>
      </c>
      <c r="U211" s="103" t="s">
        <v>1875</v>
      </c>
    </row>
    <row r="212" spans="1:21" ht="92.4" x14ac:dyDescent="0.25">
      <c r="A212" s="289" t="s">
        <v>664</v>
      </c>
      <c r="B212" s="308" t="s">
        <v>1871</v>
      </c>
      <c r="C212" s="301" t="s">
        <v>567</v>
      </c>
      <c r="D212" s="304" t="s">
        <v>525</v>
      </c>
      <c r="E212" s="310" t="s">
        <v>90</v>
      </c>
      <c r="F212" s="310" t="s">
        <v>134</v>
      </c>
      <c r="G212" s="231" t="s">
        <v>1911</v>
      </c>
      <c r="H212" s="400" t="s">
        <v>347</v>
      </c>
      <c r="I212" s="305" t="s">
        <v>362</v>
      </c>
      <c r="J212" s="304" t="s">
        <v>121</v>
      </c>
      <c r="K212" s="311">
        <v>1</v>
      </c>
      <c r="L212" s="305"/>
      <c r="M212" s="143">
        <v>2021</v>
      </c>
      <c r="N212" s="147">
        <v>0</v>
      </c>
      <c r="O212" s="148">
        <v>1</v>
      </c>
      <c r="P212" s="119">
        <f t="shared" si="15"/>
        <v>0</v>
      </c>
      <c r="Q212" s="146">
        <v>0</v>
      </c>
      <c r="R212" s="383" t="e">
        <f t="shared" si="12"/>
        <v>#DIV/0!</v>
      </c>
      <c r="S212" s="387" t="e">
        <f t="shared" si="13"/>
        <v>#DIV/0!</v>
      </c>
      <c r="T212" s="388">
        <f t="shared" si="14"/>
        <v>1</v>
      </c>
      <c r="U212" s="103" t="s">
        <v>1875</v>
      </c>
    </row>
    <row r="213" spans="1:21" ht="92.4" x14ac:dyDescent="0.25">
      <c r="A213" s="289" t="s">
        <v>664</v>
      </c>
      <c r="B213" s="308" t="s">
        <v>1871</v>
      </c>
      <c r="C213" s="301" t="s">
        <v>567</v>
      </c>
      <c r="D213" s="304" t="s">
        <v>525</v>
      </c>
      <c r="E213" s="310" t="s">
        <v>90</v>
      </c>
      <c r="F213" s="310" t="s">
        <v>134</v>
      </c>
      <c r="G213" s="231" t="s">
        <v>1911</v>
      </c>
      <c r="H213" s="400" t="s">
        <v>348</v>
      </c>
      <c r="I213" s="305" t="s">
        <v>362</v>
      </c>
      <c r="J213" s="304" t="s">
        <v>121</v>
      </c>
      <c r="K213" s="311">
        <v>1</v>
      </c>
      <c r="L213" s="305"/>
      <c r="M213" s="143">
        <v>2021</v>
      </c>
      <c r="N213" s="147">
        <v>0</v>
      </c>
      <c r="O213" s="148">
        <v>1</v>
      </c>
      <c r="P213" s="119">
        <f t="shared" si="15"/>
        <v>0</v>
      </c>
      <c r="Q213" s="146">
        <v>0</v>
      </c>
      <c r="R213" s="383" t="e">
        <f t="shared" si="12"/>
        <v>#DIV/0!</v>
      </c>
      <c r="S213" s="387" t="e">
        <f t="shared" si="13"/>
        <v>#DIV/0!</v>
      </c>
      <c r="T213" s="388">
        <f t="shared" si="14"/>
        <v>1</v>
      </c>
      <c r="U213" s="103" t="s">
        <v>1875</v>
      </c>
    </row>
    <row r="214" spans="1:21" ht="92.4" x14ac:dyDescent="0.25">
      <c r="A214" s="289" t="s">
        <v>664</v>
      </c>
      <c r="B214" s="308" t="s">
        <v>1871</v>
      </c>
      <c r="C214" s="301" t="s">
        <v>567</v>
      </c>
      <c r="D214" s="304" t="s">
        <v>525</v>
      </c>
      <c r="E214" s="310" t="s">
        <v>90</v>
      </c>
      <c r="F214" s="310" t="s">
        <v>134</v>
      </c>
      <c r="G214" s="231" t="s">
        <v>1911</v>
      </c>
      <c r="H214" s="400" t="s">
        <v>349</v>
      </c>
      <c r="I214" s="305" t="s">
        <v>563</v>
      </c>
      <c r="J214" s="304" t="s">
        <v>539</v>
      </c>
      <c r="K214" s="311">
        <v>0.25</v>
      </c>
      <c r="L214" s="305"/>
      <c r="M214" s="143">
        <v>2021</v>
      </c>
      <c r="N214" s="147">
        <v>0</v>
      </c>
      <c r="O214" s="148">
        <v>0.25</v>
      </c>
      <c r="P214" s="119">
        <f t="shared" si="15"/>
        <v>0</v>
      </c>
      <c r="Q214" s="146">
        <v>0</v>
      </c>
      <c r="R214" s="383" t="e">
        <f t="shared" si="12"/>
        <v>#DIV/0!</v>
      </c>
      <c r="S214" s="387" t="e">
        <f t="shared" si="13"/>
        <v>#DIV/0!</v>
      </c>
      <c r="T214" s="388">
        <f t="shared" si="14"/>
        <v>1</v>
      </c>
      <c r="U214" s="103" t="s">
        <v>1875</v>
      </c>
    </row>
    <row r="215" spans="1:21" ht="92.4" x14ac:dyDescent="0.25">
      <c r="A215" s="289" t="s">
        <v>664</v>
      </c>
      <c r="B215" s="308" t="s">
        <v>1871</v>
      </c>
      <c r="C215" s="301" t="s">
        <v>567</v>
      </c>
      <c r="D215" s="304" t="s">
        <v>525</v>
      </c>
      <c r="E215" s="310" t="s">
        <v>90</v>
      </c>
      <c r="F215" s="310" t="s">
        <v>134</v>
      </c>
      <c r="G215" s="231" t="s">
        <v>1911</v>
      </c>
      <c r="H215" s="400" t="s">
        <v>350</v>
      </c>
      <c r="I215" s="305" t="s">
        <v>563</v>
      </c>
      <c r="J215" s="304" t="s">
        <v>539</v>
      </c>
      <c r="K215" s="311">
        <v>0.25</v>
      </c>
      <c r="L215" s="305"/>
      <c r="M215" s="143">
        <v>2021</v>
      </c>
      <c r="N215" s="147">
        <v>0</v>
      </c>
      <c r="O215" s="148">
        <v>0.25</v>
      </c>
      <c r="P215" s="119">
        <f t="shared" si="15"/>
        <v>0</v>
      </c>
      <c r="Q215" s="146">
        <v>0</v>
      </c>
      <c r="R215" s="383" t="e">
        <f t="shared" si="12"/>
        <v>#DIV/0!</v>
      </c>
      <c r="S215" s="387" t="e">
        <f t="shared" si="13"/>
        <v>#DIV/0!</v>
      </c>
      <c r="T215" s="388">
        <f t="shared" si="14"/>
        <v>1</v>
      </c>
      <c r="U215" s="103" t="s">
        <v>1875</v>
      </c>
    </row>
    <row r="216" spans="1:21" ht="92.4" x14ac:dyDescent="0.25">
      <c r="A216" s="289" t="s">
        <v>664</v>
      </c>
      <c r="B216" s="308" t="s">
        <v>1871</v>
      </c>
      <c r="C216" s="301" t="s">
        <v>567</v>
      </c>
      <c r="D216" s="304" t="s">
        <v>525</v>
      </c>
      <c r="E216" s="310" t="s">
        <v>90</v>
      </c>
      <c r="F216" s="310" t="s">
        <v>134</v>
      </c>
      <c r="G216" s="231" t="s">
        <v>1911</v>
      </c>
      <c r="H216" s="400" t="s">
        <v>1940</v>
      </c>
      <c r="I216" s="305" t="s">
        <v>235</v>
      </c>
      <c r="J216" s="304" t="s">
        <v>121</v>
      </c>
      <c r="K216" s="311">
        <v>1</v>
      </c>
      <c r="L216" s="305" t="s">
        <v>1941</v>
      </c>
      <c r="M216" s="143">
        <v>2021</v>
      </c>
      <c r="N216" s="147">
        <v>0</v>
      </c>
      <c r="O216" s="148">
        <v>1</v>
      </c>
      <c r="P216" s="119">
        <f t="shared" si="15"/>
        <v>0</v>
      </c>
      <c r="Q216" s="146">
        <v>0</v>
      </c>
      <c r="R216" s="383" t="e">
        <f t="shared" si="12"/>
        <v>#DIV/0!</v>
      </c>
      <c r="S216" s="387" t="e">
        <f t="shared" si="13"/>
        <v>#DIV/0!</v>
      </c>
      <c r="T216" s="388">
        <f t="shared" si="14"/>
        <v>1</v>
      </c>
      <c r="U216" s="103" t="s">
        <v>1875</v>
      </c>
    </row>
    <row r="217" spans="1:21" ht="92.4" x14ac:dyDescent="0.25">
      <c r="A217" s="289" t="s">
        <v>664</v>
      </c>
      <c r="B217" s="308" t="s">
        <v>1871</v>
      </c>
      <c r="C217" s="301" t="s">
        <v>567</v>
      </c>
      <c r="D217" s="304" t="s">
        <v>525</v>
      </c>
      <c r="E217" s="310" t="s">
        <v>90</v>
      </c>
      <c r="F217" s="310" t="s">
        <v>134</v>
      </c>
      <c r="G217" s="231" t="s">
        <v>1911</v>
      </c>
      <c r="H217" s="400" t="s">
        <v>352</v>
      </c>
      <c r="I217" s="305" t="s">
        <v>563</v>
      </c>
      <c r="J217" s="304" t="s">
        <v>539</v>
      </c>
      <c r="K217" s="311">
        <v>0.25</v>
      </c>
      <c r="L217" s="305"/>
      <c r="M217" s="143">
        <v>2021</v>
      </c>
      <c r="N217" s="147">
        <v>0</v>
      </c>
      <c r="O217" s="148">
        <v>0.25</v>
      </c>
      <c r="P217" s="119">
        <f t="shared" si="15"/>
        <v>0</v>
      </c>
      <c r="Q217" s="146">
        <v>0</v>
      </c>
      <c r="R217" s="383" t="e">
        <f t="shared" si="12"/>
        <v>#DIV/0!</v>
      </c>
      <c r="S217" s="387" t="e">
        <f t="shared" si="13"/>
        <v>#DIV/0!</v>
      </c>
      <c r="T217" s="388">
        <f t="shared" si="14"/>
        <v>1</v>
      </c>
      <c r="U217" s="103" t="s">
        <v>1875</v>
      </c>
    </row>
    <row r="218" spans="1:21" ht="92.4" x14ac:dyDescent="0.25">
      <c r="A218" s="289" t="s">
        <v>664</v>
      </c>
      <c r="B218" s="308" t="s">
        <v>1871</v>
      </c>
      <c r="C218" s="301" t="s">
        <v>567</v>
      </c>
      <c r="D218" s="304" t="s">
        <v>525</v>
      </c>
      <c r="E218" s="310" t="s">
        <v>90</v>
      </c>
      <c r="F218" s="310" t="s">
        <v>548</v>
      </c>
      <c r="G218" s="231" t="s">
        <v>1911</v>
      </c>
      <c r="H218" s="400" t="s">
        <v>547</v>
      </c>
      <c r="I218" s="305" t="s">
        <v>565</v>
      </c>
      <c r="J218" s="304" t="s">
        <v>121</v>
      </c>
      <c r="K218" s="311">
        <v>1</v>
      </c>
      <c r="L218" s="305"/>
      <c r="M218" s="143">
        <v>2021</v>
      </c>
      <c r="N218" s="147">
        <v>0</v>
      </c>
      <c r="O218" s="148">
        <v>1</v>
      </c>
      <c r="P218" s="119">
        <f t="shared" si="15"/>
        <v>0</v>
      </c>
      <c r="Q218" s="146">
        <v>0</v>
      </c>
      <c r="R218" s="383" t="e">
        <f t="shared" si="12"/>
        <v>#DIV/0!</v>
      </c>
      <c r="S218" s="387" t="e">
        <f t="shared" si="13"/>
        <v>#DIV/0!</v>
      </c>
      <c r="T218" s="388">
        <f t="shared" si="14"/>
        <v>1</v>
      </c>
      <c r="U218" s="103" t="s">
        <v>1942</v>
      </c>
    </row>
    <row r="219" spans="1:21" ht="92.4" x14ac:dyDescent="0.25">
      <c r="A219" s="289" t="s">
        <v>664</v>
      </c>
      <c r="B219" s="308" t="s">
        <v>1871</v>
      </c>
      <c r="C219" s="301" t="s">
        <v>567</v>
      </c>
      <c r="D219" s="304" t="s">
        <v>525</v>
      </c>
      <c r="E219" s="310" t="s">
        <v>90</v>
      </c>
      <c r="F219" s="310" t="s">
        <v>548</v>
      </c>
      <c r="G219" s="231" t="s">
        <v>1911</v>
      </c>
      <c r="H219" s="400" t="s">
        <v>549</v>
      </c>
      <c r="I219" s="305" t="s">
        <v>565</v>
      </c>
      <c r="J219" s="304" t="s">
        <v>121</v>
      </c>
      <c r="K219" s="311">
        <v>1</v>
      </c>
      <c r="L219" s="305"/>
      <c r="M219" s="143">
        <v>2021</v>
      </c>
      <c r="N219" s="147">
        <v>0</v>
      </c>
      <c r="O219" s="148">
        <v>1</v>
      </c>
      <c r="P219" s="119">
        <f t="shared" si="15"/>
        <v>0</v>
      </c>
      <c r="Q219" s="146">
        <v>0</v>
      </c>
      <c r="R219" s="383" t="e">
        <f t="shared" si="12"/>
        <v>#DIV/0!</v>
      </c>
      <c r="S219" s="387" t="e">
        <f t="shared" si="13"/>
        <v>#DIV/0!</v>
      </c>
      <c r="T219" s="388">
        <f t="shared" si="14"/>
        <v>1</v>
      </c>
      <c r="U219" s="103" t="s">
        <v>1942</v>
      </c>
    </row>
    <row r="220" spans="1:21" ht="92.4" x14ac:dyDescent="0.25">
      <c r="A220" s="289" t="s">
        <v>664</v>
      </c>
      <c r="B220" s="308" t="s">
        <v>1871</v>
      </c>
      <c r="C220" s="301" t="s">
        <v>567</v>
      </c>
      <c r="D220" s="304" t="s">
        <v>525</v>
      </c>
      <c r="E220" s="310" t="s">
        <v>90</v>
      </c>
      <c r="F220" s="310" t="s">
        <v>548</v>
      </c>
      <c r="G220" s="231" t="s">
        <v>1911</v>
      </c>
      <c r="H220" s="400" t="s">
        <v>550</v>
      </c>
      <c r="I220" s="305" t="s">
        <v>565</v>
      </c>
      <c r="J220" s="304" t="s">
        <v>121</v>
      </c>
      <c r="K220" s="311">
        <v>1</v>
      </c>
      <c r="L220" s="305"/>
      <c r="M220" s="143">
        <v>2021</v>
      </c>
      <c r="N220" s="147">
        <v>0</v>
      </c>
      <c r="O220" s="148">
        <v>1</v>
      </c>
      <c r="P220" s="119">
        <f t="shared" si="15"/>
        <v>0</v>
      </c>
      <c r="Q220" s="146">
        <v>0</v>
      </c>
      <c r="R220" s="383" t="e">
        <f t="shared" si="12"/>
        <v>#DIV/0!</v>
      </c>
      <c r="S220" s="387" t="e">
        <f t="shared" si="13"/>
        <v>#DIV/0!</v>
      </c>
      <c r="T220" s="388">
        <f t="shared" si="14"/>
        <v>1</v>
      </c>
      <c r="U220" s="103" t="s">
        <v>1942</v>
      </c>
    </row>
    <row r="221" spans="1:21" ht="92.4" x14ac:dyDescent="0.25">
      <c r="A221" s="289" t="s">
        <v>664</v>
      </c>
      <c r="B221" s="308" t="s">
        <v>1871</v>
      </c>
      <c r="C221" s="301" t="s">
        <v>567</v>
      </c>
      <c r="D221" s="304" t="s">
        <v>525</v>
      </c>
      <c r="E221" s="310" t="s">
        <v>90</v>
      </c>
      <c r="F221" s="310" t="s">
        <v>548</v>
      </c>
      <c r="G221" s="231" t="s">
        <v>1911</v>
      </c>
      <c r="H221" s="400" t="s">
        <v>551</v>
      </c>
      <c r="I221" s="305" t="s">
        <v>565</v>
      </c>
      <c r="J221" s="304" t="s">
        <v>121</v>
      </c>
      <c r="K221" s="311">
        <v>1</v>
      </c>
      <c r="L221" s="305"/>
      <c r="M221" s="143">
        <v>2021</v>
      </c>
      <c r="N221" s="147">
        <v>0</v>
      </c>
      <c r="O221" s="148">
        <v>1</v>
      </c>
      <c r="P221" s="119">
        <f t="shared" si="15"/>
        <v>0</v>
      </c>
      <c r="Q221" s="146">
        <v>0</v>
      </c>
      <c r="R221" s="383" t="e">
        <f t="shared" si="12"/>
        <v>#DIV/0!</v>
      </c>
      <c r="S221" s="387" t="e">
        <f t="shared" si="13"/>
        <v>#DIV/0!</v>
      </c>
      <c r="T221" s="388">
        <f t="shared" si="14"/>
        <v>1</v>
      </c>
      <c r="U221" s="103" t="s">
        <v>1942</v>
      </c>
    </row>
    <row r="222" spans="1:21" ht="92.4" x14ac:dyDescent="0.25">
      <c r="A222" s="289" t="s">
        <v>664</v>
      </c>
      <c r="B222" s="308" t="s">
        <v>1871</v>
      </c>
      <c r="C222" s="301" t="s">
        <v>567</v>
      </c>
      <c r="D222" s="304" t="s">
        <v>525</v>
      </c>
      <c r="E222" s="310" t="s">
        <v>90</v>
      </c>
      <c r="F222" s="310" t="s">
        <v>548</v>
      </c>
      <c r="G222" s="231" t="s">
        <v>1911</v>
      </c>
      <c r="H222" s="400" t="s">
        <v>552</v>
      </c>
      <c r="I222" s="305" t="s">
        <v>565</v>
      </c>
      <c r="J222" s="304" t="s">
        <v>121</v>
      </c>
      <c r="K222" s="311">
        <v>1</v>
      </c>
      <c r="L222" s="305"/>
      <c r="M222" s="143">
        <v>2021</v>
      </c>
      <c r="N222" s="147">
        <v>0</v>
      </c>
      <c r="O222" s="148">
        <v>1</v>
      </c>
      <c r="P222" s="119">
        <f t="shared" si="15"/>
        <v>0</v>
      </c>
      <c r="Q222" s="146">
        <v>0</v>
      </c>
      <c r="R222" s="383" t="e">
        <f t="shared" si="12"/>
        <v>#DIV/0!</v>
      </c>
      <c r="S222" s="387" t="e">
        <f t="shared" si="13"/>
        <v>#DIV/0!</v>
      </c>
      <c r="T222" s="388">
        <f t="shared" si="14"/>
        <v>1</v>
      </c>
      <c r="U222" s="103" t="s">
        <v>1942</v>
      </c>
    </row>
    <row r="223" spans="1:21" ht="92.4" x14ac:dyDescent="0.25">
      <c r="A223" s="289" t="s">
        <v>664</v>
      </c>
      <c r="B223" s="308" t="s">
        <v>1871</v>
      </c>
      <c r="C223" s="301" t="s">
        <v>567</v>
      </c>
      <c r="D223" s="304" t="s">
        <v>525</v>
      </c>
      <c r="E223" s="310" t="s">
        <v>90</v>
      </c>
      <c r="F223" s="310" t="s">
        <v>548</v>
      </c>
      <c r="G223" s="231" t="s">
        <v>1911</v>
      </c>
      <c r="H223" s="400" t="s">
        <v>553</v>
      </c>
      <c r="I223" s="305" t="s">
        <v>565</v>
      </c>
      <c r="J223" s="304" t="s">
        <v>121</v>
      </c>
      <c r="K223" s="311">
        <v>1</v>
      </c>
      <c r="L223" s="305"/>
      <c r="M223" s="143">
        <v>2021</v>
      </c>
      <c r="N223" s="147">
        <v>0</v>
      </c>
      <c r="O223" s="148">
        <v>1</v>
      </c>
      <c r="P223" s="119">
        <f t="shared" si="15"/>
        <v>0</v>
      </c>
      <c r="Q223" s="146">
        <v>0</v>
      </c>
      <c r="R223" s="383" t="e">
        <f t="shared" si="12"/>
        <v>#DIV/0!</v>
      </c>
      <c r="S223" s="387" t="e">
        <f t="shared" si="13"/>
        <v>#DIV/0!</v>
      </c>
      <c r="T223" s="388">
        <f t="shared" si="14"/>
        <v>1</v>
      </c>
      <c r="U223" s="103" t="s">
        <v>1942</v>
      </c>
    </row>
    <row r="224" spans="1:21" ht="92.4" x14ac:dyDescent="0.25">
      <c r="A224" s="289" t="s">
        <v>664</v>
      </c>
      <c r="B224" s="308" t="s">
        <v>1871</v>
      </c>
      <c r="C224" s="301" t="s">
        <v>567</v>
      </c>
      <c r="D224" s="304" t="s">
        <v>525</v>
      </c>
      <c r="E224" s="310" t="s">
        <v>90</v>
      </c>
      <c r="F224" s="310" t="s">
        <v>548</v>
      </c>
      <c r="G224" s="231" t="s">
        <v>1911</v>
      </c>
      <c r="H224" s="400" t="s">
        <v>554</v>
      </c>
      <c r="I224" s="305" t="s">
        <v>565</v>
      </c>
      <c r="J224" s="304" t="s">
        <v>121</v>
      </c>
      <c r="K224" s="311">
        <v>1</v>
      </c>
      <c r="L224" s="305"/>
      <c r="M224" s="143">
        <v>2021</v>
      </c>
      <c r="N224" s="147">
        <v>0</v>
      </c>
      <c r="O224" s="148">
        <v>1</v>
      </c>
      <c r="P224" s="119">
        <f t="shared" si="15"/>
        <v>0</v>
      </c>
      <c r="Q224" s="146">
        <v>0</v>
      </c>
      <c r="R224" s="383" t="e">
        <f t="shared" si="12"/>
        <v>#DIV/0!</v>
      </c>
      <c r="S224" s="387" t="e">
        <f t="shared" si="13"/>
        <v>#DIV/0!</v>
      </c>
      <c r="T224" s="388">
        <f t="shared" si="14"/>
        <v>1</v>
      </c>
      <c r="U224" s="103" t="s">
        <v>1942</v>
      </c>
    </row>
    <row r="225" spans="1:21" ht="92.4" x14ac:dyDescent="0.25">
      <c r="A225" s="289" t="s">
        <v>664</v>
      </c>
      <c r="B225" s="308" t="s">
        <v>1871</v>
      </c>
      <c r="C225" s="301" t="s">
        <v>567</v>
      </c>
      <c r="D225" s="304" t="s">
        <v>525</v>
      </c>
      <c r="E225" s="310" t="s">
        <v>90</v>
      </c>
      <c r="F225" s="310" t="s">
        <v>134</v>
      </c>
      <c r="G225" s="231" t="s">
        <v>1912</v>
      </c>
      <c r="H225" s="400" t="s">
        <v>133</v>
      </c>
      <c r="I225" s="305" t="s">
        <v>563</v>
      </c>
      <c r="J225" s="304" t="s">
        <v>539</v>
      </c>
      <c r="K225" s="311">
        <v>0.25</v>
      </c>
      <c r="L225" s="305"/>
      <c r="M225" s="143">
        <v>2021</v>
      </c>
      <c r="N225" s="147">
        <v>7</v>
      </c>
      <c r="O225" s="148">
        <v>0.25</v>
      </c>
      <c r="P225" s="119">
        <f t="shared" si="15"/>
        <v>2</v>
      </c>
      <c r="Q225" s="146">
        <v>2</v>
      </c>
      <c r="R225" s="383">
        <f t="shared" si="12"/>
        <v>1</v>
      </c>
      <c r="S225" s="387">
        <f t="shared" si="13"/>
        <v>0.2857142857142857</v>
      </c>
      <c r="T225" s="388">
        <f t="shared" si="14"/>
        <v>1</v>
      </c>
      <c r="U225" s="160" t="s">
        <v>869</v>
      </c>
    </row>
    <row r="226" spans="1:21" ht="92.4" x14ac:dyDescent="0.25">
      <c r="A226" s="289" t="s">
        <v>664</v>
      </c>
      <c r="B226" s="308" t="s">
        <v>1871</v>
      </c>
      <c r="C226" s="301" t="s">
        <v>567</v>
      </c>
      <c r="D226" s="304" t="s">
        <v>525</v>
      </c>
      <c r="E226" s="310" t="s">
        <v>90</v>
      </c>
      <c r="F226" s="310" t="s">
        <v>134</v>
      </c>
      <c r="G226" s="231" t="s">
        <v>1912</v>
      </c>
      <c r="H226" s="400" t="s">
        <v>136</v>
      </c>
      <c r="I226" s="305" t="s">
        <v>115</v>
      </c>
      <c r="J226" s="304" t="s">
        <v>121</v>
      </c>
      <c r="K226" s="311">
        <v>1</v>
      </c>
      <c r="L226" s="305"/>
      <c r="M226" s="143">
        <v>2021</v>
      </c>
      <c r="N226" s="147">
        <v>7</v>
      </c>
      <c r="O226" s="148">
        <v>1</v>
      </c>
      <c r="P226" s="119">
        <f t="shared" si="15"/>
        <v>7</v>
      </c>
      <c r="Q226" s="146">
        <v>7</v>
      </c>
      <c r="R226" s="383">
        <f t="shared" si="12"/>
        <v>1</v>
      </c>
      <c r="S226" s="387">
        <f t="shared" si="13"/>
        <v>1</v>
      </c>
      <c r="T226" s="388">
        <f t="shared" si="14"/>
        <v>1</v>
      </c>
      <c r="U226" s="160" t="s">
        <v>869</v>
      </c>
    </row>
    <row r="227" spans="1:21" ht="92.4" x14ac:dyDescent="0.25">
      <c r="A227" s="289" t="s">
        <v>664</v>
      </c>
      <c r="B227" s="308" t="s">
        <v>1871</v>
      </c>
      <c r="C227" s="301" t="s">
        <v>567</v>
      </c>
      <c r="D227" s="304" t="s">
        <v>525</v>
      </c>
      <c r="E227" s="310" t="s">
        <v>90</v>
      </c>
      <c r="F227" s="310" t="s">
        <v>134</v>
      </c>
      <c r="G227" s="231" t="s">
        <v>1912</v>
      </c>
      <c r="H227" s="400" t="s">
        <v>138</v>
      </c>
      <c r="I227" s="305" t="s">
        <v>563</v>
      </c>
      <c r="J227" s="304" t="s">
        <v>539</v>
      </c>
      <c r="K227" s="311">
        <v>0.25</v>
      </c>
      <c r="L227" s="305"/>
      <c r="M227" s="143">
        <v>2021</v>
      </c>
      <c r="N227" s="147">
        <v>7</v>
      </c>
      <c r="O227" s="148">
        <v>0.25</v>
      </c>
      <c r="P227" s="119">
        <f t="shared" si="15"/>
        <v>2</v>
      </c>
      <c r="Q227" s="146">
        <v>2</v>
      </c>
      <c r="R227" s="383">
        <f t="shared" si="12"/>
        <v>1</v>
      </c>
      <c r="S227" s="387">
        <f t="shared" si="13"/>
        <v>0.2857142857142857</v>
      </c>
      <c r="T227" s="388">
        <f t="shared" si="14"/>
        <v>1</v>
      </c>
      <c r="U227" s="160" t="s">
        <v>869</v>
      </c>
    </row>
    <row r="228" spans="1:21" ht="92.4" x14ac:dyDescent="0.25">
      <c r="A228" s="289" t="s">
        <v>664</v>
      </c>
      <c r="B228" s="308" t="s">
        <v>1871</v>
      </c>
      <c r="C228" s="301" t="s">
        <v>567</v>
      </c>
      <c r="D228" s="304" t="s">
        <v>525</v>
      </c>
      <c r="E228" s="310" t="s">
        <v>90</v>
      </c>
      <c r="F228" s="310" t="s">
        <v>134</v>
      </c>
      <c r="G228" s="231" t="s">
        <v>1912</v>
      </c>
      <c r="H228" s="400" t="s">
        <v>139</v>
      </c>
      <c r="I228" s="305" t="s">
        <v>563</v>
      </c>
      <c r="J228" s="304" t="s">
        <v>539</v>
      </c>
      <c r="K228" s="311">
        <v>0.25</v>
      </c>
      <c r="L228" s="305"/>
      <c r="M228" s="143">
        <v>2021</v>
      </c>
      <c r="N228" s="147">
        <v>7</v>
      </c>
      <c r="O228" s="148">
        <v>0.25</v>
      </c>
      <c r="P228" s="119">
        <f t="shared" si="15"/>
        <v>2</v>
      </c>
      <c r="Q228" s="146">
        <v>2</v>
      </c>
      <c r="R228" s="383">
        <f t="shared" si="12"/>
        <v>1</v>
      </c>
      <c r="S228" s="387">
        <f t="shared" si="13"/>
        <v>0.2857142857142857</v>
      </c>
      <c r="T228" s="388">
        <f t="shared" si="14"/>
        <v>1</v>
      </c>
      <c r="U228" s="160" t="s">
        <v>869</v>
      </c>
    </row>
    <row r="229" spans="1:21" ht="92.4" x14ac:dyDescent="0.25">
      <c r="A229" s="289" t="s">
        <v>664</v>
      </c>
      <c r="B229" s="308" t="s">
        <v>1871</v>
      </c>
      <c r="C229" s="301" t="s">
        <v>567</v>
      </c>
      <c r="D229" s="304" t="s">
        <v>525</v>
      </c>
      <c r="E229" s="310" t="s">
        <v>90</v>
      </c>
      <c r="F229" s="310" t="s">
        <v>134</v>
      </c>
      <c r="G229" s="231" t="s">
        <v>1912</v>
      </c>
      <c r="H229" s="400" t="s">
        <v>1936</v>
      </c>
      <c r="I229" s="305" t="s">
        <v>563</v>
      </c>
      <c r="J229" s="304" t="s">
        <v>539</v>
      </c>
      <c r="K229" s="311">
        <v>0.25</v>
      </c>
      <c r="L229" s="305"/>
      <c r="M229" s="143">
        <v>2021</v>
      </c>
      <c r="N229" s="147">
        <v>7</v>
      </c>
      <c r="O229" s="148">
        <v>0.25</v>
      </c>
      <c r="P229" s="119">
        <f t="shared" si="15"/>
        <v>2</v>
      </c>
      <c r="Q229" s="146">
        <v>2</v>
      </c>
      <c r="R229" s="383">
        <f t="shared" si="12"/>
        <v>1</v>
      </c>
      <c r="S229" s="387">
        <f t="shared" si="13"/>
        <v>0.2857142857142857</v>
      </c>
      <c r="T229" s="388">
        <f t="shared" si="14"/>
        <v>1</v>
      </c>
      <c r="U229" s="160" t="s">
        <v>869</v>
      </c>
    </row>
    <row r="230" spans="1:21" ht="92.4" x14ac:dyDescent="0.25">
      <c r="A230" s="289" t="s">
        <v>664</v>
      </c>
      <c r="B230" s="308" t="s">
        <v>1871</v>
      </c>
      <c r="C230" s="301" t="s">
        <v>567</v>
      </c>
      <c r="D230" s="304" t="s">
        <v>525</v>
      </c>
      <c r="E230" s="310" t="s">
        <v>90</v>
      </c>
      <c r="F230" s="310" t="s">
        <v>134</v>
      </c>
      <c r="G230" s="231" t="s">
        <v>1912</v>
      </c>
      <c r="H230" s="400" t="s">
        <v>141</v>
      </c>
      <c r="I230" s="305" t="s">
        <v>563</v>
      </c>
      <c r="J230" s="304" t="s">
        <v>539</v>
      </c>
      <c r="K230" s="311">
        <v>0.25</v>
      </c>
      <c r="L230" s="305"/>
      <c r="M230" s="143">
        <v>2020</v>
      </c>
      <c r="N230" s="147">
        <v>10</v>
      </c>
      <c r="O230" s="148">
        <v>0.25</v>
      </c>
      <c r="P230" s="119">
        <f t="shared" si="15"/>
        <v>3</v>
      </c>
      <c r="Q230" s="146">
        <v>1</v>
      </c>
      <c r="R230" s="383">
        <f t="shared" si="12"/>
        <v>0.33333333333333331</v>
      </c>
      <c r="S230" s="387">
        <f t="shared" si="13"/>
        <v>0.1</v>
      </c>
      <c r="T230" s="388">
        <f t="shared" si="14"/>
        <v>1</v>
      </c>
      <c r="U230" s="160" t="s">
        <v>1943</v>
      </c>
    </row>
    <row r="231" spans="1:21" ht="92.4" x14ac:dyDescent="0.25">
      <c r="A231" s="289" t="s">
        <v>664</v>
      </c>
      <c r="B231" s="308" t="s">
        <v>1871</v>
      </c>
      <c r="C231" s="301" t="s">
        <v>567</v>
      </c>
      <c r="D231" s="304" t="s">
        <v>525</v>
      </c>
      <c r="E231" s="310" t="s">
        <v>90</v>
      </c>
      <c r="F231" s="310" t="s">
        <v>134</v>
      </c>
      <c r="G231" s="231" t="s">
        <v>1912</v>
      </c>
      <c r="H231" s="400" t="s">
        <v>142</v>
      </c>
      <c r="I231" s="305" t="s">
        <v>563</v>
      </c>
      <c r="J231" s="304" t="s">
        <v>539</v>
      </c>
      <c r="K231" s="311">
        <v>0.25</v>
      </c>
      <c r="L231" s="305"/>
      <c r="M231" s="143">
        <v>2021</v>
      </c>
      <c r="N231" s="147">
        <v>7</v>
      </c>
      <c r="O231" s="148">
        <v>0.25</v>
      </c>
      <c r="P231" s="119">
        <f t="shared" si="15"/>
        <v>2</v>
      </c>
      <c r="Q231" s="146">
        <v>2</v>
      </c>
      <c r="R231" s="383">
        <f t="shared" si="12"/>
        <v>1</v>
      </c>
      <c r="S231" s="387">
        <f t="shared" si="13"/>
        <v>0.2857142857142857</v>
      </c>
      <c r="T231" s="388">
        <f t="shared" si="14"/>
        <v>1</v>
      </c>
      <c r="U231" s="160" t="s">
        <v>869</v>
      </c>
    </row>
    <row r="232" spans="1:21" ht="92.4" x14ac:dyDescent="0.25">
      <c r="A232" s="289" t="s">
        <v>664</v>
      </c>
      <c r="B232" s="308" t="s">
        <v>1871</v>
      </c>
      <c r="C232" s="301" t="s">
        <v>567</v>
      </c>
      <c r="D232" s="304" t="s">
        <v>525</v>
      </c>
      <c r="E232" s="310" t="s">
        <v>90</v>
      </c>
      <c r="F232" s="310" t="s">
        <v>134</v>
      </c>
      <c r="G232" s="231" t="s">
        <v>1912</v>
      </c>
      <c r="H232" s="400" t="s">
        <v>143</v>
      </c>
      <c r="I232" s="305" t="s">
        <v>563</v>
      </c>
      <c r="J232" s="304" t="s">
        <v>539</v>
      </c>
      <c r="K232" s="311">
        <v>0.25</v>
      </c>
      <c r="L232" s="305"/>
      <c r="M232" s="143">
        <v>2021</v>
      </c>
      <c r="N232" s="147">
        <v>7</v>
      </c>
      <c r="O232" s="148">
        <v>0.25</v>
      </c>
      <c r="P232" s="119">
        <f t="shared" si="15"/>
        <v>2</v>
      </c>
      <c r="Q232" s="146">
        <v>2</v>
      </c>
      <c r="R232" s="383">
        <f t="shared" si="12"/>
        <v>1</v>
      </c>
      <c r="S232" s="387">
        <f t="shared" si="13"/>
        <v>0.2857142857142857</v>
      </c>
      <c r="T232" s="388">
        <f t="shared" si="14"/>
        <v>1</v>
      </c>
      <c r="U232" s="160" t="s">
        <v>869</v>
      </c>
    </row>
    <row r="233" spans="1:21" ht="92.4" x14ac:dyDescent="0.25">
      <c r="A233" s="289" t="s">
        <v>664</v>
      </c>
      <c r="B233" s="308" t="s">
        <v>1871</v>
      </c>
      <c r="C233" s="301" t="s">
        <v>567</v>
      </c>
      <c r="D233" s="304" t="s">
        <v>525</v>
      </c>
      <c r="E233" s="310" t="s">
        <v>90</v>
      </c>
      <c r="F233" s="310" t="s">
        <v>134</v>
      </c>
      <c r="G233" s="231" t="s">
        <v>1912</v>
      </c>
      <c r="H233" s="400" t="s">
        <v>144</v>
      </c>
      <c r="I233" s="305" t="s">
        <v>563</v>
      </c>
      <c r="J233" s="304" t="s">
        <v>539</v>
      </c>
      <c r="K233" s="311">
        <v>0.25</v>
      </c>
      <c r="L233" s="305"/>
      <c r="M233" s="143">
        <v>2021</v>
      </c>
      <c r="N233" s="147">
        <v>7</v>
      </c>
      <c r="O233" s="148">
        <v>0.25</v>
      </c>
      <c r="P233" s="119">
        <f t="shared" si="15"/>
        <v>2</v>
      </c>
      <c r="Q233" s="146">
        <v>2</v>
      </c>
      <c r="R233" s="383">
        <f t="shared" si="12"/>
        <v>1</v>
      </c>
      <c r="S233" s="387">
        <f t="shared" si="13"/>
        <v>0.2857142857142857</v>
      </c>
      <c r="T233" s="388">
        <f t="shared" si="14"/>
        <v>1</v>
      </c>
      <c r="U233" s="160" t="s">
        <v>869</v>
      </c>
    </row>
    <row r="234" spans="1:21" ht="92.4" x14ac:dyDescent="0.25">
      <c r="A234" s="289" t="s">
        <v>664</v>
      </c>
      <c r="B234" s="308" t="s">
        <v>1871</v>
      </c>
      <c r="C234" s="301" t="s">
        <v>567</v>
      </c>
      <c r="D234" s="304" t="s">
        <v>525</v>
      </c>
      <c r="E234" s="310" t="s">
        <v>90</v>
      </c>
      <c r="F234" s="310" t="s">
        <v>134</v>
      </c>
      <c r="G234" s="231" t="s">
        <v>1912</v>
      </c>
      <c r="H234" s="400" t="s">
        <v>145</v>
      </c>
      <c r="I234" s="305" t="s">
        <v>563</v>
      </c>
      <c r="J234" s="304" t="s">
        <v>539</v>
      </c>
      <c r="K234" s="311">
        <v>0.25</v>
      </c>
      <c r="L234" s="305"/>
      <c r="M234" s="143">
        <v>2021</v>
      </c>
      <c r="N234" s="147">
        <v>7</v>
      </c>
      <c r="O234" s="148">
        <v>0.25</v>
      </c>
      <c r="P234" s="119">
        <f t="shared" si="15"/>
        <v>2</v>
      </c>
      <c r="Q234" s="146">
        <v>2</v>
      </c>
      <c r="R234" s="383">
        <f t="shared" si="12"/>
        <v>1</v>
      </c>
      <c r="S234" s="387">
        <f t="shared" si="13"/>
        <v>0.2857142857142857</v>
      </c>
      <c r="T234" s="388">
        <f t="shared" si="14"/>
        <v>1</v>
      </c>
      <c r="U234" s="160" t="s">
        <v>869</v>
      </c>
    </row>
    <row r="235" spans="1:21" ht="92.4" x14ac:dyDescent="0.25">
      <c r="A235" s="289" t="s">
        <v>664</v>
      </c>
      <c r="B235" s="308" t="s">
        <v>1871</v>
      </c>
      <c r="C235" s="301" t="s">
        <v>567</v>
      </c>
      <c r="D235" s="304" t="s">
        <v>525</v>
      </c>
      <c r="E235" s="310" t="s">
        <v>90</v>
      </c>
      <c r="F235" s="310" t="s">
        <v>134</v>
      </c>
      <c r="G235" s="231" t="s">
        <v>1912</v>
      </c>
      <c r="H235" s="400" t="s">
        <v>146</v>
      </c>
      <c r="I235" s="305" t="s">
        <v>362</v>
      </c>
      <c r="J235" s="304" t="s">
        <v>121</v>
      </c>
      <c r="K235" s="311">
        <v>1</v>
      </c>
      <c r="L235" s="305"/>
      <c r="M235" s="143">
        <v>2021</v>
      </c>
      <c r="N235" s="147">
        <v>7</v>
      </c>
      <c r="O235" s="148">
        <v>1</v>
      </c>
      <c r="P235" s="119">
        <f t="shared" si="15"/>
        <v>7</v>
      </c>
      <c r="Q235" s="146">
        <v>7</v>
      </c>
      <c r="R235" s="383">
        <f t="shared" si="12"/>
        <v>1</v>
      </c>
      <c r="S235" s="387">
        <f t="shared" si="13"/>
        <v>1</v>
      </c>
      <c r="T235" s="388">
        <f t="shared" si="14"/>
        <v>1</v>
      </c>
      <c r="U235" s="160" t="s">
        <v>869</v>
      </c>
    </row>
    <row r="236" spans="1:21" ht="92.4" x14ac:dyDescent="0.25">
      <c r="A236" s="289" t="s">
        <v>664</v>
      </c>
      <c r="B236" s="308" t="s">
        <v>1871</v>
      </c>
      <c r="C236" s="301" t="s">
        <v>567</v>
      </c>
      <c r="D236" s="304" t="s">
        <v>525</v>
      </c>
      <c r="E236" s="310" t="s">
        <v>90</v>
      </c>
      <c r="F236" s="310" t="s">
        <v>134</v>
      </c>
      <c r="G236" s="231" t="s">
        <v>1912</v>
      </c>
      <c r="H236" s="400" t="s">
        <v>333</v>
      </c>
      <c r="I236" s="305" t="s">
        <v>362</v>
      </c>
      <c r="J236" s="304" t="s">
        <v>121</v>
      </c>
      <c r="K236" s="311">
        <v>1</v>
      </c>
      <c r="L236" s="305"/>
      <c r="M236" s="143">
        <v>2021</v>
      </c>
      <c r="N236" s="147">
        <v>7</v>
      </c>
      <c r="O236" s="148">
        <v>1</v>
      </c>
      <c r="P236" s="119">
        <f t="shared" si="15"/>
        <v>7</v>
      </c>
      <c r="Q236" s="146">
        <v>7</v>
      </c>
      <c r="R236" s="383">
        <f t="shared" si="12"/>
        <v>1</v>
      </c>
      <c r="S236" s="387">
        <f t="shared" si="13"/>
        <v>1</v>
      </c>
      <c r="T236" s="388">
        <f t="shared" si="14"/>
        <v>1</v>
      </c>
      <c r="U236" s="160" t="s">
        <v>869</v>
      </c>
    </row>
    <row r="237" spans="1:21" ht="92.4" x14ac:dyDescent="0.25">
      <c r="A237" s="289" t="s">
        <v>664</v>
      </c>
      <c r="B237" s="308" t="s">
        <v>1871</v>
      </c>
      <c r="C237" s="301" t="s">
        <v>567</v>
      </c>
      <c r="D237" s="304" t="s">
        <v>525</v>
      </c>
      <c r="E237" s="310" t="s">
        <v>90</v>
      </c>
      <c r="F237" s="310" t="s">
        <v>134</v>
      </c>
      <c r="G237" s="231" t="s">
        <v>1912</v>
      </c>
      <c r="H237" s="400" t="s">
        <v>334</v>
      </c>
      <c r="I237" s="305" t="s">
        <v>362</v>
      </c>
      <c r="J237" s="304" t="s">
        <v>121</v>
      </c>
      <c r="K237" s="311">
        <v>1</v>
      </c>
      <c r="L237" s="305"/>
      <c r="M237" s="143">
        <v>2021</v>
      </c>
      <c r="N237" s="147">
        <v>7</v>
      </c>
      <c r="O237" s="148">
        <v>1</v>
      </c>
      <c r="P237" s="119">
        <f t="shared" si="15"/>
        <v>7</v>
      </c>
      <c r="Q237" s="146">
        <v>7</v>
      </c>
      <c r="R237" s="383">
        <f t="shared" si="12"/>
        <v>1</v>
      </c>
      <c r="S237" s="387">
        <f t="shared" si="13"/>
        <v>1</v>
      </c>
      <c r="T237" s="388">
        <f t="shared" si="14"/>
        <v>1</v>
      </c>
      <c r="U237" s="160" t="s">
        <v>869</v>
      </c>
    </row>
    <row r="238" spans="1:21" ht="92.4" x14ac:dyDescent="0.25">
      <c r="A238" s="289" t="s">
        <v>664</v>
      </c>
      <c r="B238" s="308" t="s">
        <v>1871</v>
      </c>
      <c r="C238" s="301" t="s">
        <v>567</v>
      </c>
      <c r="D238" s="304" t="s">
        <v>525</v>
      </c>
      <c r="E238" s="310" t="s">
        <v>90</v>
      </c>
      <c r="F238" s="310" t="s">
        <v>134</v>
      </c>
      <c r="G238" s="231" t="s">
        <v>1912</v>
      </c>
      <c r="H238" s="400" t="s">
        <v>335</v>
      </c>
      <c r="I238" s="305" t="s">
        <v>362</v>
      </c>
      <c r="J238" s="304" t="s">
        <v>121</v>
      </c>
      <c r="K238" s="311">
        <v>1</v>
      </c>
      <c r="L238" s="305"/>
      <c r="M238" s="143">
        <v>2021</v>
      </c>
      <c r="N238" s="147">
        <v>7</v>
      </c>
      <c r="O238" s="148">
        <v>1</v>
      </c>
      <c r="P238" s="119">
        <f t="shared" si="15"/>
        <v>7</v>
      </c>
      <c r="Q238" s="146">
        <v>7</v>
      </c>
      <c r="R238" s="383">
        <f t="shared" si="12"/>
        <v>1</v>
      </c>
      <c r="S238" s="387">
        <f t="shared" si="13"/>
        <v>1</v>
      </c>
      <c r="T238" s="388">
        <f t="shared" si="14"/>
        <v>1</v>
      </c>
      <c r="U238" s="160" t="s">
        <v>869</v>
      </c>
    </row>
    <row r="239" spans="1:21" ht="92.4" x14ac:dyDescent="0.25">
      <c r="A239" s="289" t="s">
        <v>664</v>
      </c>
      <c r="B239" s="308" t="s">
        <v>1871</v>
      </c>
      <c r="C239" s="301" t="s">
        <v>567</v>
      </c>
      <c r="D239" s="304" t="s">
        <v>525</v>
      </c>
      <c r="E239" s="310" t="s">
        <v>90</v>
      </c>
      <c r="F239" s="310" t="s">
        <v>134</v>
      </c>
      <c r="G239" s="231" t="s">
        <v>1912</v>
      </c>
      <c r="H239" s="400" t="s">
        <v>336</v>
      </c>
      <c r="I239" s="305" t="s">
        <v>362</v>
      </c>
      <c r="J239" s="304" t="s">
        <v>121</v>
      </c>
      <c r="K239" s="311">
        <v>1</v>
      </c>
      <c r="L239" s="305"/>
      <c r="M239" s="143">
        <v>2021</v>
      </c>
      <c r="N239" s="147">
        <v>7</v>
      </c>
      <c r="O239" s="148">
        <v>1</v>
      </c>
      <c r="P239" s="119">
        <f t="shared" si="15"/>
        <v>7</v>
      </c>
      <c r="Q239" s="146">
        <v>7</v>
      </c>
      <c r="R239" s="383">
        <f t="shared" si="12"/>
        <v>1</v>
      </c>
      <c r="S239" s="387">
        <f t="shared" si="13"/>
        <v>1</v>
      </c>
      <c r="T239" s="388">
        <f t="shared" si="14"/>
        <v>1</v>
      </c>
      <c r="U239" s="160" t="s">
        <v>869</v>
      </c>
    </row>
    <row r="240" spans="1:21" ht="92.4" x14ac:dyDescent="0.25">
      <c r="A240" s="289" t="s">
        <v>664</v>
      </c>
      <c r="B240" s="308" t="s">
        <v>1871</v>
      </c>
      <c r="C240" s="301" t="s">
        <v>567</v>
      </c>
      <c r="D240" s="304" t="s">
        <v>525</v>
      </c>
      <c r="E240" s="310" t="s">
        <v>90</v>
      </c>
      <c r="F240" s="310" t="s">
        <v>134</v>
      </c>
      <c r="G240" s="231" t="s">
        <v>1912</v>
      </c>
      <c r="H240" s="400" t="s">
        <v>337</v>
      </c>
      <c r="I240" s="305" t="s">
        <v>563</v>
      </c>
      <c r="J240" s="304" t="s">
        <v>539</v>
      </c>
      <c r="K240" s="311">
        <v>0.25</v>
      </c>
      <c r="L240" s="305"/>
      <c r="M240" s="143">
        <v>2021</v>
      </c>
      <c r="N240" s="147">
        <v>7</v>
      </c>
      <c r="O240" s="148">
        <v>0.25</v>
      </c>
      <c r="P240" s="119">
        <f t="shared" si="15"/>
        <v>2</v>
      </c>
      <c r="Q240" s="146">
        <v>2</v>
      </c>
      <c r="R240" s="383">
        <f t="shared" si="12"/>
        <v>1</v>
      </c>
      <c r="S240" s="387">
        <f t="shared" si="13"/>
        <v>0.2857142857142857</v>
      </c>
      <c r="T240" s="388">
        <f t="shared" si="14"/>
        <v>1</v>
      </c>
      <c r="U240" s="160" t="s">
        <v>869</v>
      </c>
    </row>
    <row r="241" spans="1:21" ht="92.4" x14ac:dyDescent="0.25">
      <c r="A241" s="289" t="s">
        <v>664</v>
      </c>
      <c r="B241" s="308" t="s">
        <v>1871</v>
      </c>
      <c r="C241" s="301" t="s">
        <v>567</v>
      </c>
      <c r="D241" s="304" t="s">
        <v>525</v>
      </c>
      <c r="E241" s="310" t="s">
        <v>90</v>
      </c>
      <c r="F241" s="310" t="s">
        <v>134</v>
      </c>
      <c r="G241" s="231" t="s">
        <v>1912</v>
      </c>
      <c r="H241" s="400" t="s">
        <v>1937</v>
      </c>
      <c r="I241" s="305" t="s">
        <v>563</v>
      </c>
      <c r="J241" s="304" t="s">
        <v>539</v>
      </c>
      <c r="K241" s="311">
        <v>0.25</v>
      </c>
      <c r="L241" s="305"/>
      <c r="M241" s="143">
        <v>2021</v>
      </c>
      <c r="N241" s="147">
        <v>7</v>
      </c>
      <c r="O241" s="148">
        <v>0.25</v>
      </c>
      <c r="P241" s="119">
        <f t="shared" si="15"/>
        <v>2</v>
      </c>
      <c r="Q241" s="146">
        <v>2</v>
      </c>
      <c r="R241" s="383">
        <f t="shared" si="12"/>
        <v>1</v>
      </c>
      <c r="S241" s="387">
        <f t="shared" si="13"/>
        <v>0.2857142857142857</v>
      </c>
      <c r="T241" s="388">
        <f t="shared" si="14"/>
        <v>1</v>
      </c>
      <c r="U241" s="160" t="s">
        <v>869</v>
      </c>
    </row>
    <row r="242" spans="1:21" ht="92.4" x14ac:dyDescent="0.25">
      <c r="A242" s="289" t="s">
        <v>664</v>
      </c>
      <c r="B242" s="308" t="s">
        <v>1871</v>
      </c>
      <c r="C242" s="301" t="s">
        <v>567</v>
      </c>
      <c r="D242" s="304" t="s">
        <v>525</v>
      </c>
      <c r="E242" s="310" t="s">
        <v>90</v>
      </c>
      <c r="F242" s="310" t="s">
        <v>134</v>
      </c>
      <c r="G242" s="231" t="s">
        <v>1912</v>
      </c>
      <c r="H242" s="400" t="s">
        <v>1938</v>
      </c>
      <c r="I242" s="305" t="s">
        <v>563</v>
      </c>
      <c r="J242" s="304" t="s">
        <v>539</v>
      </c>
      <c r="K242" s="311">
        <v>0.25</v>
      </c>
      <c r="L242" s="305"/>
      <c r="M242" s="143">
        <v>2021</v>
      </c>
      <c r="N242" s="147">
        <v>7</v>
      </c>
      <c r="O242" s="148">
        <v>0.25</v>
      </c>
      <c r="P242" s="119">
        <f t="shared" si="15"/>
        <v>2</v>
      </c>
      <c r="Q242" s="146">
        <v>2</v>
      </c>
      <c r="R242" s="383">
        <f t="shared" si="12"/>
        <v>1</v>
      </c>
      <c r="S242" s="387">
        <f t="shared" si="13"/>
        <v>0.2857142857142857</v>
      </c>
      <c r="T242" s="388">
        <f t="shared" si="14"/>
        <v>1</v>
      </c>
      <c r="U242" s="160" t="s">
        <v>869</v>
      </c>
    </row>
    <row r="243" spans="1:21" ht="92.4" x14ac:dyDescent="0.25">
      <c r="A243" s="289" t="s">
        <v>664</v>
      </c>
      <c r="B243" s="308" t="s">
        <v>1871</v>
      </c>
      <c r="C243" s="301" t="s">
        <v>567</v>
      </c>
      <c r="D243" s="304" t="s">
        <v>525</v>
      </c>
      <c r="E243" s="310" t="s">
        <v>90</v>
      </c>
      <c r="F243" s="310" t="s">
        <v>134</v>
      </c>
      <c r="G243" s="231" t="s">
        <v>1912</v>
      </c>
      <c r="H243" s="400" t="s">
        <v>1939</v>
      </c>
      <c r="I243" s="305" t="s">
        <v>563</v>
      </c>
      <c r="J243" s="304" t="s">
        <v>539</v>
      </c>
      <c r="K243" s="311">
        <v>0.25</v>
      </c>
      <c r="L243" s="305"/>
      <c r="M243" s="143">
        <v>2021</v>
      </c>
      <c r="N243" s="147">
        <v>7</v>
      </c>
      <c r="O243" s="148">
        <v>0.25</v>
      </c>
      <c r="P243" s="119">
        <f t="shared" si="15"/>
        <v>2</v>
      </c>
      <c r="Q243" s="146">
        <v>2</v>
      </c>
      <c r="R243" s="383">
        <f t="shared" si="12"/>
        <v>1</v>
      </c>
      <c r="S243" s="387">
        <f t="shared" si="13"/>
        <v>0.2857142857142857</v>
      </c>
      <c r="T243" s="388">
        <f t="shared" si="14"/>
        <v>1</v>
      </c>
      <c r="U243" s="160" t="s">
        <v>869</v>
      </c>
    </row>
    <row r="244" spans="1:21" ht="92.4" x14ac:dyDescent="0.25">
      <c r="A244" s="289" t="s">
        <v>664</v>
      </c>
      <c r="B244" s="308" t="s">
        <v>1871</v>
      </c>
      <c r="C244" s="301" t="s">
        <v>567</v>
      </c>
      <c r="D244" s="304" t="s">
        <v>525</v>
      </c>
      <c r="E244" s="310" t="s">
        <v>90</v>
      </c>
      <c r="F244" s="310" t="s">
        <v>134</v>
      </c>
      <c r="G244" s="231" t="s">
        <v>1912</v>
      </c>
      <c r="H244" s="400" t="s">
        <v>341</v>
      </c>
      <c r="I244" s="305" t="s">
        <v>563</v>
      </c>
      <c r="J244" s="304" t="s">
        <v>539</v>
      </c>
      <c r="K244" s="311">
        <v>0.25</v>
      </c>
      <c r="L244" s="305"/>
      <c r="M244" s="143">
        <v>2021</v>
      </c>
      <c r="N244" s="147">
        <v>7</v>
      </c>
      <c r="O244" s="148">
        <v>0.25</v>
      </c>
      <c r="P244" s="119">
        <f t="shared" si="15"/>
        <v>2</v>
      </c>
      <c r="Q244" s="146">
        <v>2</v>
      </c>
      <c r="R244" s="383">
        <f t="shared" si="12"/>
        <v>1</v>
      </c>
      <c r="S244" s="387">
        <f t="shared" si="13"/>
        <v>0.2857142857142857</v>
      </c>
      <c r="T244" s="388">
        <f t="shared" si="14"/>
        <v>1</v>
      </c>
      <c r="U244" s="160" t="s">
        <v>869</v>
      </c>
    </row>
    <row r="245" spans="1:21" ht="92.4" x14ac:dyDescent="0.25">
      <c r="A245" s="289" t="s">
        <v>664</v>
      </c>
      <c r="B245" s="308" t="s">
        <v>1871</v>
      </c>
      <c r="C245" s="301" t="s">
        <v>567</v>
      </c>
      <c r="D245" s="304" t="s">
        <v>525</v>
      </c>
      <c r="E245" s="310" t="s">
        <v>90</v>
      </c>
      <c r="F245" s="310" t="s">
        <v>134</v>
      </c>
      <c r="G245" s="231" t="s">
        <v>1912</v>
      </c>
      <c r="H245" s="400" t="s">
        <v>342</v>
      </c>
      <c r="I245" s="305" t="s">
        <v>563</v>
      </c>
      <c r="J245" s="304" t="s">
        <v>539</v>
      </c>
      <c r="K245" s="311">
        <v>0.25</v>
      </c>
      <c r="L245" s="305"/>
      <c r="M245" s="143">
        <v>2021</v>
      </c>
      <c r="N245" s="147">
        <v>7</v>
      </c>
      <c r="O245" s="148">
        <v>0.25</v>
      </c>
      <c r="P245" s="119">
        <f t="shared" si="15"/>
        <v>2</v>
      </c>
      <c r="Q245" s="146">
        <v>2</v>
      </c>
      <c r="R245" s="383">
        <f t="shared" si="12"/>
        <v>1</v>
      </c>
      <c r="S245" s="387">
        <f t="shared" si="13"/>
        <v>0.2857142857142857</v>
      </c>
      <c r="T245" s="388">
        <f t="shared" si="14"/>
        <v>1</v>
      </c>
      <c r="U245" s="160" t="s">
        <v>869</v>
      </c>
    </row>
    <row r="246" spans="1:21" ht="92.4" x14ac:dyDescent="0.25">
      <c r="A246" s="289" t="s">
        <v>664</v>
      </c>
      <c r="B246" s="308" t="s">
        <v>1871</v>
      </c>
      <c r="C246" s="301" t="s">
        <v>567</v>
      </c>
      <c r="D246" s="304" t="s">
        <v>525</v>
      </c>
      <c r="E246" s="310" t="s">
        <v>90</v>
      </c>
      <c r="F246" s="310" t="s">
        <v>134</v>
      </c>
      <c r="G246" s="231" t="s">
        <v>1912</v>
      </c>
      <c r="H246" s="400" t="s">
        <v>343</v>
      </c>
      <c r="I246" s="305" t="s">
        <v>362</v>
      </c>
      <c r="J246" s="304" t="s">
        <v>121</v>
      </c>
      <c r="K246" s="311">
        <v>1</v>
      </c>
      <c r="L246" s="305"/>
      <c r="M246" s="143">
        <v>2021</v>
      </c>
      <c r="N246" s="147">
        <v>7</v>
      </c>
      <c r="O246" s="148">
        <v>1</v>
      </c>
      <c r="P246" s="119">
        <f t="shared" si="15"/>
        <v>7</v>
      </c>
      <c r="Q246" s="146">
        <v>7</v>
      </c>
      <c r="R246" s="383">
        <f t="shared" si="12"/>
        <v>1</v>
      </c>
      <c r="S246" s="387">
        <f t="shared" si="13"/>
        <v>1</v>
      </c>
      <c r="T246" s="388">
        <f t="shared" si="14"/>
        <v>1</v>
      </c>
      <c r="U246" s="160" t="s">
        <v>869</v>
      </c>
    </row>
    <row r="247" spans="1:21" ht="92.4" x14ac:dyDescent="0.25">
      <c r="A247" s="289" t="s">
        <v>664</v>
      </c>
      <c r="B247" s="308" t="s">
        <v>1871</v>
      </c>
      <c r="C247" s="301" t="s">
        <v>567</v>
      </c>
      <c r="D247" s="304" t="s">
        <v>525</v>
      </c>
      <c r="E247" s="310" t="s">
        <v>90</v>
      </c>
      <c r="F247" s="310" t="s">
        <v>134</v>
      </c>
      <c r="G247" s="231" t="s">
        <v>1912</v>
      </c>
      <c r="H247" s="400" t="s">
        <v>344</v>
      </c>
      <c r="I247" s="305" t="s">
        <v>563</v>
      </c>
      <c r="J247" s="304" t="s">
        <v>539</v>
      </c>
      <c r="K247" s="311">
        <v>0.25</v>
      </c>
      <c r="L247" s="305"/>
      <c r="M247" s="143">
        <v>2021</v>
      </c>
      <c r="N247" s="147">
        <v>7</v>
      </c>
      <c r="O247" s="148">
        <v>0.25</v>
      </c>
      <c r="P247" s="119">
        <f t="shared" si="15"/>
        <v>2</v>
      </c>
      <c r="Q247" s="146">
        <v>2</v>
      </c>
      <c r="R247" s="383">
        <f t="shared" si="12"/>
        <v>1</v>
      </c>
      <c r="S247" s="387">
        <f t="shared" si="13"/>
        <v>0.2857142857142857</v>
      </c>
      <c r="T247" s="388">
        <f t="shared" si="14"/>
        <v>1</v>
      </c>
      <c r="U247" s="160" t="s">
        <v>869</v>
      </c>
    </row>
    <row r="248" spans="1:21" ht="92.4" x14ac:dyDescent="0.25">
      <c r="A248" s="289" t="s">
        <v>664</v>
      </c>
      <c r="B248" s="308" t="s">
        <v>1871</v>
      </c>
      <c r="C248" s="301" t="s">
        <v>567</v>
      </c>
      <c r="D248" s="304" t="s">
        <v>525</v>
      </c>
      <c r="E248" s="310" t="s">
        <v>90</v>
      </c>
      <c r="F248" s="310" t="s">
        <v>134</v>
      </c>
      <c r="G248" s="231" t="s">
        <v>1912</v>
      </c>
      <c r="H248" s="400" t="s">
        <v>582</v>
      </c>
      <c r="I248" s="305" t="s">
        <v>563</v>
      </c>
      <c r="J248" s="304" t="s">
        <v>539</v>
      </c>
      <c r="K248" s="311">
        <v>0.25</v>
      </c>
      <c r="L248" s="305"/>
      <c r="M248" s="143">
        <v>2020</v>
      </c>
      <c r="N248" s="147">
        <v>10</v>
      </c>
      <c r="O248" s="148">
        <v>0.25</v>
      </c>
      <c r="P248" s="119">
        <f t="shared" si="15"/>
        <v>3</v>
      </c>
      <c r="Q248" s="146">
        <v>1</v>
      </c>
      <c r="R248" s="383">
        <f t="shared" si="12"/>
        <v>0.33333333333333331</v>
      </c>
      <c r="S248" s="387">
        <f t="shared" si="13"/>
        <v>0.1</v>
      </c>
      <c r="T248" s="388">
        <f t="shared" si="14"/>
        <v>1</v>
      </c>
      <c r="U248" s="160" t="s">
        <v>1943</v>
      </c>
    </row>
    <row r="249" spans="1:21" ht="92.4" x14ac:dyDescent="0.25">
      <c r="A249" s="289" t="s">
        <v>664</v>
      </c>
      <c r="B249" s="308" t="s">
        <v>1871</v>
      </c>
      <c r="C249" s="301" t="s">
        <v>567</v>
      </c>
      <c r="D249" s="304" t="s">
        <v>525</v>
      </c>
      <c r="E249" s="310" t="s">
        <v>90</v>
      </c>
      <c r="F249" s="310" t="s">
        <v>134</v>
      </c>
      <c r="G249" s="231" t="s">
        <v>1912</v>
      </c>
      <c r="H249" s="400" t="s">
        <v>347</v>
      </c>
      <c r="I249" s="305" t="s">
        <v>362</v>
      </c>
      <c r="J249" s="304" t="s">
        <v>121</v>
      </c>
      <c r="K249" s="311">
        <v>1</v>
      </c>
      <c r="L249" s="305"/>
      <c r="M249" s="143">
        <v>2021</v>
      </c>
      <c r="N249" s="147">
        <v>7</v>
      </c>
      <c r="O249" s="148">
        <v>1</v>
      </c>
      <c r="P249" s="119">
        <f t="shared" si="15"/>
        <v>7</v>
      </c>
      <c r="Q249" s="146">
        <v>7</v>
      </c>
      <c r="R249" s="383">
        <f t="shared" si="12"/>
        <v>1</v>
      </c>
      <c r="S249" s="387">
        <f t="shared" si="13"/>
        <v>1</v>
      </c>
      <c r="T249" s="388">
        <f t="shared" si="14"/>
        <v>1</v>
      </c>
      <c r="U249" s="160" t="s">
        <v>869</v>
      </c>
    </row>
    <row r="250" spans="1:21" ht="92.4" x14ac:dyDescent="0.25">
      <c r="A250" s="289" t="s">
        <v>664</v>
      </c>
      <c r="B250" s="308" t="s">
        <v>1871</v>
      </c>
      <c r="C250" s="301" t="s">
        <v>567</v>
      </c>
      <c r="D250" s="304" t="s">
        <v>525</v>
      </c>
      <c r="E250" s="310" t="s">
        <v>90</v>
      </c>
      <c r="F250" s="310" t="s">
        <v>134</v>
      </c>
      <c r="G250" s="231" t="s">
        <v>1912</v>
      </c>
      <c r="H250" s="400" t="s">
        <v>348</v>
      </c>
      <c r="I250" s="305" t="s">
        <v>362</v>
      </c>
      <c r="J250" s="304" t="s">
        <v>121</v>
      </c>
      <c r="K250" s="311">
        <v>1</v>
      </c>
      <c r="L250" s="305"/>
      <c r="M250" s="143">
        <v>2021</v>
      </c>
      <c r="N250" s="147">
        <v>7</v>
      </c>
      <c r="O250" s="148">
        <v>1</v>
      </c>
      <c r="P250" s="119">
        <f t="shared" si="15"/>
        <v>7</v>
      </c>
      <c r="Q250" s="146">
        <v>7</v>
      </c>
      <c r="R250" s="383">
        <f t="shared" si="12"/>
        <v>1</v>
      </c>
      <c r="S250" s="387">
        <f t="shared" si="13"/>
        <v>1</v>
      </c>
      <c r="T250" s="388">
        <f t="shared" si="14"/>
        <v>1</v>
      </c>
      <c r="U250" s="160" t="s">
        <v>869</v>
      </c>
    </row>
    <row r="251" spans="1:21" ht="92.4" x14ac:dyDescent="0.25">
      <c r="A251" s="289" t="s">
        <v>664</v>
      </c>
      <c r="B251" s="308" t="s">
        <v>1871</v>
      </c>
      <c r="C251" s="301" t="s">
        <v>567</v>
      </c>
      <c r="D251" s="304" t="s">
        <v>525</v>
      </c>
      <c r="E251" s="310" t="s">
        <v>90</v>
      </c>
      <c r="F251" s="310" t="s">
        <v>134</v>
      </c>
      <c r="G251" s="231" t="s">
        <v>1912</v>
      </c>
      <c r="H251" s="400" t="s">
        <v>349</v>
      </c>
      <c r="I251" s="305" t="s">
        <v>563</v>
      </c>
      <c r="J251" s="304" t="s">
        <v>539</v>
      </c>
      <c r="K251" s="311">
        <v>0.25</v>
      </c>
      <c r="L251" s="305"/>
      <c r="M251" s="143">
        <v>2021</v>
      </c>
      <c r="N251" s="147">
        <v>7</v>
      </c>
      <c r="O251" s="148">
        <v>0.25</v>
      </c>
      <c r="P251" s="119">
        <f t="shared" si="15"/>
        <v>2</v>
      </c>
      <c r="Q251" s="146">
        <v>2</v>
      </c>
      <c r="R251" s="383">
        <f t="shared" si="12"/>
        <v>1</v>
      </c>
      <c r="S251" s="387">
        <f t="shared" si="13"/>
        <v>0.2857142857142857</v>
      </c>
      <c r="T251" s="388">
        <f t="shared" si="14"/>
        <v>1</v>
      </c>
      <c r="U251" s="160" t="s">
        <v>869</v>
      </c>
    </row>
    <row r="252" spans="1:21" ht="92.4" x14ac:dyDescent="0.25">
      <c r="A252" s="289" t="s">
        <v>664</v>
      </c>
      <c r="B252" s="308" t="s">
        <v>1871</v>
      </c>
      <c r="C252" s="301" t="s">
        <v>567</v>
      </c>
      <c r="D252" s="304" t="s">
        <v>525</v>
      </c>
      <c r="E252" s="310" t="s">
        <v>90</v>
      </c>
      <c r="F252" s="310" t="s">
        <v>134</v>
      </c>
      <c r="G252" s="231" t="s">
        <v>1912</v>
      </c>
      <c r="H252" s="400" t="s">
        <v>350</v>
      </c>
      <c r="I252" s="305" t="s">
        <v>563</v>
      </c>
      <c r="J252" s="304" t="s">
        <v>539</v>
      </c>
      <c r="K252" s="311">
        <v>0.25</v>
      </c>
      <c r="L252" s="305"/>
      <c r="M252" s="143">
        <v>2021</v>
      </c>
      <c r="N252" s="147">
        <v>7</v>
      </c>
      <c r="O252" s="148">
        <v>0.25</v>
      </c>
      <c r="P252" s="119">
        <f t="shared" si="15"/>
        <v>2</v>
      </c>
      <c r="Q252" s="146">
        <v>2</v>
      </c>
      <c r="R252" s="383">
        <f t="shared" si="12"/>
        <v>1</v>
      </c>
      <c r="S252" s="387">
        <f t="shared" si="13"/>
        <v>0.2857142857142857</v>
      </c>
      <c r="T252" s="388">
        <f t="shared" si="14"/>
        <v>1</v>
      </c>
      <c r="U252" s="160" t="s">
        <v>869</v>
      </c>
    </row>
    <row r="253" spans="1:21" ht="92.4" x14ac:dyDescent="0.25">
      <c r="A253" s="289" t="s">
        <v>664</v>
      </c>
      <c r="B253" s="308" t="s">
        <v>1871</v>
      </c>
      <c r="C253" s="301" t="s">
        <v>567</v>
      </c>
      <c r="D253" s="304" t="s">
        <v>525</v>
      </c>
      <c r="E253" s="310" t="s">
        <v>90</v>
      </c>
      <c r="F253" s="310" t="s">
        <v>134</v>
      </c>
      <c r="G253" s="231" t="s">
        <v>1912</v>
      </c>
      <c r="H253" s="400" t="s">
        <v>1940</v>
      </c>
      <c r="I253" s="305" t="s">
        <v>235</v>
      </c>
      <c r="J253" s="304" t="s">
        <v>121</v>
      </c>
      <c r="K253" s="311">
        <v>1</v>
      </c>
      <c r="L253" s="305" t="s">
        <v>1941</v>
      </c>
      <c r="M253" s="143">
        <v>2021</v>
      </c>
      <c r="N253" s="147">
        <v>7</v>
      </c>
      <c r="O253" s="148">
        <v>1</v>
      </c>
      <c r="P253" s="119">
        <f t="shared" si="15"/>
        <v>7</v>
      </c>
      <c r="Q253" s="146">
        <v>7</v>
      </c>
      <c r="R253" s="383">
        <f t="shared" si="12"/>
        <v>1</v>
      </c>
      <c r="S253" s="387">
        <f t="shared" si="13"/>
        <v>1</v>
      </c>
      <c r="T253" s="388">
        <f t="shared" si="14"/>
        <v>1</v>
      </c>
      <c r="U253" s="160" t="s">
        <v>869</v>
      </c>
    </row>
    <row r="254" spans="1:21" ht="92.4" x14ac:dyDescent="0.25">
      <c r="A254" s="289" t="s">
        <v>664</v>
      </c>
      <c r="B254" s="308" t="s">
        <v>1871</v>
      </c>
      <c r="C254" s="301" t="s">
        <v>567</v>
      </c>
      <c r="D254" s="304" t="s">
        <v>525</v>
      </c>
      <c r="E254" s="310" t="s">
        <v>90</v>
      </c>
      <c r="F254" s="310" t="s">
        <v>134</v>
      </c>
      <c r="G254" s="231" t="s">
        <v>1912</v>
      </c>
      <c r="H254" s="400" t="s">
        <v>352</v>
      </c>
      <c r="I254" s="305" t="s">
        <v>563</v>
      </c>
      <c r="J254" s="304" t="s">
        <v>539</v>
      </c>
      <c r="K254" s="311">
        <v>0.25</v>
      </c>
      <c r="L254" s="305"/>
      <c r="M254" s="143">
        <v>2021</v>
      </c>
      <c r="N254" s="147">
        <v>7</v>
      </c>
      <c r="O254" s="148">
        <v>0.25</v>
      </c>
      <c r="P254" s="119">
        <f t="shared" si="15"/>
        <v>2</v>
      </c>
      <c r="Q254" s="146">
        <v>2</v>
      </c>
      <c r="R254" s="383">
        <f t="shared" si="12"/>
        <v>1</v>
      </c>
      <c r="S254" s="387">
        <f t="shared" si="13"/>
        <v>0.2857142857142857</v>
      </c>
      <c r="T254" s="388">
        <f t="shared" si="14"/>
        <v>1</v>
      </c>
      <c r="U254" s="160" t="s">
        <v>869</v>
      </c>
    </row>
    <row r="255" spans="1:21" ht="92.4" x14ac:dyDescent="0.25">
      <c r="A255" s="289" t="s">
        <v>664</v>
      </c>
      <c r="B255" s="308" t="s">
        <v>1871</v>
      </c>
      <c r="C255" s="301" t="s">
        <v>567</v>
      </c>
      <c r="D255" s="304" t="s">
        <v>525</v>
      </c>
      <c r="E255" s="310" t="s">
        <v>90</v>
      </c>
      <c r="F255" s="310" t="s">
        <v>548</v>
      </c>
      <c r="G255" s="231" t="s">
        <v>1912</v>
      </c>
      <c r="H255" s="400" t="s">
        <v>547</v>
      </c>
      <c r="I255" s="305" t="s">
        <v>565</v>
      </c>
      <c r="J255" s="304" t="s">
        <v>121</v>
      </c>
      <c r="K255" s="311">
        <v>1</v>
      </c>
      <c r="L255" s="305"/>
      <c r="M255" s="143">
        <v>2021</v>
      </c>
      <c r="N255" s="147">
        <v>7</v>
      </c>
      <c r="O255" s="148">
        <v>1</v>
      </c>
      <c r="P255" s="119">
        <f t="shared" si="15"/>
        <v>7</v>
      </c>
      <c r="Q255" s="146">
        <v>0</v>
      </c>
      <c r="R255" s="383">
        <f t="shared" si="12"/>
        <v>0</v>
      </c>
      <c r="S255" s="387">
        <f t="shared" si="13"/>
        <v>0</v>
      </c>
      <c r="T255" s="388">
        <f t="shared" si="14"/>
        <v>1</v>
      </c>
      <c r="U255" s="103" t="s">
        <v>1942</v>
      </c>
    </row>
    <row r="256" spans="1:21" ht="92.4" x14ac:dyDescent="0.25">
      <c r="A256" s="289" t="s">
        <v>664</v>
      </c>
      <c r="B256" s="308" t="s">
        <v>1871</v>
      </c>
      <c r="C256" s="301" t="s">
        <v>567</v>
      </c>
      <c r="D256" s="304" t="s">
        <v>525</v>
      </c>
      <c r="E256" s="310" t="s">
        <v>90</v>
      </c>
      <c r="F256" s="310" t="s">
        <v>548</v>
      </c>
      <c r="G256" s="231" t="s">
        <v>1912</v>
      </c>
      <c r="H256" s="400" t="s">
        <v>549</v>
      </c>
      <c r="I256" s="305" t="s">
        <v>565</v>
      </c>
      <c r="J256" s="304" t="s">
        <v>121</v>
      </c>
      <c r="K256" s="311">
        <v>1</v>
      </c>
      <c r="L256" s="305"/>
      <c r="M256" s="143">
        <v>2021</v>
      </c>
      <c r="N256" s="147">
        <v>7</v>
      </c>
      <c r="O256" s="148">
        <v>1</v>
      </c>
      <c r="P256" s="119">
        <f t="shared" si="15"/>
        <v>7</v>
      </c>
      <c r="Q256" s="146">
        <v>0</v>
      </c>
      <c r="R256" s="383">
        <f t="shared" si="12"/>
        <v>0</v>
      </c>
      <c r="S256" s="387">
        <f t="shared" si="13"/>
        <v>0</v>
      </c>
      <c r="T256" s="388">
        <f t="shared" si="14"/>
        <v>1</v>
      </c>
      <c r="U256" s="103" t="s">
        <v>1942</v>
      </c>
    </row>
    <row r="257" spans="1:21" ht="92.4" x14ac:dyDescent="0.25">
      <c r="A257" s="289" t="s">
        <v>664</v>
      </c>
      <c r="B257" s="308" t="s">
        <v>1871</v>
      </c>
      <c r="C257" s="301" t="s">
        <v>567</v>
      </c>
      <c r="D257" s="304" t="s">
        <v>525</v>
      </c>
      <c r="E257" s="310" t="s">
        <v>90</v>
      </c>
      <c r="F257" s="310" t="s">
        <v>548</v>
      </c>
      <c r="G257" s="231" t="s">
        <v>1912</v>
      </c>
      <c r="H257" s="400" t="s">
        <v>550</v>
      </c>
      <c r="I257" s="305" t="s">
        <v>565</v>
      </c>
      <c r="J257" s="304" t="s">
        <v>121</v>
      </c>
      <c r="K257" s="311">
        <v>1</v>
      </c>
      <c r="L257" s="305"/>
      <c r="M257" s="143">
        <v>2021</v>
      </c>
      <c r="N257" s="147">
        <v>7</v>
      </c>
      <c r="O257" s="148">
        <v>1</v>
      </c>
      <c r="P257" s="119">
        <f t="shared" si="15"/>
        <v>7</v>
      </c>
      <c r="Q257" s="146">
        <v>0</v>
      </c>
      <c r="R257" s="383">
        <f t="shared" si="12"/>
        <v>0</v>
      </c>
      <c r="S257" s="387">
        <f t="shared" si="13"/>
        <v>0</v>
      </c>
      <c r="T257" s="388">
        <f t="shared" si="14"/>
        <v>1</v>
      </c>
      <c r="U257" s="103" t="s">
        <v>1942</v>
      </c>
    </row>
    <row r="258" spans="1:21" ht="92.4" x14ac:dyDescent="0.25">
      <c r="A258" s="289" t="s">
        <v>664</v>
      </c>
      <c r="B258" s="308" t="s">
        <v>1871</v>
      </c>
      <c r="C258" s="301" t="s">
        <v>567</v>
      </c>
      <c r="D258" s="304" t="s">
        <v>525</v>
      </c>
      <c r="E258" s="310" t="s">
        <v>90</v>
      </c>
      <c r="F258" s="310" t="s">
        <v>548</v>
      </c>
      <c r="G258" s="231" t="s">
        <v>1912</v>
      </c>
      <c r="H258" s="400" t="s">
        <v>551</v>
      </c>
      <c r="I258" s="305" t="s">
        <v>565</v>
      </c>
      <c r="J258" s="304" t="s">
        <v>121</v>
      </c>
      <c r="K258" s="311">
        <v>1</v>
      </c>
      <c r="L258" s="305"/>
      <c r="M258" s="143">
        <v>2021</v>
      </c>
      <c r="N258" s="147">
        <v>7</v>
      </c>
      <c r="O258" s="148">
        <v>1</v>
      </c>
      <c r="P258" s="119">
        <f t="shared" si="15"/>
        <v>7</v>
      </c>
      <c r="Q258" s="146">
        <v>0</v>
      </c>
      <c r="R258" s="383">
        <f t="shared" si="12"/>
        <v>0</v>
      </c>
      <c r="S258" s="387">
        <f t="shared" si="13"/>
        <v>0</v>
      </c>
      <c r="T258" s="388">
        <f t="shared" si="14"/>
        <v>1</v>
      </c>
      <c r="U258" s="103" t="s">
        <v>1942</v>
      </c>
    </row>
    <row r="259" spans="1:21" ht="92.4" x14ac:dyDescent="0.25">
      <c r="A259" s="289" t="s">
        <v>664</v>
      </c>
      <c r="B259" s="308" t="s">
        <v>1871</v>
      </c>
      <c r="C259" s="301" t="s">
        <v>567</v>
      </c>
      <c r="D259" s="304" t="s">
        <v>525</v>
      </c>
      <c r="E259" s="310" t="s">
        <v>90</v>
      </c>
      <c r="F259" s="310" t="s">
        <v>548</v>
      </c>
      <c r="G259" s="231" t="s">
        <v>1912</v>
      </c>
      <c r="H259" s="400" t="s">
        <v>552</v>
      </c>
      <c r="I259" s="305" t="s">
        <v>565</v>
      </c>
      <c r="J259" s="304" t="s">
        <v>121</v>
      </c>
      <c r="K259" s="311">
        <v>1</v>
      </c>
      <c r="L259" s="305"/>
      <c r="M259" s="143">
        <v>2021</v>
      </c>
      <c r="N259" s="147">
        <v>7</v>
      </c>
      <c r="O259" s="148">
        <v>1</v>
      </c>
      <c r="P259" s="119">
        <f t="shared" si="15"/>
        <v>7</v>
      </c>
      <c r="Q259" s="146">
        <v>0</v>
      </c>
      <c r="R259" s="383">
        <f t="shared" ref="R259:R322" si="16">Q259/P259</f>
        <v>0</v>
      </c>
      <c r="S259" s="387">
        <f t="shared" ref="S259:S322" si="17">Q259/N259</f>
        <v>0</v>
      </c>
      <c r="T259" s="388">
        <f t="shared" ref="T259:T322" si="18">O259/K259</f>
        <v>1</v>
      </c>
      <c r="U259" s="103" t="s">
        <v>1942</v>
      </c>
    </row>
    <row r="260" spans="1:21" ht="92.4" x14ac:dyDescent="0.25">
      <c r="A260" s="289" t="s">
        <v>664</v>
      </c>
      <c r="B260" s="308" t="s">
        <v>1871</v>
      </c>
      <c r="C260" s="301" t="s">
        <v>567</v>
      </c>
      <c r="D260" s="304" t="s">
        <v>525</v>
      </c>
      <c r="E260" s="310" t="s">
        <v>90</v>
      </c>
      <c r="F260" s="310" t="s">
        <v>548</v>
      </c>
      <c r="G260" s="231" t="s">
        <v>1912</v>
      </c>
      <c r="H260" s="400" t="s">
        <v>553</v>
      </c>
      <c r="I260" s="305" t="s">
        <v>565</v>
      </c>
      <c r="J260" s="304" t="s">
        <v>121</v>
      </c>
      <c r="K260" s="311">
        <v>1</v>
      </c>
      <c r="L260" s="305"/>
      <c r="M260" s="143">
        <v>2021</v>
      </c>
      <c r="N260" s="147">
        <v>7</v>
      </c>
      <c r="O260" s="148">
        <v>1</v>
      </c>
      <c r="P260" s="119">
        <f t="shared" ref="P260:P323" si="19">ROUNDUP(N260*O260,0)</f>
        <v>7</v>
      </c>
      <c r="Q260" s="146">
        <v>0</v>
      </c>
      <c r="R260" s="383">
        <f t="shared" si="16"/>
        <v>0</v>
      </c>
      <c r="S260" s="387">
        <f t="shared" si="17"/>
        <v>0</v>
      </c>
      <c r="T260" s="388">
        <f t="shared" si="18"/>
        <v>1</v>
      </c>
      <c r="U260" s="103" t="s">
        <v>1942</v>
      </c>
    </row>
    <row r="261" spans="1:21" ht="92.4" x14ac:dyDescent="0.25">
      <c r="A261" s="289" t="s">
        <v>664</v>
      </c>
      <c r="B261" s="308" t="s">
        <v>1871</v>
      </c>
      <c r="C261" s="301" t="s">
        <v>567</v>
      </c>
      <c r="D261" s="304" t="s">
        <v>525</v>
      </c>
      <c r="E261" s="310" t="s">
        <v>90</v>
      </c>
      <c r="F261" s="310" t="s">
        <v>548</v>
      </c>
      <c r="G261" s="231" t="s">
        <v>1912</v>
      </c>
      <c r="H261" s="400" t="s">
        <v>554</v>
      </c>
      <c r="I261" s="305" t="s">
        <v>565</v>
      </c>
      <c r="J261" s="304" t="s">
        <v>121</v>
      </c>
      <c r="K261" s="311">
        <v>1</v>
      </c>
      <c r="L261" s="305"/>
      <c r="M261" s="143">
        <v>2021</v>
      </c>
      <c r="N261" s="147">
        <v>7</v>
      </c>
      <c r="O261" s="148">
        <v>1</v>
      </c>
      <c r="P261" s="119">
        <f t="shared" si="19"/>
        <v>7</v>
      </c>
      <c r="Q261" s="146">
        <v>0</v>
      </c>
      <c r="R261" s="383">
        <f t="shared" si="16"/>
        <v>0</v>
      </c>
      <c r="S261" s="387">
        <f t="shared" si="17"/>
        <v>0</v>
      </c>
      <c r="T261" s="388">
        <f t="shared" si="18"/>
        <v>1</v>
      </c>
      <c r="U261" s="103" t="s">
        <v>1942</v>
      </c>
    </row>
    <row r="262" spans="1:21" ht="92.4" x14ac:dyDescent="0.25">
      <c r="A262" s="289" t="s">
        <v>664</v>
      </c>
      <c r="B262" s="308" t="s">
        <v>1871</v>
      </c>
      <c r="C262" s="301" t="s">
        <v>567</v>
      </c>
      <c r="D262" s="304" t="s">
        <v>525</v>
      </c>
      <c r="E262" s="310" t="s">
        <v>90</v>
      </c>
      <c r="F262" s="310" t="s">
        <v>134</v>
      </c>
      <c r="G262" s="231" t="s">
        <v>1913</v>
      </c>
      <c r="H262" s="400" t="s">
        <v>133</v>
      </c>
      <c r="I262" s="305" t="s">
        <v>563</v>
      </c>
      <c r="J262" s="304" t="s">
        <v>539</v>
      </c>
      <c r="K262" s="311">
        <v>0.5</v>
      </c>
      <c r="L262" s="305"/>
      <c r="M262" s="143">
        <v>2021</v>
      </c>
      <c r="N262" s="147">
        <v>36</v>
      </c>
      <c r="O262" s="148">
        <v>0.5</v>
      </c>
      <c r="P262" s="119">
        <f t="shared" si="19"/>
        <v>18</v>
      </c>
      <c r="Q262" s="146">
        <v>18</v>
      </c>
      <c r="R262" s="383">
        <f t="shared" si="16"/>
        <v>1</v>
      </c>
      <c r="S262" s="387">
        <f t="shared" si="17"/>
        <v>0.5</v>
      </c>
      <c r="T262" s="388">
        <f t="shared" si="18"/>
        <v>1</v>
      </c>
      <c r="U262" s="160" t="s">
        <v>869</v>
      </c>
    </row>
    <row r="263" spans="1:21" ht="92.4" x14ac:dyDescent="0.25">
      <c r="A263" s="289" t="s">
        <v>664</v>
      </c>
      <c r="B263" s="308" t="s">
        <v>1871</v>
      </c>
      <c r="C263" s="301" t="s">
        <v>567</v>
      </c>
      <c r="D263" s="304" t="s">
        <v>525</v>
      </c>
      <c r="E263" s="310" t="s">
        <v>90</v>
      </c>
      <c r="F263" s="310" t="s">
        <v>134</v>
      </c>
      <c r="G263" s="231" t="s">
        <v>1913</v>
      </c>
      <c r="H263" s="400" t="s">
        <v>136</v>
      </c>
      <c r="I263" s="305" t="s">
        <v>115</v>
      </c>
      <c r="J263" s="304" t="s">
        <v>121</v>
      </c>
      <c r="K263" s="311">
        <v>1</v>
      </c>
      <c r="L263" s="305"/>
      <c r="M263" s="143">
        <v>2021</v>
      </c>
      <c r="N263" s="147">
        <v>36</v>
      </c>
      <c r="O263" s="148">
        <v>1</v>
      </c>
      <c r="P263" s="119">
        <f t="shared" si="19"/>
        <v>36</v>
      </c>
      <c r="Q263" s="146">
        <v>36</v>
      </c>
      <c r="R263" s="383">
        <f t="shared" si="16"/>
        <v>1</v>
      </c>
      <c r="S263" s="387">
        <f t="shared" si="17"/>
        <v>1</v>
      </c>
      <c r="T263" s="388">
        <f t="shared" si="18"/>
        <v>1</v>
      </c>
      <c r="U263" s="160" t="s">
        <v>869</v>
      </c>
    </row>
    <row r="264" spans="1:21" ht="92.4" x14ac:dyDescent="0.25">
      <c r="A264" s="289" t="s">
        <v>664</v>
      </c>
      <c r="B264" s="308" t="s">
        <v>1871</v>
      </c>
      <c r="C264" s="301" t="s">
        <v>567</v>
      </c>
      <c r="D264" s="304" t="s">
        <v>525</v>
      </c>
      <c r="E264" s="310" t="s">
        <v>90</v>
      </c>
      <c r="F264" s="310" t="s">
        <v>134</v>
      </c>
      <c r="G264" s="231" t="s">
        <v>1913</v>
      </c>
      <c r="H264" s="400" t="s">
        <v>138</v>
      </c>
      <c r="I264" s="305" t="s">
        <v>563</v>
      </c>
      <c r="J264" s="304" t="s">
        <v>539</v>
      </c>
      <c r="K264" s="311">
        <v>0.5</v>
      </c>
      <c r="L264" s="305"/>
      <c r="M264" s="143">
        <v>2021</v>
      </c>
      <c r="N264" s="147">
        <v>36</v>
      </c>
      <c r="O264" s="148">
        <v>0.5</v>
      </c>
      <c r="P264" s="119">
        <f t="shared" si="19"/>
        <v>18</v>
      </c>
      <c r="Q264" s="146">
        <v>18</v>
      </c>
      <c r="R264" s="383">
        <f t="shared" si="16"/>
        <v>1</v>
      </c>
      <c r="S264" s="387">
        <f t="shared" si="17"/>
        <v>0.5</v>
      </c>
      <c r="T264" s="388">
        <f t="shared" si="18"/>
        <v>1</v>
      </c>
      <c r="U264" s="160" t="s">
        <v>869</v>
      </c>
    </row>
    <row r="265" spans="1:21" ht="92.4" x14ac:dyDescent="0.25">
      <c r="A265" s="289" t="s">
        <v>664</v>
      </c>
      <c r="B265" s="308" t="s">
        <v>1871</v>
      </c>
      <c r="C265" s="301" t="s">
        <v>567</v>
      </c>
      <c r="D265" s="304" t="s">
        <v>525</v>
      </c>
      <c r="E265" s="310" t="s">
        <v>90</v>
      </c>
      <c r="F265" s="310" t="s">
        <v>134</v>
      </c>
      <c r="G265" s="231" t="s">
        <v>1913</v>
      </c>
      <c r="H265" s="400" t="s">
        <v>139</v>
      </c>
      <c r="I265" s="305" t="s">
        <v>563</v>
      </c>
      <c r="J265" s="304" t="s">
        <v>539</v>
      </c>
      <c r="K265" s="311">
        <v>0.5</v>
      </c>
      <c r="L265" s="305"/>
      <c r="M265" s="143">
        <v>2021</v>
      </c>
      <c r="N265" s="147">
        <v>36</v>
      </c>
      <c r="O265" s="148">
        <v>0.5</v>
      </c>
      <c r="P265" s="119">
        <f t="shared" si="19"/>
        <v>18</v>
      </c>
      <c r="Q265" s="146">
        <v>18</v>
      </c>
      <c r="R265" s="383">
        <f t="shared" si="16"/>
        <v>1</v>
      </c>
      <c r="S265" s="387">
        <f t="shared" si="17"/>
        <v>0.5</v>
      </c>
      <c r="T265" s="388">
        <f t="shared" si="18"/>
        <v>1</v>
      </c>
      <c r="U265" s="160" t="s">
        <v>869</v>
      </c>
    </row>
    <row r="266" spans="1:21" ht="92.4" x14ac:dyDescent="0.25">
      <c r="A266" s="289" t="s">
        <v>664</v>
      </c>
      <c r="B266" s="308" t="s">
        <v>1871</v>
      </c>
      <c r="C266" s="301" t="s">
        <v>567</v>
      </c>
      <c r="D266" s="304" t="s">
        <v>525</v>
      </c>
      <c r="E266" s="310" t="s">
        <v>90</v>
      </c>
      <c r="F266" s="310" t="s">
        <v>134</v>
      </c>
      <c r="G266" s="231" t="s">
        <v>1913</v>
      </c>
      <c r="H266" s="400" t="s">
        <v>1936</v>
      </c>
      <c r="I266" s="305" t="s">
        <v>563</v>
      </c>
      <c r="J266" s="304" t="s">
        <v>539</v>
      </c>
      <c r="K266" s="311">
        <v>0.5</v>
      </c>
      <c r="L266" s="305"/>
      <c r="M266" s="143">
        <v>2021</v>
      </c>
      <c r="N266" s="147">
        <v>36</v>
      </c>
      <c r="O266" s="148">
        <v>0.5</v>
      </c>
      <c r="P266" s="119">
        <f t="shared" si="19"/>
        <v>18</v>
      </c>
      <c r="Q266" s="146">
        <v>18</v>
      </c>
      <c r="R266" s="383">
        <f t="shared" si="16"/>
        <v>1</v>
      </c>
      <c r="S266" s="387">
        <f t="shared" si="17"/>
        <v>0.5</v>
      </c>
      <c r="T266" s="388">
        <f t="shared" si="18"/>
        <v>1</v>
      </c>
      <c r="U266" s="160" t="s">
        <v>869</v>
      </c>
    </row>
    <row r="267" spans="1:21" ht="92.4" x14ac:dyDescent="0.25">
      <c r="A267" s="289" t="s">
        <v>664</v>
      </c>
      <c r="B267" s="308" t="s">
        <v>1871</v>
      </c>
      <c r="C267" s="301" t="s">
        <v>567</v>
      </c>
      <c r="D267" s="304" t="s">
        <v>525</v>
      </c>
      <c r="E267" s="310" t="s">
        <v>90</v>
      </c>
      <c r="F267" s="310" t="s">
        <v>134</v>
      </c>
      <c r="G267" s="231" t="s">
        <v>1913</v>
      </c>
      <c r="H267" s="400" t="s">
        <v>141</v>
      </c>
      <c r="I267" s="305" t="s">
        <v>563</v>
      </c>
      <c r="J267" s="304" t="s">
        <v>539</v>
      </c>
      <c r="K267" s="311">
        <v>0.5</v>
      </c>
      <c r="L267" s="305"/>
      <c r="M267" s="143">
        <v>2020</v>
      </c>
      <c r="N267" s="147">
        <v>34</v>
      </c>
      <c r="O267" s="148">
        <v>0.5</v>
      </c>
      <c r="P267" s="119">
        <f t="shared" si="19"/>
        <v>17</v>
      </c>
      <c r="Q267" s="146">
        <v>7</v>
      </c>
      <c r="R267" s="383">
        <f t="shared" si="16"/>
        <v>0.41176470588235292</v>
      </c>
      <c r="S267" s="387">
        <f t="shared" si="17"/>
        <v>0.20588235294117646</v>
      </c>
      <c r="T267" s="388">
        <f t="shared" si="18"/>
        <v>1</v>
      </c>
      <c r="U267" s="160" t="s">
        <v>1943</v>
      </c>
    </row>
    <row r="268" spans="1:21" ht="92.4" x14ac:dyDescent="0.25">
      <c r="A268" s="289" t="s">
        <v>664</v>
      </c>
      <c r="B268" s="308" t="s">
        <v>1871</v>
      </c>
      <c r="C268" s="301" t="s">
        <v>567</v>
      </c>
      <c r="D268" s="304" t="s">
        <v>525</v>
      </c>
      <c r="E268" s="310" t="s">
        <v>90</v>
      </c>
      <c r="F268" s="310" t="s">
        <v>134</v>
      </c>
      <c r="G268" s="231" t="s">
        <v>1913</v>
      </c>
      <c r="H268" s="400" t="s">
        <v>142</v>
      </c>
      <c r="I268" s="305" t="s">
        <v>563</v>
      </c>
      <c r="J268" s="304" t="s">
        <v>539</v>
      </c>
      <c r="K268" s="311">
        <v>0.5</v>
      </c>
      <c r="L268" s="305"/>
      <c r="M268" s="143">
        <v>2021</v>
      </c>
      <c r="N268" s="147">
        <v>36</v>
      </c>
      <c r="O268" s="148">
        <v>0.5</v>
      </c>
      <c r="P268" s="119">
        <f t="shared" si="19"/>
        <v>18</v>
      </c>
      <c r="Q268" s="146">
        <v>18</v>
      </c>
      <c r="R268" s="383">
        <f t="shared" si="16"/>
        <v>1</v>
      </c>
      <c r="S268" s="387">
        <f t="shared" si="17"/>
        <v>0.5</v>
      </c>
      <c r="T268" s="388">
        <f t="shared" si="18"/>
        <v>1</v>
      </c>
      <c r="U268" s="160" t="s">
        <v>869</v>
      </c>
    </row>
    <row r="269" spans="1:21" ht="92.4" x14ac:dyDescent="0.25">
      <c r="A269" s="289" t="s">
        <v>664</v>
      </c>
      <c r="B269" s="308" t="s">
        <v>1871</v>
      </c>
      <c r="C269" s="301" t="s">
        <v>567</v>
      </c>
      <c r="D269" s="304" t="s">
        <v>525</v>
      </c>
      <c r="E269" s="310" t="s">
        <v>90</v>
      </c>
      <c r="F269" s="310" t="s">
        <v>134</v>
      </c>
      <c r="G269" s="231" t="s">
        <v>1913</v>
      </c>
      <c r="H269" s="400" t="s">
        <v>143</v>
      </c>
      <c r="I269" s="305" t="s">
        <v>563</v>
      </c>
      <c r="J269" s="304" t="s">
        <v>539</v>
      </c>
      <c r="K269" s="311">
        <v>0.5</v>
      </c>
      <c r="L269" s="305"/>
      <c r="M269" s="143">
        <v>2021</v>
      </c>
      <c r="N269" s="147">
        <v>36</v>
      </c>
      <c r="O269" s="148">
        <v>0.5</v>
      </c>
      <c r="P269" s="119">
        <f t="shared" si="19"/>
        <v>18</v>
      </c>
      <c r="Q269" s="146">
        <v>18</v>
      </c>
      <c r="R269" s="383">
        <f t="shared" si="16"/>
        <v>1</v>
      </c>
      <c r="S269" s="387">
        <f t="shared" si="17"/>
        <v>0.5</v>
      </c>
      <c r="T269" s="388">
        <f t="shared" si="18"/>
        <v>1</v>
      </c>
      <c r="U269" s="160" t="s">
        <v>869</v>
      </c>
    </row>
    <row r="270" spans="1:21" ht="92.4" x14ac:dyDescent="0.25">
      <c r="A270" s="289" t="s">
        <v>664</v>
      </c>
      <c r="B270" s="308" t="s">
        <v>1871</v>
      </c>
      <c r="C270" s="301" t="s">
        <v>567</v>
      </c>
      <c r="D270" s="304" t="s">
        <v>525</v>
      </c>
      <c r="E270" s="310" t="s">
        <v>90</v>
      </c>
      <c r="F270" s="310" t="s">
        <v>134</v>
      </c>
      <c r="G270" s="231" t="s">
        <v>1913</v>
      </c>
      <c r="H270" s="400" t="s">
        <v>144</v>
      </c>
      <c r="I270" s="305" t="s">
        <v>563</v>
      </c>
      <c r="J270" s="304" t="s">
        <v>539</v>
      </c>
      <c r="K270" s="311">
        <v>0.5</v>
      </c>
      <c r="L270" s="305"/>
      <c r="M270" s="143">
        <v>2021</v>
      </c>
      <c r="N270" s="147">
        <v>36</v>
      </c>
      <c r="O270" s="148">
        <v>0.5</v>
      </c>
      <c r="P270" s="119">
        <f t="shared" si="19"/>
        <v>18</v>
      </c>
      <c r="Q270" s="146">
        <v>18</v>
      </c>
      <c r="R270" s="383">
        <f t="shared" si="16"/>
        <v>1</v>
      </c>
      <c r="S270" s="387">
        <f t="shared" si="17"/>
        <v>0.5</v>
      </c>
      <c r="T270" s="388">
        <f t="shared" si="18"/>
        <v>1</v>
      </c>
      <c r="U270" s="160" t="s">
        <v>869</v>
      </c>
    </row>
    <row r="271" spans="1:21" ht="92.4" x14ac:dyDescent="0.25">
      <c r="A271" s="289" t="s">
        <v>664</v>
      </c>
      <c r="B271" s="308" t="s">
        <v>1871</v>
      </c>
      <c r="C271" s="301" t="s">
        <v>567</v>
      </c>
      <c r="D271" s="304" t="s">
        <v>525</v>
      </c>
      <c r="E271" s="310" t="s">
        <v>90</v>
      </c>
      <c r="F271" s="310" t="s">
        <v>134</v>
      </c>
      <c r="G271" s="231" t="s">
        <v>1913</v>
      </c>
      <c r="H271" s="400" t="s">
        <v>145</v>
      </c>
      <c r="I271" s="305" t="s">
        <v>563</v>
      </c>
      <c r="J271" s="304" t="s">
        <v>539</v>
      </c>
      <c r="K271" s="311">
        <v>0.5</v>
      </c>
      <c r="L271" s="305"/>
      <c r="M271" s="143">
        <v>2021</v>
      </c>
      <c r="N271" s="147">
        <v>36</v>
      </c>
      <c r="O271" s="148">
        <v>0.5</v>
      </c>
      <c r="P271" s="119">
        <f t="shared" si="19"/>
        <v>18</v>
      </c>
      <c r="Q271" s="146">
        <v>18</v>
      </c>
      <c r="R271" s="383">
        <f t="shared" si="16"/>
        <v>1</v>
      </c>
      <c r="S271" s="387">
        <f t="shared" si="17"/>
        <v>0.5</v>
      </c>
      <c r="T271" s="388">
        <f t="shared" si="18"/>
        <v>1</v>
      </c>
      <c r="U271" s="160" t="s">
        <v>869</v>
      </c>
    </row>
    <row r="272" spans="1:21" ht="92.4" x14ac:dyDescent="0.25">
      <c r="A272" s="289" t="s">
        <v>664</v>
      </c>
      <c r="B272" s="308" t="s">
        <v>1871</v>
      </c>
      <c r="C272" s="301" t="s">
        <v>567</v>
      </c>
      <c r="D272" s="304" t="s">
        <v>525</v>
      </c>
      <c r="E272" s="310" t="s">
        <v>90</v>
      </c>
      <c r="F272" s="310" t="s">
        <v>134</v>
      </c>
      <c r="G272" s="231" t="s">
        <v>1913</v>
      </c>
      <c r="H272" s="400" t="s">
        <v>146</v>
      </c>
      <c r="I272" s="305" t="s">
        <v>362</v>
      </c>
      <c r="J272" s="304" t="s">
        <v>121</v>
      </c>
      <c r="K272" s="311">
        <v>1</v>
      </c>
      <c r="L272" s="305"/>
      <c r="M272" s="143">
        <v>2021</v>
      </c>
      <c r="N272" s="147">
        <v>36</v>
      </c>
      <c r="O272" s="148">
        <v>1</v>
      </c>
      <c r="P272" s="119">
        <f t="shared" si="19"/>
        <v>36</v>
      </c>
      <c r="Q272" s="146">
        <v>36</v>
      </c>
      <c r="R272" s="383">
        <f t="shared" si="16"/>
        <v>1</v>
      </c>
      <c r="S272" s="387">
        <f t="shared" si="17"/>
        <v>1</v>
      </c>
      <c r="T272" s="388">
        <f t="shared" si="18"/>
        <v>1</v>
      </c>
      <c r="U272" s="160" t="s">
        <v>869</v>
      </c>
    </row>
    <row r="273" spans="1:21" ht="92.4" x14ac:dyDescent="0.25">
      <c r="A273" s="289" t="s">
        <v>664</v>
      </c>
      <c r="B273" s="308" t="s">
        <v>1871</v>
      </c>
      <c r="C273" s="301" t="s">
        <v>567</v>
      </c>
      <c r="D273" s="304" t="s">
        <v>525</v>
      </c>
      <c r="E273" s="310" t="s">
        <v>90</v>
      </c>
      <c r="F273" s="310" t="s">
        <v>134</v>
      </c>
      <c r="G273" s="231" t="s">
        <v>1913</v>
      </c>
      <c r="H273" s="400" t="s">
        <v>333</v>
      </c>
      <c r="I273" s="305" t="s">
        <v>362</v>
      </c>
      <c r="J273" s="304" t="s">
        <v>121</v>
      </c>
      <c r="K273" s="311">
        <v>1</v>
      </c>
      <c r="L273" s="305"/>
      <c r="M273" s="143">
        <v>2021</v>
      </c>
      <c r="N273" s="147">
        <v>36</v>
      </c>
      <c r="O273" s="148">
        <v>1</v>
      </c>
      <c r="P273" s="119">
        <f t="shared" si="19"/>
        <v>36</v>
      </c>
      <c r="Q273" s="146">
        <v>36</v>
      </c>
      <c r="R273" s="383">
        <f t="shared" si="16"/>
        <v>1</v>
      </c>
      <c r="S273" s="387">
        <f t="shared" si="17"/>
        <v>1</v>
      </c>
      <c r="T273" s="388">
        <f t="shared" si="18"/>
        <v>1</v>
      </c>
      <c r="U273" s="160" t="s">
        <v>869</v>
      </c>
    </row>
    <row r="274" spans="1:21" ht="92.4" x14ac:dyDescent="0.25">
      <c r="A274" s="289" t="s">
        <v>664</v>
      </c>
      <c r="B274" s="308" t="s">
        <v>1871</v>
      </c>
      <c r="C274" s="301" t="s">
        <v>567</v>
      </c>
      <c r="D274" s="304" t="s">
        <v>525</v>
      </c>
      <c r="E274" s="310" t="s">
        <v>90</v>
      </c>
      <c r="F274" s="310" t="s">
        <v>134</v>
      </c>
      <c r="G274" s="231" t="s">
        <v>1913</v>
      </c>
      <c r="H274" s="400" t="s">
        <v>334</v>
      </c>
      <c r="I274" s="305" t="s">
        <v>362</v>
      </c>
      <c r="J274" s="304" t="s">
        <v>121</v>
      </c>
      <c r="K274" s="311">
        <v>1</v>
      </c>
      <c r="L274" s="305"/>
      <c r="M274" s="143">
        <v>2021</v>
      </c>
      <c r="N274" s="147">
        <v>36</v>
      </c>
      <c r="O274" s="148">
        <v>1</v>
      </c>
      <c r="P274" s="119">
        <f t="shared" si="19"/>
        <v>36</v>
      </c>
      <c r="Q274" s="146">
        <v>36</v>
      </c>
      <c r="R274" s="383">
        <f t="shared" si="16"/>
        <v>1</v>
      </c>
      <c r="S274" s="387">
        <f t="shared" si="17"/>
        <v>1</v>
      </c>
      <c r="T274" s="388">
        <f t="shared" si="18"/>
        <v>1</v>
      </c>
      <c r="U274" s="160" t="s">
        <v>869</v>
      </c>
    </row>
    <row r="275" spans="1:21" ht="92.4" x14ac:dyDescent="0.25">
      <c r="A275" s="289" t="s">
        <v>664</v>
      </c>
      <c r="B275" s="308" t="s">
        <v>1871</v>
      </c>
      <c r="C275" s="301" t="s">
        <v>567</v>
      </c>
      <c r="D275" s="304" t="s">
        <v>525</v>
      </c>
      <c r="E275" s="310" t="s">
        <v>90</v>
      </c>
      <c r="F275" s="310" t="s">
        <v>134</v>
      </c>
      <c r="G275" s="231" t="s">
        <v>1913</v>
      </c>
      <c r="H275" s="400" t="s">
        <v>335</v>
      </c>
      <c r="I275" s="305" t="s">
        <v>362</v>
      </c>
      <c r="J275" s="304" t="s">
        <v>121</v>
      </c>
      <c r="K275" s="311">
        <v>1</v>
      </c>
      <c r="L275" s="305"/>
      <c r="M275" s="143">
        <v>2021</v>
      </c>
      <c r="N275" s="147">
        <v>36</v>
      </c>
      <c r="O275" s="148">
        <v>1</v>
      </c>
      <c r="P275" s="119">
        <f t="shared" si="19"/>
        <v>36</v>
      </c>
      <c r="Q275" s="146">
        <v>36</v>
      </c>
      <c r="R275" s="383">
        <f t="shared" si="16"/>
        <v>1</v>
      </c>
      <c r="S275" s="387">
        <f t="shared" si="17"/>
        <v>1</v>
      </c>
      <c r="T275" s="388">
        <f t="shared" si="18"/>
        <v>1</v>
      </c>
      <c r="U275" s="160" t="s">
        <v>869</v>
      </c>
    </row>
    <row r="276" spans="1:21" ht="92.4" x14ac:dyDescent="0.25">
      <c r="A276" s="289" t="s">
        <v>664</v>
      </c>
      <c r="B276" s="308" t="s">
        <v>1871</v>
      </c>
      <c r="C276" s="301" t="s">
        <v>567</v>
      </c>
      <c r="D276" s="304" t="s">
        <v>525</v>
      </c>
      <c r="E276" s="310" t="s">
        <v>90</v>
      </c>
      <c r="F276" s="310" t="s">
        <v>134</v>
      </c>
      <c r="G276" s="231" t="s">
        <v>1913</v>
      </c>
      <c r="H276" s="400" t="s">
        <v>336</v>
      </c>
      <c r="I276" s="305" t="s">
        <v>362</v>
      </c>
      <c r="J276" s="304" t="s">
        <v>121</v>
      </c>
      <c r="K276" s="311">
        <v>1</v>
      </c>
      <c r="L276" s="305"/>
      <c r="M276" s="143">
        <v>2021</v>
      </c>
      <c r="N276" s="147">
        <v>36</v>
      </c>
      <c r="O276" s="148">
        <v>1</v>
      </c>
      <c r="P276" s="119">
        <f t="shared" si="19"/>
        <v>36</v>
      </c>
      <c r="Q276" s="146">
        <v>36</v>
      </c>
      <c r="R276" s="383">
        <f t="shared" si="16"/>
        <v>1</v>
      </c>
      <c r="S276" s="387">
        <f t="shared" si="17"/>
        <v>1</v>
      </c>
      <c r="T276" s="388">
        <f t="shared" si="18"/>
        <v>1</v>
      </c>
      <c r="U276" s="160" t="s">
        <v>869</v>
      </c>
    </row>
    <row r="277" spans="1:21" ht="92.4" x14ac:dyDescent="0.25">
      <c r="A277" s="289" t="s">
        <v>664</v>
      </c>
      <c r="B277" s="308" t="s">
        <v>1871</v>
      </c>
      <c r="C277" s="301" t="s">
        <v>567</v>
      </c>
      <c r="D277" s="304" t="s">
        <v>525</v>
      </c>
      <c r="E277" s="310" t="s">
        <v>90</v>
      </c>
      <c r="F277" s="310" t="s">
        <v>134</v>
      </c>
      <c r="G277" s="231" t="s">
        <v>1913</v>
      </c>
      <c r="H277" s="400" t="s">
        <v>337</v>
      </c>
      <c r="I277" s="305" t="s">
        <v>563</v>
      </c>
      <c r="J277" s="304" t="s">
        <v>539</v>
      </c>
      <c r="K277" s="311">
        <v>0.5</v>
      </c>
      <c r="L277" s="305"/>
      <c r="M277" s="143">
        <v>2021</v>
      </c>
      <c r="N277" s="147">
        <v>36</v>
      </c>
      <c r="O277" s="148">
        <v>0.5</v>
      </c>
      <c r="P277" s="119">
        <f t="shared" si="19"/>
        <v>18</v>
      </c>
      <c r="Q277" s="146">
        <v>18</v>
      </c>
      <c r="R277" s="383">
        <f t="shared" si="16"/>
        <v>1</v>
      </c>
      <c r="S277" s="387">
        <f t="shared" si="17"/>
        <v>0.5</v>
      </c>
      <c r="T277" s="388">
        <f t="shared" si="18"/>
        <v>1</v>
      </c>
      <c r="U277" s="160" t="s">
        <v>869</v>
      </c>
    </row>
    <row r="278" spans="1:21" ht="92.4" x14ac:dyDescent="0.25">
      <c r="A278" s="289" t="s">
        <v>664</v>
      </c>
      <c r="B278" s="308" t="s">
        <v>1871</v>
      </c>
      <c r="C278" s="301" t="s">
        <v>567</v>
      </c>
      <c r="D278" s="304" t="s">
        <v>525</v>
      </c>
      <c r="E278" s="310" t="s">
        <v>90</v>
      </c>
      <c r="F278" s="310" t="s">
        <v>134</v>
      </c>
      <c r="G278" s="231" t="s">
        <v>1913</v>
      </c>
      <c r="H278" s="400" t="s">
        <v>1937</v>
      </c>
      <c r="I278" s="305" t="s">
        <v>563</v>
      </c>
      <c r="J278" s="304" t="s">
        <v>539</v>
      </c>
      <c r="K278" s="311">
        <v>0.5</v>
      </c>
      <c r="L278" s="305"/>
      <c r="M278" s="143">
        <v>2021</v>
      </c>
      <c r="N278" s="147">
        <v>36</v>
      </c>
      <c r="O278" s="148">
        <v>0.5</v>
      </c>
      <c r="P278" s="119">
        <f t="shared" si="19"/>
        <v>18</v>
      </c>
      <c r="Q278" s="146">
        <v>18</v>
      </c>
      <c r="R278" s="383">
        <f t="shared" si="16"/>
        <v>1</v>
      </c>
      <c r="S278" s="387">
        <f t="shared" si="17"/>
        <v>0.5</v>
      </c>
      <c r="T278" s="388">
        <f t="shared" si="18"/>
        <v>1</v>
      </c>
      <c r="U278" s="160" t="s">
        <v>869</v>
      </c>
    </row>
    <row r="279" spans="1:21" ht="92.4" x14ac:dyDescent="0.25">
      <c r="A279" s="289" t="s">
        <v>664</v>
      </c>
      <c r="B279" s="308" t="s">
        <v>1871</v>
      </c>
      <c r="C279" s="301" t="s">
        <v>567</v>
      </c>
      <c r="D279" s="304" t="s">
        <v>525</v>
      </c>
      <c r="E279" s="310" t="s">
        <v>90</v>
      </c>
      <c r="F279" s="310" t="s">
        <v>134</v>
      </c>
      <c r="G279" s="231" t="s">
        <v>1913</v>
      </c>
      <c r="H279" s="400" t="s">
        <v>1938</v>
      </c>
      <c r="I279" s="305" t="s">
        <v>563</v>
      </c>
      <c r="J279" s="304" t="s">
        <v>539</v>
      </c>
      <c r="K279" s="311">
        <v>0.5</v>
      </c>
      <c r="L279" s="305"/>
      <c r="M279" s="143">
        <v>2021</v>
      </c>
      <c r="N279" s="147">
        <v>36</v>
      </c>
      <c r="O279" s="148">
        <v>0.5</v>
      </c>
      <c r="P279" s="119">
        <f t="shared" si="19"/>
        <v>18</v>
      </c>
      <c r="Q279" s="146">
        <v>18</v>
      </c>
      <c r="R279" s="383">
        <f t="shared" si="16"/>
        <v>1</v>
      </c>
      <c r="S279" s="387">
        <f t="shared" si="17"/>
        <v>0.5</v>
      </c>
      <c r="T279" s="388">
        <f t="shared" si="18"/>
        <v>1</v>
      </c>
      <c r="U279" s="160" t="s">
        <v>869</v>
      </c>
    </row>
    <row r="280" spans="1:21" ht="92.4" x14ac:dyDescent="0.25">
      <c r="A280" s="289" t="s">
        <v>664</v>
      </c>
      <c r="B280" s="308" t="s">
        <v>1871</v>
      </c>
      <c r="C280" s="301" t="s">
        <v>567</v>
      </c>
      <c r="D280" s="304" t="s">
        <v>525</v>
      </c>
      <c r="E280" s="310" t="s">
        <v>90</v>
      </c>
      <c r="F280" s="310" t="s">
        <v>134</v>
      </c>
      <c r="G280" s="231" t="s">
        <v>1913</v>
      </c>
      <c r="H280" s="400" t="s">
        <v>1939</v>
      </c>
      <c r="I280" s="305" t="s">
        <v>563</v>
      </c>
      <c r="J280" s="304" t="s">
        <v>539</v>
      </c>
      <c r="K280" s="311">
        <v>0.5</v>
      </c>
      <c r="L280" s="305"/>
      <c r="M280" s="143">
        <v>2021</v>
      </c>
      <c r="N280" s="147">
        <v>36</v>
      </c>
      <c r="O280" s="148">
        <v>0.5</v>
      </c>
      <c r="P280" s="119">
        <f t="shared" si="19"/>
        <v>18</v>
      </c>
      <c r="Q280" s="146">
        <v>18</v>
      </c>
      <c r="R280" s="383">
        <f t="shared" si="16"/>
        <v>1</v>
      </c>
      <c r="S280" s="387">
        <f t="shared" si="17"/>
        <v>0.5</v>
      </c>
      <c r="T280" s="388">
        <f t="shared" si="18"/>
        <v>1</v>
      </c>
      <c r="U280" s="160" t="s">
        <v>869</v>
      </c>
    </row>
    <row r="281" spans="1:21" ht="92.4" x14ac:dyDescent="0.25">
      <c r="A281" s="289" t="s">
        <v>664</v>
      </c>
      <c r="B281" s="308" t="s">
        <v>1871</v>
      </c>
      <c r="C281" s="301" t="s">
        <v>567</v>
      </c>
      <c r="D281" s="304" t="s">
        <v>525</v>
      </c>
      <c r="E281" s="310" t="s">
        <v>90</v>
      </c>
      <c r="F281" s="310" t="s">
        <v>134</v>
      </c>
      <c r="G281" s="231" t="s">
        <v>1913</v>
      </c>
      <c r="H281" s="400" t="s">
        <v>341</v>
      </c>
      <c r="I281" s="305" t="s">
        <v>563</v>
      </c>
      <c r="J281" s="304" t="s">
        <v>539</v>
      </c>
      <c r="K281" s="311">
        <v>0.5</v>
      </c>
      <c r="L281" s="305"/>
      <c r="M281" s="143">
        <v>2021</v>
      </c>
      <c r="N281" s="147">
        <v>36</v>
      </c>
      <c r="O281" s="148">
        <v>0.5</v>
      </c>
      <c r="P281" s="119">
        <f t="shared" si="19"/>
        <v>18</v>
      </c>
      <c r="Q281" s="146">
        <v>18</v>
      </c>
      <c r="R281" s="383">
        <f t="shared" si="16"/>
        <v>1</v>
      </c>
      <c r="S281" s="387">
        <f t="shared" si="17"/>
        <v>0.5</v>
      </c>
      <c r="T281" s="388">
        <f t="shared" si="18"/>
        <v>1</v>
      </c>
      <c r="U281" s="160" t="s">
        <v>869</v>
      </c>
    </row>
    <row r="282" spans="1:21" ht="92.4" x14ac:dyDescent="0.25">
      <c r="A282" s="289" t="s">
        <v>664</v>
      </c>
      <c r="B282" s="308" t="s">
        <v>1871</v>
      </c>
      <c r="C282" s="301" t="s">
        <v>567</v>
      </c>
      <c r="D282" s="304" t="s">
        <v>525</v>
      </c>
      <c r="E282" s="310" t="s">
        <v>90</v>
      </c>
      <c r="F282" s="310" t="s">
        <v>134</v>
      </c>
      <c r="G282" s="231" t="s">
        <v>1913</v>
      </c>
      <c r="H282" s="400" t="s">
        <v>342</v>
      </c>
      <c r="I282" s="305" t="s">
        <v>563</v>
      </c>
      <c r="J282" s="304" t="s">
        <v>539</v>
      </c>
      <c r="K282" s="311">
        <v>0.5</v>
      </c>
      <c r="L282" s="305"/>
      <c r="M282" s="143">
        <v>2021</v>
      </c>
      <c r="N282" s="147">
        <v>36</v>
      </c>
      <c r="O282" s="148">
        <v>0.5</v>
      </c>
      <c r="P282" s="119">
        <f t="shared" si="19"/>
        <v>18</v>
      </c>
      <c r="Q282" s="146">
        <v>18</v>
      </c>
      <c r="R282" s="383">
        <f t="shared" si="16"/>
        <v>1</v>
      </c>
      <c r="S282" s="387">
        <f t="shared" si="17"/>
        <v>0.5</v>
      </c>
      <c r="T282" s="388">
        <f t="shared" si="18"/>
        <v>1</v>
      </c>
      <c r="U282" s="160" t="s">
        <v>869</v>
      </c>
    </row>
    <row r="283" spans="1:21" ht="92.4" x14ac:dyDescent="0.25">
      <c r="A283" s="289" t="s">
        <v>664</v>
      </c>
      <c r="B283" s="308" t="s">
        <v>1871</v>
      </c>
      <c r="C283" s="301" t="s">
        <v>567</v>
      </c>
      <c r="D283" s="304" t="s">
        <v>525</v>
      </c>
      <c r="E283" s="310" t="s">
        <v>90</v>
      </c>
      <c r="F283" s="310" t="s">
        <v>134</v>
      </c>
      <c r="G283" s="231" t="s">
        <v>1913</v>
      </c>
      <c r="H283" s="400" t="s">
        <v>343</v>
      </c>
      <c r="I283" s="305" t="s">
        <v>362</v>
      </c>
      <c r="J283" s="304" t="s">
        <v>121</v>
      </c>
      <c r="K283" s="311">
        <v>1</v>
      </c>
      <c r="L283" s="305"/>
      <c r="M283" s="143">
        <v>2021</v>
      </c>
      <c r="N283" s="147">
        <v>36</v>
      </c>
      <c r="O283" s="148">
        <v>1</v>
      </c>
      <c r="P283" s="119">
        <f t="shared" si="19"/>
        <v>36</v>
      </c>
      <c r="Q283" s="146">
        <v>36</v>
      </c>
      <c r="R283" s="383">
        <f t="shared" si="16"/>
        <v>1</v>
      </c>
      <c r="S283" s="387">
        <f t="shared" si="17"/>
        <v>1</v>
      </c>
      <c r="T283" s="388">
        <f t="shared" si="18"/>
        <v>1</v>
      </c>
      <c r="U283" s="160" t="s">
        <v>869</v>
      </c>
    </row>
    <row r="284" spans="1:21" ht="92.4" x14ac:dyDescent="0.25">
      <c r="A284" s="289" t="s">
        <v>664</v>
      </c>
      <c r="B284" s="308" t="s">
        <v>1871</v>
      </c>
      <c r="C284" s="301" t="s">
        <v>567</v>
      </c>
      <c r="D284" s="304" t="s">
        <v>525</v>
      </c>
      <c r="E284" s="310" t="s">
        <v>90</v>
      </c>
      <c r="F284" s="310" t="s">
        <v>134</v>
      </c>
      <c r="G284" s="231" t="s">
        <v>1913</v>
      </c>
      <c r="H284" s="400" t="s">
        <v>344</v>
      </c>
      <c r="I284" s="305" t="s">
        <v>563</v>
      </c>
      <c r="J284" s="304" t="s">
        <v>539</v>
      </c>
      <c r="K284" s="311">
        <v>0.5</v>
      </c>
      <c r="L284" s="305"/>
      <c r="M284" s="143">
        <v>2021</v>
      </c>
      <c r="N284" s="147">
        <v>36</v>
      </c>
      <c r="O284" s="148">
        <v>0.5</v>
      </c>
      <c r="P284" s="119">
        <f t="shared" si="19"/>
        <v>18</v>
      </c>
      <c r="Q284" s="146">
        <v>18</v>
      </c>
      <c r="R284" s="383">
        <f t="shared" si="16"/>
        <v>1</v>
      </c>
      <c r="S284" s="387">
        <f t="shared" si="17"/>
        <v>0.5</v>
      </c>
      <c r="T284" s="388">
        <f t="shared" si="18"/>
        <v>1</v>
      </c>
      <c r="U284" s="160" t="s">
        <v>869</v>
      </c>
    </row>
    <row r="285" spans="1:21" ht="92.4" x14ac:dyDescent="0.25">
      <c r="A285" s="289" t="s">
        <v>664</v>
      </c>
      <c r="B285" s="308" t="s">
        <v>1871</v>
      </c>
      <c r="C285" s="301" t="s">
        <v>567</v>
      </c>
      <c r="D285" s="304" t="s">
        <v>525</v>
      </c>
      <c r="E285" s="310" t="s">
        <v>90</v>
      </c>
      <c r="F285" s="310" t="s">
        <v>134</v>
      </c>
      <c r="G285" s="231" t="s">
        <v>1913</v>
      </c>
      <c r="H285" s="400" t="s">
        <v>582</v>
      </c>
      <c r="I285" s="305" t="s">
        <v>563</v>
      </c>
      <c r="J285" s="304" t="s">
        <v>539</v>
      </c>
      <c r="K285" s="311">
        <v>0.5</v>
      </c>
      <c r="L285" s="305"/>
      <c r="M285" s="143">
        <v>2020</v>
      </c>
      <c r="N285" s="147">
        <v>34</v>
      </c>
      <c r="O285" s="148">
        <v>0.5</v>
      </c>
      <c r="P285" s="119">
        <f t="shared" si="19"/>
        <v>17</v>
      </c>
      <c r="Q285" s="146">
        <v>7</v>
      </c>
      <c r="R285" s="383">
        <f t="shared" si="16"/>
        <v>0.41176470588235292</v>
      </c>
      <c r="S285" s="387">
        <f t="shared" si="17"/>
        <v>0.20588235294117646</v>
      </c>
      <c r="T285" s="388">
        <f t="shared" si="18"/>
        <v>1</v>
      </c>
      <c r="U285" s="160" t="s">
        <v>1943</v>
      </c>
    </row>
    <row r="286" spans="1:21" ht="92.4" x14ac:dyDescent="0.25">
      <c r="A286" s="289" t="s">
        <v>664</v>
      </c>
      <c r="B286" s="308" t="s">
        <v>1871</v>
      </c>
      <c r="C286" s="301" t="s">
        <v>567</v>
      </c>
      <c r="D286" s="304" t="s">
        <v>525</v>
      </c>
      <c r="E286" s="310" t="s">
        <v>90</v>
      </c>
      <c r="F286" s="310" t="s">
        <v>134</v>
      </c>
      <c r="G286" s="231" t="s">
        <v>1913</v>
      </c>
      <c r="H286" s="400" t="s">
        <v>347</v>
      </c>
      <c r="I286" s="305" t="s">
        <v>362</v>
      </c>
      <c r="J286" s="304" t="s">
        <v>121</v>
      </c>
      <c r="K286" s="311">
        <v>1</v>
      </c>
      <c r="L286" s="305"/>
      <c r="M286" s="143">
        <v>2021</v>
      </c>
      <c r="N286" s="147">
        <v>36</v>
      </c>
      <c r="O286" s="148">
        <v>1</v>
      </c>
      <c r="P286" s="119">
        <f t="shared" si="19"/>
        <v>36</v>
      </c>
      <c r="Q286" s="146">
        <v>36</v>
      </c>
      <c r="R286" s="383">
        <f t="shared" si="16"/>
        <v>1</v>
      </c>
      <c r="S286" s="387">
        <f t="shared" si="17"/>
        <v>1</v>
      </c>
      <c r="T286" s="388">
        <f t="shared" si="18"/>
        <v>1</v>
      </c>
      <c r="U286" s="160" t="s">
        <v>869</v>
      </c>
    </row>
    <row r="287" spans="1:21" ht="92.4" x14ac:dyDescent="0.25">
      <c r="A287" s="289" t="s">
        <v>664</v>
      </c>
      <c r="B287" s="308" t="s">
        <v>1871</v>
      </c>
      <c r="C287" s="301" t="s">
        <v>567</v>
      </c>
      <c r="D287" s="304" t="s">
        <v>525</v>
      </c>
      <c r="E287" s="310" t="s">
        <v>90</v>
      </c>
      <c r="F287" s="310" t="s">
        <v>134</v>
      </c>
      <c r="G287" s="231" t="s">
        <v>1913</v>
      </c>
      <c r="H287" s="400" t="s">
        <v>348</v>
      </c>
      <c r="I287" s="305" t="s">
        <v>362</v>
      </c>
      <c r="J287" s="304" t="s">
        <v>121</v>
      </c>
      <c r="K287" s="311">
        <v>1</v>
      </c>
      <c r="L287" s="305"/>
      <c r="M287" s="143">
        <v>2021</v>
      </c>
      <c r="N287" s="147">
        <v>36</v>
      </c>
      <c r="O287" s="148">
        <v>1</v>
      </c>
      <c r="P287" s="119">
        <f t="shared" si="19"/>
        <v>36</v>
      </c>
      <c r="Q287" s="146">
        <v>36</v>
      </c>
      <c r="R287" s="383">
        <f t="shared" si="16"/>
        <v>1</v>
      </c>
      <c r="S287" s="387">
        <f t="shared" si="17"/>
        <v>1</v>
      </c>
      <c r="T287" s="388">
        <f t="shared" si="18"/>
        <v>1</v>
      </c>
      <c r="U287" s="160" t="s">
        <v>869</v>
      </c>
    </row>
    <row r="288" spans="1:21" ht="92.4" x14ac:dyDescent="0.25">
      <c r="A288" s="289" t="s">
        <v>664</v>
      </c>
      <c r="B288" s="308" t="s">
        <v>1871</v>
      </c>
      <c r="C288" s="301" t="s">
        <v>567</v>
      </c>
      <c r="D288" s="304" t="s">
        <v>525</v>
      </c>
      <c r="E288" s="310" t="s">
        <v>90</v>
      </c>
      <c r="F288" s="310" t="s">
        <v>134</v>
      </c>
      <c r="G288" s="231" t="s">
        <v>1913</v>
      </c>
      <c r="H288" s="400" t="s">
        <v>349</v>
      </c>
      <c r="I288" s="305" t="s">
        <v>563</v>
      </c>
      <c r="J288" s="304" t="s">
        <v>539</v>
      </c>
      <c r="K288" s="311">
        <v>0.5</v>
      </c>
      <c r="L288" s="305"/>
      <c r="M288" s="143">
        <v>2021</v>
      </c>
      <c r="N288" s="147">
        <v>36</v>
      </c>
      <c r="O288" s="148">
        <v>0.5</v>
      </c>
      <c r="P288" s="119">
        <f t="shared" si="19"/>
        <v>18</v>
      </c>
      <c r="Q288" s="146">
        <v>18</v>
      </c>
      <c r="R288" s="383">
        <f t="shared" si="16"/>
        <v>1</v>
      </c>
      <c r="S288" s="387">
        <f t="shared" si="17"/>
        <v>0.5</v>
      </c>
      <c r="T288" s="388">
        <f t="shared" si="18"/>
        <v>1</v>
      </c>
      <c r="U288" s="160" t="s">
        <v>869</v>
      </c>
    </row>
    <row r="289" spans="1:21" ht="92.4" x14ac:dyDescent="0.25">
      <c r="A289" s="289" t="s">
        <v>664</v>
      </c>
      <c r="B289" s="308" t="s">
        <v>1871</v>
      </c>
      <c r="C289" s="301" t="s">
        <v>567</v>
      </c>
      <c r="D289" s="304" t="s">
        <v>525</v>
      </c>
      <c r="E289" s="310" t="s">
        <v>90</v>
      </c>
      <c r="F289" s="310" t="s">
        <v>134</v>
      </c>
      <c r="G289" s="231" t="s">
        <v>1913</v>
      </c>
      <c r="H289" s="400" t="s">
        <v>350</v>
      </c>
      <c r="I289" s="305" t="s">
        <v>563</v>
      </c>
      <c r="J289" s="304" t="s">
        <v>539</v>
      </c>
      <c r="K289" s="311">
        <v>0.5</v>
      </c>
      <c r="L289" s="305"/>
      <c r="M289" s="143">
        <v>2021</v>
      </c>
      <c r="N289" s="147">
        <v>36</v>
      </c>
      <c r="O289" s="148">
        <v>0.5</v>
      </c>
      <c r="P289" s="119">
        <f t="shared" si="19"/>
        <v>18</v>
      </c>
      <c r="Q289" s="146">
        <v>18</v>
      </c>
      <c r="R289" s="383">
        <f t="shared" si="16"/>
        <v>1</v>
      </c>
      <c r="S289" s="387">
        <f t="shared" si="17"/>
        <v>0.5</v>
      </c>
      <c r="T289" s="388">
        <f t="shared" si="18"/>
        <v>1</v>
      </c>
      <c r="U289" s="160" t="s">
        <v>869</v>
      </c>
    </row>
    <row r="290" spans="1:21" ht="92.4" x14ac:dyDescent="0.25">
      <c r="A290" s="289" t="s">
        <v>664</v>
      </c>
      <c r="B290" s="308" t="s">
        <v>1871</v>
      </c>
      <c r="C290" s="301" t="s">
        <v>567</v>
      </c>
      <c r="D290" s="304" t="s">
        <v>525</v>
      </c>
      <c r="E290" s="310" t="s">
        <v>90</v>
      </c>
      <c r="F290" s="310" t="s">
        <v>134</v>
      </c>
      <c r="G290" s="231" t="s">
        <v>1913</v>
      </c>
      <c r="H290" s="400" t="s">
        <v>1940</v>
      </c>
      <c r="I290" s="305" t="s">
        <v>235</v>
      </c>
      <c r="J290" s="304" t="s">
        <v>121</v>
      </c>
      <c r="K290" s="311">
        <v>1</v>
      </c>
      <c r="L290" s="305" t="s">
        <v>1941</v>
      </c>
      <c r="M290" s="143">
        <v>2021</v>
      </c>
      <c r="N290" s="147">
        <v>36</v>
      </c>
      <c r="O290" s="148">
        <v>1</v>
      </c>
      <c r="P290" s="119">
        <f t="shared" si="19"/>
        <v>36</v>
      </c>
      <c r="Q290" s="146">
        <v>36</v>
      </c>
      <c r="R290" s="383">
        <f t="shared" si="16"/>
        <v>1</v>
      </c>
      <c r="S290" s="387">
        <f t="shared" si="17"/>
        <v>1</v>
      </c>
      <c r="T290" s="388">
        <f t="shared" si="18"/>
        <v>1</v>
      </c>
      <c r="U290" s="160" t="s">
        <v>869</v>
      </c>
    </row>
    <row r="291" spans="1:21" ht="92.4" x14ac:dyDescent="0.25">
      <c r="A291" s="289" t="s">
        <v>664</v>
      </c>
      <c r="B291" s="308" t="s">
        <v>1871</v>
      </c>
      <c r="C291" s="301" t="s">
        <v>567</v>
      </c>
      <c r="D291" s="304" t="s">
        <v>525</v>
      </c>
      <c r="E291" s="310" t="s">
        <v>90</v>
      </c>
      <c r="F291" s="310" t="s">
        <v>134</v>
      </c>
      <c r="G291" s="231" t="s">
        <v>1913</v>
      </c>
      <c r="H291" s="400" t="s">
        <v>352</v>
      </c>
      <c r="I291" s="305" t="s">
        <v>563</v>
      </c>
      <c r="J291" s="304" t="s">
        <v>539</v>
      </c>
      <c r="K291" s="311">
        <v>0.5</v>
      </c>
      <c r="L291" s="305"/>
      <c r="M291" s="143">
        <v>2021</v>
      </c>
      <c r="N291" s="147">
        <v>36</v>
      </c>
      <c r="O291" s="148">
        <v>0.5</v>
      </c>
      <c r="P291" s="119">
        <f t="shared" si="19"/>
        <v>18</v>
      </c>
      <c r="Q291" s="146">
        <v>18</v>
      </c>
      <c r="R291" s="383">
        <f t="shared" si="16"/>
        <v>1</v>
      </c>
      <c r="S291" s="387">
        <f t="shared" si="17"/>
        <v>0.5</v>
      </c>
      <c r="T291" s="388">
        <f t="shared" si="18"/>
        <v>1</v>
      </c>
      <c r="U291" s="160" t="s">
        <v>869</v>
      </c>
    </row>
    <row r="292" spans="1:21" ht="92.4" x14ac:dyDescent="0.25">
      <c r="A292" s="289" t="s">
        <v>664</v>
      </c>
      <c r="B292" s="308" t="s">
        <v>1871</v>
      </c>
      <c r="C292" s="301" t="s">
        <v>567</v>
      </c>
      <c r="D292" s="304" t="s">
        <v>525</v>
      </c>
      <c r="E292" s="310" t="s">
        <v>90</v>
      </c>
      <c r="F292" s="310" t="s">
        <v>548</v>
      </c>
      <c r="G292" s="231" t="s">
        <v>1913</v>
      </c>
      <c r="H292" s="400" t="s">
        <v>547</v>
      </c>
      <c r="I292" s="305" t="s">
        <v>565</v>
      </c>
      <c r="J292" s="304" t="s">
        <v>121</v>
      </c>
      <c r="K292" s="311">
        <v>1</v>
      </c>
      <c r="L292" s="305"/>
      <c r="M292" s="143">
        <v>2021</v>
      </c>
      <c r="N292" s="147">
        <v>36</v>
      </c>
      <c r="O292" s="148">
        <v>1</v>
      </c>
      <c r="P292" s="119">
        <f t="shared" si="19"/>
        <v>36</v>
      </c>
      <c r="Q292" s="146">
        <v>0</v>
      </c>
      <c r="R292" s="383">
        <f t="shared" si="16"/>
        <v>0</v>
      </c>
      <c r="S292" s="387">
        <f t="shared" si="17"/>
        <v>0</v>
      </c>
      <c r="T292" s="388">
        <f t="shared" si="18"/>
        <v>1</v>
      </c>
      <c r="U292" s="103" t="s">
        <v>1942</v>
      </c>
    </row>
    <row r="293" spans="1:21" ht="92.4" x14ac:dyDescent="0.25">
      <c r="A293" s="289" t="s">
        <v>664</v>
      </c>
      <c r="B293" s="308" t="s">
        <v>1871</v>
      </c>
      <c r="C293" s="301" t="s">
        <v>567</v>
      </c>
      <c r="D293" s="304" t="s">
        <v>525</v>
      </c>
      <c r="E293" s="310" t="s">
        <v>90</v>
      </c>
      <c r="F293" s="310" t="s">
        <v>548</v>
      </c>
      <c r="G293" s="231" t="s">
        <v>1913</v>
      </c>
      <c r="H293" s="400" t="s">
        <v>549</v>
      </c>
      <c r="I293" s="305" t="s">
        <v>565</v>
      </c>
      <c r="J293" s="304" t="s">
        <v>121</v>
      </c>
      <c r="K293" s="311">
        <v>1</v>
      </c>
      <c r="L293" s="305"/>
      <c r="M293" s="143">
        <v>2021</v>
      </c>
      <c r="N293" s="147">
        <v>36</v>
      </c>
      <c r="O293" s="148">
        <v>1</v>
      </c>
      <c r="P293" s="119">
        <f t="shared" si="19"/>
        <v>36</v>
      </c>
      <c r="Q293" s="146">
        <v>0</v>
      </c>
      <c r="R293" s="383">
        <f t="shared" si="16"/>
        <v>0</v>
      </c>
      <c r="S293" s="387">
        <f t="shared" si="17"/>
        <v>0</v>
      </c>
      <c r="T293" s="388">
        <f t="shared" si="18"/>
        <v>1</v>
      </c>
      <c r="U293" s="103" t="s">
        <v>1942</v>
      </c>
    </row>
    <row r="294" spans="1:21" ht="92.4" x14ac:dyDescent="0.25">
      <c r="A294" s="289" t="s">
        <v>664</v>
      </c>
      <c r="B294" s="308" t="s">
        <v>1871</v>
      </c>
      <c r="C294" s="301" t="s">
        <v>567</v>
      </c>
      <c r="D294" s="304" t="s">
        <v>525</v>
      </c>
      <c r="E294" s="310" t="s">
        <v>90</v>
      </c>
      <c r="F294" s="310" t="s">
        <v>548</v>
      </c>
      <c r="G294" s="231" t="s">
        <v>1913</v>
      </c>
      <c r="H294" s="400" t="s">
        <v>550</v>
      </c>
      <c r="I294" s="305" t="s">
        <v>565</v>
      </c>
      <c r="J294" s="304" t="s">
        <v>121</v>
      </c>
      <c r="K294" s="311">
        <v>1</v>
      </c>
      <c r="L294" s="305"/>
      <c r="M294" s="143">
        <v>2021</v>
      </c>
      <c r="N294" s="147">
        <v>36</v>
      </c>
      <c r="O294" s="148">
        <v>1</v>
      </c>
      <c r="P294" s="119">
        <f t="shared" si="19"/>
        <v>36</v>
      </c>
      <c r="Q294" s="146">
        <v>0</v>
      </c>
      <c r="R294" s="383">
        <f t="shared" si="16"/>
        <v>0</v>
      </c>
      <c r="S294" s="387">
        <f t="shared" si="17"/>
        <v>0</v>
      </c>
      <c r="T294" s="388">
        <f t="shared" si="18"/>
        <v>1</v>
      </c>
      <c r="U294" s="103" t="s">
        <v>1942</v>
      </c>
    </row>
    <row r="295" spans="1:21" ht="92.4" x14ac:dyDescent="0.25">
      <c r="A295" s="289" t="s">
        <v>664</v>
      </c>
      <c r="B295" s="308" t="s">
        <v>1871</v>
      </c>
      <c r="C295" s="301" t="s">
        <v>567</v>
      </c>
      <c r="D295" s="304" t="s">
        <v>525</v>
      </c>
      <c r="E295" s="310" t="s">
        <v>90</v>
      </c>
      <c r="F295" s="310" t="s">
        <v>548</v>
      </c>
      <c r="G295" s="231" t="s">
        <v>1913</v>
      </c>
      <c r="H295" s="400" t="s">
        <v>551</v>
      </c>
      <c r="I295" s="305" t="s">
        <v>565</v>
      </c>
      <c r="J295" s="304" t="s">
        <v>121</v>
      </c>
      <c r="K295" s="311">
        <v>1</v>
      </c>
      <c r="L295" s="305"/>
      <c r="M295" s="143">
        <v>2021</v>
      </c>
      <c r="N295" s="147">
        <v>36</v>
      </c>
      <c r="O295" s="148">
        <v>1</v>
      </c>
      <c r="P295" s="119">
        <f t="shared" si="19"/>
        <v>36</v>
      </c>
      <c r="Q295" s="146">
        <v>0</v>
      </c>
      <c r="R295" s="383">
        <f t="shared" si="16"/>
        <v>0</v>
      </c>
      <c r="S295" s="387">
        <f t="shared" si="17"/>
        <v>0</v>
      </c>
      <c r="T295" s="388">
        <f t="shared" si="18"/>
        <v>1</v>
      </c>
      <c r="U295" s="103" t="s">
        <v>1942</v>
      </c>
    </row>
    <row r="296" spans="1:21" ht="92.4" x14ac:dyDescent="0.25">
      <c r="A296" s="289" t="s">
        <v>664</v>
      </c>
      <c r="B296" s="308" t="s">
        <v>1871</v>
      </c>
      <c r="C296" s="301" t="s">
        <v>567</v>
      </c>
      <c r="D296" s="304" t="s">
        <v>525</v>
      </c>
      <c r="E296" s="310" t="s">
        <v>90</v>
      </c>
      <c r="F296" s="310" t="s">
        <v>548</v>
      </c>
      <c r="G296" s="231" t="s">
        <v>1913</v>
      </c>
      <c r="H296" s="400" t="s">
        <v>552</v>
      </c>
      <c r="I296" s="305" t="s">
        <v>565</v>
      </c>
      <c r="J296" s="304" t="s">
        <v>121</v>
      </c>
      <c r="K296" s="311">
        <v>1</v>
      </c>
      <c r="L296" s="305"/>
      <c r="M296" s="143">
        <v>2021</v>
      </c>
      <c r="N296" s="147">
        <v>36</v>
      </c>
      <c r="O296" s="148">
        <v>1</v>
      </c>
      <c r="P296" s="119">
        <f t="shared" si="19"/>
        <v>36</v>
      </c>
      <c r="Q296" s="146">
        <v>0</v>
      </c>
      <c r="R296" s="383">
        <f t="shared" si="16"/>
        <v>0</v>
      </c>
      <c r="S296" s="387">
        <f t="shared" si="17"/>
        <v>0</v>
      </c>
      <c r="T296" s="388">
        <f t="shared" si="18"/>
        <v>1</v>
      </c>
      <c r="U296" s="103" t="s">
        <v>1942</v>
      </c>
    </row>
    <row r="297" spans="1:21" ht="92.4" x14ac:dyDescent="0.25">
      <c r="A297" s="289" t="s">
        <v>664</v>
      </c>
      <c r="B297" s="308" t="s">
        <v>1871</v>
      </c>
      <c r="C297" s="301" t="s">
        <v>567</v>
      </c>
      <c r="D297" s="304" t="s">
        <v>525</v>
      </c>
      <c r="E297" s="310" t="s">
        <v>90</v>
      </c>
      <c r="F297" s="310" t="s">
        <v>548</v>
      </c>
      <c r="G297" s="231" t="s">
        <v>1913</v>
      </c>
      <c r="H297" s="400" t="s">
        <v>553</v>
      </c>
      <c r="I297" s="305" t="s">
        <v>565</v>
      </c>
      <c r="J297" s="304" t="s">
        <v>121</v>
      </c>
      <c r="K297" s="311">
        <v>1</v>
      </c>
      <c r="L297" s="305"/>
      <c r="M297" s="143">
        <v>2021</v>
      </c>
      <c r="N297" s="147">
        <v>36</v>
      </c>
      <c r="O297" s="148">
        <v>1</v>
      </c>
      <c r="P297" s="119">
        <f t="shared" si="19"/>
        <v>36</v>
      </c>
      <c r="Q297" s="146">
        <v>0</v>
      </c>
      <c r="R297" s="383">
        <f t="shared" si="16"/>
        <v>0</v>
      </c>
      <c r="S297" s="387">
        <f t="shared" si="17"/>
        <v>0</v>
      </c>
      <c r="T297" s="388">
        <f t="shared" si="18"/>
        <v>1</v>
      </c>
      <c r="U297" s="103" t="s">
        <v>1942</v>
      </c>
    </row>
    <row r="298" spans="1:21" ht="92.4" x14ac:dyDescent="0.25">
      <c r="A298" s="289" t="s">
        <v>664</v>
      </c>
      <c r="B298" s="308" t="s">
        <v>1871</v>
      </c>
      <c r="C298" s="301" t="s">
        <v>567</v>
      </c>
      <c r="D298" s="304" t="s">
        <v>525</v>
      </c>
      <c r="E298" s="310" t="s">
        <v>90</v>
      </c>
      <c r="F298" s="310" t="s">
        <v>548</v>
      </c>
      <c r="G298" s="231" t="s">
        <v>1913</v>
      </c>
      <c r="H298" s="400" t="s">
        <v>554</v>
      </c>
      <c r="I298" s="305" t="s">
        <v>565</v>
      </c>
      <c r="J298" s="304" t="s">
        <v>121</v>
      </c>
      <c r="K298" s="311">
        <v>1</v>
      </c>
      <c r="L298" s="305"/>
      <c r="M298" s="143">
        <v>2021</v>
      </c>
      <c r="N298" s="147">
        <v>36</v>
      </c>
      <c r="O298" s="148">
        <v>1</v>
      </c>
      <c r="P298" s="119">
        <f t="shared" si="19"/>
        <v>36</v>
      </c>
      <c r="Q298" s="146">
        <v>0</v>
      </c>
      <c r="R298" s="383">
        <f t="shared" si="16"/>
        <v>0</v>
      </c>
      <c r="S298" s="387">
        <f t="shared" si="17"/>
        <v>0</v>
      </c>
      <c r="T298" s="388">
        <f t="shared" si="18"/>
        <v>1</v>
      </c>
      <c r="U298" s="103" t="s">
        <v>1942</v>
      </c>
    </row>
    <row r="299" spans="1:21" ht="92.4" x14ac:dyDescent="0.25">
      <c r="A299" s="289" t="s">
        <v>664</v>
      </c>
      <c r="B299" s="308" t="s">
        <v>1871</v>
      </c>
      <c r="C299" s="301" t="s">
        <v>567</v>
      </c>
      <c r="D299" s="304" t="s">
        <v>525</v>
      </c>
      <c r="E299" s="304" t="s">
        <v>185</v>
      </c>
      <c r="F299" s="310" t="s">
        <v>134</v>
      </c>
      <c r="G299" s="231" t="s">
        <v>1914</v>
      </c>
      <c r="H299" s="400" t="s">
        <v>133</v>
      </c>
      <c r="I299" s="305" t="s">
        <v>565</v>
      </c>
      <c r="J299" s="304" t="s">
        <v>121</v>
      </c>
      <c r="K299" s="311">
        <v>1</v>
      </c>
      <c r="L299" s="305"/>
      <c r="M299" s="143">
        <v>2021</v>
      </c>
      <c r="N299" s="147">
        <v>10</v>
      </c>
      <c r="O299" s="148">
        <v>1</v>
      </c>
      <c r="P299" s="119">
        <f t="shared" si="19"/>
        <v>10</v>
      </c>
      <c r="Q299" s="146">
        <v>2</v>
      </c>
      <c r="R299" s="383">
        <f t="shared" si="16"/>
        <v>0.2</v>
      </c>
      <c r="S299" s="387">
        <f t="shared" si="17"/>
        <v>0.2</v>
      </c>
      <c r="T299" s="388">
        <f t="shared" si="18"/>
        <v>1</v>
      </c>
      <c r="U299" s="415" t="s">
        <v>1935</v>
      </c>
    </row>
    <row r="300" spans="1:21" ht="92.4" x14ac:dyDescent="0.25">
      <c r="A300" s="289" t="s">
        <v>664</v>
      </c>
      <c r="B300" s="308" t="s">
        <v>1871</v>
      </c>
      <c r="C300" s="301" t="s">
        <v>567</v>
      </c>
      <c r="D300" s="304" t="s">
        <v>525</v>
      </c>
      <c r="E300" s="304" t="s">
        <v>185</v>
      </c>
      <c r="F300" s="310" t="s">
        <v>134</v>
      </c>
      <c r="G300" s="231" t="s">
        <v>1914</v>
      </c>
      <c r="H300" s="400" t="s">
        <v>136</v>
      </c>
      <c r="I300" s="305" t="s">
        <v>115</v>
      </c>
      <c r="J300" s="304" t="s">
        <v>121</v>
      </c>
      <c r="K300" s="311">
        <v>1</v>
      </c>
      <c r="L300" s="305"/>
      <c r="M300" s="143">
        <v>2021</v>
      </c>
      <c r="N300" s="147">
        <v>10</v>
      </c>
      <c r="O300" s="148">
        <v>1</v>
      </c>
      <c r="P300" s="119">
        <f t="shared" si="19"/>
        <v>10</v>
      </c>
      <c r="Q300" s="146">
        <v>10</v>
      </c>
      <c r="R300" s="383">
        <f t="shared" si="16"/>
        <v>1</v>
      </c>
      <c r="S300" s="387">
        <f t="shared" si="17"/>
        <v>1</v>
      </c>
      <c r="T300" s="388">
        <f t="shared" si="18"/>
        <v>1</v>
      </c>
      <c r="U300" s="160" t="s">
        <v>869</v>
      </c>
    </row>
    <row r="301" spans="1:21" ht="92.4" x14ac:dyDescent="0.25">
      <c r="A301" s="289" t="s">
        <v>664</v>
      </c>
      <c r="B301" s="308" t="s">
        <v>1871</v>
      </c>
      <c r="C301" s="301" t="s">
        <v>567</v>
      </c>
      <c r="D301" s="304" t="s">
        <v>525</v>
      </c>
      <c r="E301" s="304" t="s">
        <v>185</v>
      </c>
      <c r="F301" s="310" t="s">
        <v>134</v>
      </c>
      <c r="G301" s="231" t="s">
        <v>1914</v>
      </c>
      <c r="H301" s="400" t="s">
        <v>138</v>
      </c>
      <c r="I301" s="305" t="s">
        <v>565</v>
      </c>
      <c r="J301" s="304" t="s">
        <v>121</v>
      </c>
      <c r="K301" s="311">
        <v>1</v>
      </c>
      <c r="L301" s="305"/>
      <c r="M301" s="143">
        <v>2021</v>
      </c>
      <c r="N301" s="147">
        <v>10</v>
      </c>
      <c r="O301" s="148">
        <v>1</v>
      </c>
      <c r="P301" s="119">
        <f t="shared" si="19"/>
        <v>10</v>
      </c>
      <c r="Q301" s="146">
        <v>1</v>
      </c>
      <c r="R301" s="383">
        <f t="shared" si="16"/>
        <v>0.1</v>
      </c>
      <c r="S301" s="387">
        <f t="shared" si="17"/>
        <v>0.1</v>
      </c>
      <c r="T301" s="388">
        <f t="shared" si="18"/>
        <v>1</v>
      </c>
      <c r="U301" s="415" t="s">
        <v>1935</v>
      </c>
    </row>
    <row r="302" spans="1:21" ht="92.4" x14ac:dyDescent="0.25">
      <c r="A302" s="289" t="s">
        <v>664</v>
      </c>
      <c r="B302" s="308" t="s">
        <v>1871</v>
      </c>
      <c r="C302" s="301" t="s">
        <v>567</v>
      </c>
      <c r="D302" s="304" t="s">
        <v>525</v>
      </c>
      <c r="E302" s="304" t="s">
        <v>185</v>
      </c>
      <c r="F302" s="310" t="s">
        <v>134</v>
      </c>
      <c r="G302" s="231" t="s">
        <v>1914</v>
      </c>
      <c r="H302" s="400" t="s">
        <v>139</v>
      </c>
      <c r="I302" s="305" t="s">
        <v>565</v>
      </c>
      <c r="J302" s="304" t="s">
        <v>121</v>
      </c>
      <c r="K302" s="311">
        <v>1</v>
      </c>
      <c r="L302" s="305"/>
      <c r="M302" s="143">
        <v>2021</v>
      </c>
      <c r="N302" s="147">
        <v>10</v>
      </c>
      <c r="O302" s="148">
        <v>1</v>
      </c>
      <c r="P302" s="119">
        <f t="shared" si="19"/>
        <v>10</v>
      </c>
      <c r="Q302" s="146">
        <v>1</v>
      </c>
      <c r="R302" s="383">
        <f t="shared" si="16"/>
        <v>0.1</v>
      </c>
      <c r="S302" s="387">
        <f t="shared" si="17"/>
        <v>0.1</v>
      </c>
      <c r="T302" s="388">
        <f t="shared" si="18"/>
        <v>1</v>
      </c>
      <c r="U302" s="415" t="s">
        <v>1935</v>
      </c>
    </row>
    <row r="303" spans="1:21" ht="92.4" x14ac:dyDescent="0.25">
      <c r="A303" s="289" t="s">
        <v>664</v>
      </c>
      <c r="B303" s="308" t="s">
        <v>1871</v>
      </c>
      <c r="C303" s="301" t="s">
        <v>567</v>
      </c>
      <c r="D303" s="304" t="s">
        <v>525</v>
      </c>
      <c r="E303" s="304" t="s">
        <v>185</v>
      </c>
      <c r="F303" s="310" t="s">
        <v>134</v>
      </c>
      <c r="G303" s="231" t="s">
        <v>1914</v>
      </c>
      <c r="H303" s="400" t="s">
        <v>1936</v>
      </c>
      <c r="I303" s="305" t="s">
        <v>565</v>
      </c>
      <c r="J303" s="304" t="s">
        <v>121</v>
      </c>
      <c r="K303" s="311">
        <v>1</v>
      </c>
      <c r="L303" s="305"/>
      <c r="M303" s="143">
        <v>2021</v>
      </c>
      <c r="N303" s="147">
        <v>10</v>
      </c>
      <c r="O303" s="148">
        <v>1</v>
      </c>
      <c r="P303" s="119">
        <f t="shared" si="19"/>
        <v>10</v>
      </c>
      <c r="Q303" s="146">
        <v>2</v>
      </c>
      <c r="R303" s="383">
        <f t="shared" si="16"/>
        <v>0.2</v>
      </c>
      <c r="S303" s="387">
        <f t="shared" si="17"/>
        <v>0.2</v>
      </c>
      <c r="T303" s="388">
        <f t="shared" si="18"/>
        <v>1</v>
      </c>
      <c r="U303" s="415" t="s">
        <v>1935</v>
      </c>
    </row>
    <row r="304" spans="1:21" ht="92.4" x14ac:dyDescent="0.25">
      <c r="A304" s="289" t="s">
        <v>664</v>
      </c>
      <c r="B304" s="308" t="s">
        <v>1871</v>
      </c>
      <c r="C304" s="301" t="s">
        <v>567</v>
      </c>
      <c r="D304" s="304" t="s">
        <v>525</v>
      </c>
      <c r="E304" s="304" t="s">
        <v>185</v>
      </c>
      <c r="F304" s="310" t="s">
        <v>134</v>
      </c>
      <c r="G304" s="231" t="s">
        <v>1914</v>
      </c>
      <c r="H304" s="400" t="s">
        <v>141</v>
      </c>
      <c r="I304" s="305" t="s">
        <v>565</v>
      </c>
      <c r="J304" s="304" t="s">
        <v>121</v>
      </c>
      <c r="K304" s="311">
        <v>1</v>
      </c>
      <c r="L304" s="305"/>
      <c r="M304" s="143">
        <v>2021</v>
      </c>
      <c r="N304" s="147">
        <v>10</v>
      </c>
      <c r="O304" s="148">
        <v>1</v>
      </c>
      <c r="P304" s="119">
        <f t="shared" si="19"/>
        <v>10</v>
      </c>
      <c r="Q304" s="146">
        <v>2</v>
      </c>
      <c r="R304" s="383">
        <f t="shared" si="16"/>
        <v>0.2</v>
      </c>
      <c r="S304" s="387">
        <f t="shared" si="17"/>
        <v>0.2</v>
      </c>
      <c r="T304" s="388">
        <f t="shared" si="18"/>
        <v>1</v>
      </c>
      <c r="U304" s="415" t="s">
        <v>1935</v>
      </c>
    </row>
    <row r="305" spans="1:21" ht="92.4" x14ac:dyDescent="0.25">
      <c r="A305" s="289" t="s">
        <v>664</v>
      </c>
      <c r="B305" s="308" t="s">
        <v>1871</v>
      </c>
      <c r="C305" s="301" t="s">
        <v>567</v>
      </c>
      <c r="D305" s="304" t="s">
        <v>525</v>
      </c>
      <c r="E305" s="304" t="s">
        <v>185</v>
      </c>
      <c r="F305" s="310" t="s">
        <v>134</v>
      </c>
      <c r="G305" s="231" t="s">
        <v>1914</v>
      </c>
      <c r="H305" s="400" t="s">
        <v>142</v>
      </c>
      <c r="I305" s="305" t="s">
        <v>565</v>
      </c>
      <c r="J305" s="304" t="s">
        <v>121</v>
      </c>
      <c r="K305" s="311">
        <v>1</v>
      </c>
      <c r="L305" s="305"/>
      <c r="M305" s="143">
        <v>2021</v>
      </c>
      <c r="N305" s="147">
        <v>10</v>
      </c>
      <c r="O305" s="148">
        <v>1</v>
      </c>
      <c r="P305" s="119">
        <f t="shared" si="19"/>
        <v>10</v>
      </c>
      <c r="Q305" s="146">
        <v>1</v>
      </c>
      <c r="R305" s="383">
        <f t="shared" si="16"/>
        <v>0.1</v>
      </c>
      <c r="S305" s="387">
        <f t="shared" si="17"/>
        <v>0.1</v>
      </c>
      <c r="T305" s="388">
        <f t="shared" si="18"/>
        <v>1</v>
      </c>
      <c r="U305" s="415" t="s">
        <v>1935</v>
      </c>
    </row>
    <row r="306" spans="1:21" ht="92.4" x14ac:dyDescent="0.25">
      <c r="A306" s="289" t="s">
        <v>664</v>
      </c>
      <c r="B306" s="308" t="s">
        <v>1871</v>
      </c>
      <c r="C306" s="301" t="s">
        <v>567</v>
      </c>
      <c r="D306" s="304" t="s">
        <v>525</v>
      </c>
      <c r="E306" s="304" t="s">
        <v>185</v>
      </c>
      <c r="F306" s="310" t="s">
        <v>134</v>
      </c>
      <c r="G306" s="231" t="s">
        <v>1914</v>
      </c>
      <c r="H306" s="400" t="s">
        <v>143</v>
      </c>
      <c r="I306" s="305" t="s">
        <v>565</v>
      </c>
      <c r="J306" s="304" t="s">
        <v>121</v>
      </c>
      <c r="K306" s="311">
        <v>1</v>
      </c>
      <c r="L306" s="305"/>
      <c r="M306" s="143">
        <v>2021</v>
      </c>
      <c r="N306" s="147">
        <v>10</v>
      </c>
      <c r="O306" s="148">
        <v>1</v>
      </c>
      <c r="P306" s="119">
        <f t="shared" si="19"/>
        <v>10</v>
      </c>
      <c r="Q306" s="146">
        <v>1</v>
      </c>
      <c r="R306" s="383">
        <f t="shared" si="16"/>
        <v>0.1</v>
      </c>
      <c r="S306" s="387">
        <f t="shared" si="17"/>
        <v>0.1</v>
      </c>
      <c r="T306" s="388">
        <f t="shared" si="18"/>
        <v>1</v>
      </c>
      <c r="U306" s="415" t="s">
        <v>1935</v>
      </c>
    </row>
    <row r="307" spans="1:21" ht="92.4" x14ac:dyDescent="0.25">
      <c r="A307" s="289" t="s">
        <v>664</v>
      </c>
      <c r="B307" s="308" t="s">
        <v>1871</v>
      </c>
      <c r="C307" s="301" t="s">
        <v>567</v>
      </c>
      <c r="D307" s="304" t="s">
        <v>525</v>
      </c>
      <c r="E307" s="304" t="s">
        <v>185</v>
      </c>
      <c r="F307" s="310" t="s">
        <v>134</v>
      </c>
      <c r="G307" s="231" t="s">
        <v>1914</v>
      </c>
      <c r="H307" s="400" t="s">
        <v>144</v>
      </c>
      <c r="I307" s="305" t="s">
        <v>565</v>
      </c>
      <c r="J307" s="304" t="s">
        <v>121</v>
      </c>
      <c r="K307" s="311">
        <v>1</v>
      </c>
      <c r="L307" s="305"/>
      <c r="M307" s="143">
        <v>2021</v>
      </c>
      <c r="N307" s="147">
        <v>10</v>
      </c>
      <c r="O307" s="148">
        <v>1</v>
      </c>
      <c r="P307" s="119">
        <f t="shared" si="19"/>
        <v>10</v>
      </c>
      <c r="Q307" s="146">
        <v>1</v>
      </c>
      <c r="R307" s="383">
        <f t="shared" si="16"/>
        <v>0.1</v>
      </c>
      <c r="S307" s="387">
        <f t="shared" si="17"/>
        <v>0.1</v>
      </c>
      <c r="T307" s="388">
        <f t="shared" si="18"/>
        <v>1</v>
      </c>
      <c r="U307" s="415" t="s">
        <v>1935</v>
      </c>
    </row>
    <row r="308" spans="1:21" ht="92.4" x14ac:dyDescent="0.25">
      <c r="A308" s="289" t="s">
        <v>664</v>
      </c>
      <c r="B308" s="308" t="s">
        <v>1871</v>
      </c>
      <c r="C308" s="301" t="s">
        <v>567</v>
      </c>
      <c r="D308" s="304" t="s">
        <v>525</v>
      </c>
      <c r="E308" s="304" t="s">
        <v>185</v>
      </c>
      <c r="F308" s="310" t="s">
        <v>134</v>
      </c>
      <c r="G308" s="231" t="s">
        <v>1914</v>
      </c>
      <c r="H308" s="400" t="s">
        <v>145</v>
      </c>
      <c r="I308" s="305" t="s">
        <v>565</v>
      </c>
      <c r="J308" s="304" t="s">
        <v>121</v>
      </c>
      <c r="K308" s="311">
        <v>1</v>
      </c>
      <c r="L308" s="305"/>
      <c r="M308" s="143">
        <v>2021</v>
      </c>
      <c r="N308" s="147">
        <v>10</v>
      </c>
      <c r="O308" s="148">
        <v>1</v>
      </c>
      <c r="P308" s="119">
        <f t="shared" si="19"/>
        <v>10</v>
      </c>
      <c r="Q308" s="146">
        <v>1</v>
      </c>
      <c r="R308" s="383">
        <f t="shared" si="16"/>
        <v>0.1</v>
      </c>
      <c r="S308" s="387">
        <f t="shared" si="17"/>
        <v>0.1</v>
      </c>
      <c r="T308" s="388">
        <f t="shared" si="18"/>
        <v>1</v>
      </c>
      <c r="U308" s="415" t="s">
        <v>1935</v>
      </c>
    </row>
    <row r="309" spans="1:21" ht="92.4" x14ac:dyDescent="0.25">
      <c r="A309" s="289" t="s">
        <v>664</v>
      </c>
      <c r="B309" s="308" t="s">
        <v>1871</v>
      </c>
      <c r="C309" s="301" t="s">
        <v>567</v>
      </c>
      <c r="D309" s="304" t="s">
        <v>525</v>
      </c>
      <c r="E309" s="304" t="s">
        <v>185</v>
      </c>
      <c r="F309" s="310" t="s">
        <v>134</v>
      </c>
      <c r="G309" s="231" t="s">
        <v>1914</v>
      </c>
      <c r="H309" s="400" t="s">
        <v>146</v>
      </c>
      <c r="I309" s="305" t="s">
        <v>362</v>
      </c>
      <c r="J309" s="304" t="s">
        <v>121</v>
      </c>
      <c r="K309" s="311">
        <v>1</v>
      </c>
      <c r="L309" s="305"/>
      <c r="M309" s="143">
        <v>2021</v>
      </c>
      <c r="N309" s="147">
        <v>10</v>
      </c>
      <c r="O309" s="148">
        <v>1</v>
      </c>
      <c r="P309" s="119">
        <f t="shared" si="19"/>
        <v>10</v>
      </c>
      <c r="Q309" s="146">
        <v>10</v>
      </c>
      <c r="R309" s="383">
        <f t="shared" si="16"/>
        <v>1</v>
      </c>
      <c r="S309" s="387">
        <f t="shared" si="17"/>
        <v>1</v>
      </c>
      <c r="T309" s="388">
        <f t="shared" si="18"/>
        <v>1</v>
      </c>
      <c r="U309" s="160" t="s">
        <v>869</v>
      </c>
    </row>
    <row r="310" spans="1:21" ht="92.4" x14ac:dyDescent="0.25">
      <c r="A310" s="289" t="s">
        <v>664</v>
      </c>
      <c r="B310" s="308" t="s">
        <v>1871</v>
      </c>
      <c r="C310" s="301" t="s">
        <v>567</v>
      </c>
      <c r="D310" s="304" t="s">
        <v>525</v>
      </c>
      <c r="E310" s="304" t="s">
        <v>185</v>
      </c>
      <c r="F310" s="310" t="s">
        <v>134</v>
      </c>
      <c r="G310" s="231" t="s">
        <v>1914</v>
      </c>
      <c r="H310" s="400" t="s">
        <v>333</v>
      </c>
      <c r="I310" s="305" t="s">
        <v>362</v>
      </c>
      <c r="J310" s="304" t="s">
        <v>121</v>
      </c>
      <c r="K310" s="311">
        <v>1</v>
      </c>
      <c r="L310" s="305"/>
      <c r="M310" s="143">
        <v>2021</v>
      </c>
      <c r="N310" s="147">
        <v>10</v>
      </c>
      <c r="O310" s="148">
        <v>1</v>
      </c>
      <c r="P310" s="119">
        <f t="shared" si="19"/>
        <v>10</v>
      </c>
      <c r="Q310" s="146">
        <v>10</v>
      </c>
      <c r="R310" s="383">
        <f t="shared" si="16"/>
        <v>1</v>
      </c>
      <c r="S310" s="387">
        <f t="shared" si="17"/>
        <v>1</v>
      </c>
      <c r="T310" s="388">
        <f t="shared" si="18"/>
        <v>1</v>
      </c>
      <c r="U310" s="160" t="s">
        <v>869</v>
      </c>
    </row>
    <row r="311" spans="1:21" ht="92.4" x14ac:dyDescent="0.25">
      <c r="A311" s="289" t="s">
        <v>664</v>
      </c>
      <c r="B311" s="308" t="s">
        <v>1871</v>
      </c>
      <c r="C311" s="301" t="s">
        <v>567</v>
      </c>
      <c r="D311" s="304" t="s">
        <v>525</v>
      </c>
      <c r="E311" s="304" t="s">
        <v>185</v>
      </c>
      <c r="F311" s="310" t="s">
        <v>134</v>
      </c>
      <c r="G311" s="231" t="s">
        <v>1914</v>
      </c>
      <c r="H311" s="400" t="s">
        <v>334</v>
      </c>
      <c r="I311" s="305" t="s">
        <v>362</v>
      </c>
      <c r="J311" s="304" t="s">
        <v>121</v>
      </c>
      <c r="K311" s="311">
        <v>1</v>
      </c>
      <c r="L311" s="305"/>
      <c r="M311" s="143">
        <v>2021</v>
      </c>
      <c r="N311" s="147">
        <v>10</v>
      </c>
      <c r="O311" s="148">
        <v>1</v>
      </c>
      <c r="P311" s="119">
        <f t="shared" si="19"/>
        <v>10</v>
      </c>
      <c r="Q311" s="146">
        <v>10</v>
      </c>
      <c r="R311" s="383">
        <f t="shared" si="16"/>
        <v>1</v>
      </c>
      <c r="S311" s="387">
        <f t="shared" si="17"/>
        <v>1</v>
      </c>
      <c r="T311" s="388">
        <f t="shared" si="18"/>
        <v>1</v>
      </c>
      <c r="U311" s="160" t="s">
        <v>869</v>
      </c>
    </row>
    <row r="312" spans="1:21" ht="92.4" x14ac:dyDescent="0.25">
      <c r="A312" s="289" t="s">
        <v>664</v>
      </c>
      <c r="B312" s="308" t="s">
        <v>1871</v>
      </c>
      <c r="C312" s="301" t="s">
        <v>567</v>
      </c>
      <c r="D312" s="304" t="s">
        <v>525</v>
      </c>
      <c r="E312" s="304" t="s">
        <v>185</v>
      </c>
      <c r="F312" s="310" t="s">
        <v>134</v>
      </c>
      <c r="G312" s="231" t="s">
        <v>1914</v>
      </c>
      <c r="H312" s="400" t="s">
        <v>335</v>
      </c>
      <c r="I312" s="305" t="s">
        <v>362</v>
      </c>
      <c r="J312" s="304" t="s">
        <v>121</v>
      </c>
      <c r="K312" s="311">
        <v>1</v>
      </c>
      <c r="L312" s="305"/>
      <c r="M312" s="143">
        <v>2021</v>
      </c>
      <c r="N312" s="147">
        <v>10</v>
      </c>
      <c r="O312" s="148">
        <v>1</v>
      </c>
      <c r="P312" s="119">
        <f t="shared" si="19"/>
        <v>10</v>
      </c>
      <c r="Q312" s="146">
        <v>10</v>
      </c>
      <c r="R312" s="383">
        <f t="shared" si="16"/>
        <v>1</v>
      </c>
      <c r="S312" s="387">
        <f t="shared" si="17"/>
        <v>1</v>
      </c>
      <c r="T312" s="388">
        <f t="shared" si="18"/>
        <v>1</v>
      </c>
      <c r="U312" s="160" t="s">
        <v>869</v>
      </c>
    </row>
    <row r="313" spans="1:21" ht="92.4" x14ac:dyDescent="0.25">
      <c r="A313" s="289" t="s">
        <v>664</v>
      </c>
      <c r="B313" s="308" t="s">
        <v>1871</v>
      </c>
      <c r="C313" s="301" t="s">
        <v>567</v>
      </c>
      <c r="D313" s="304" t="s">
        <v>525</v>
      </c>
      <c r="E313" s="304" t="s">
        <v>185</v>
      </c>
      <c r="F313" s="310" t="s">
        <v>134</v>
      </c>
      <c r="G313" s="231" t="s">
        <v>1914</v>
      </c>
      <c r="H313" s="400" t="s">
        <v>336</v>
      </c>
      <c r="I313" s="305" t="s">
        <v>362</v>
      </c>
      <c r="J313" s="304" t="s">
        <v>121</v>
      </c>
      <c r="K313" s="311">
        <v>1</v>
      </c>
      <c r="L313" s="305"/>
      <c r="M313" s="143">
        <v>2021</v>
      </c>
      <c r="N313" s="147">
        <v>10</v>
      </c>
      <c r="O313" s="148">
        <v>1</v>
      </c>
      <c r="P313" s="119">
        <f t="shared" si="19"/>
        <v>10</v>
      </c>
      <c r="Q313" s="146">
        <v>10</v>
      </c>
      <c r="R313" s="383">
        <f t="shared" si="16"/>
        <v>1</v>
      </c>
      <c r="S313" s="387">
        <f t="shared" si="17"/>
        <v>1</v>
      </c>
      <c r="T313" s="388">
        <f t="shared" si="18"/>
        <v>1</v>
      </c>
      <c r="U313" s="160" t="s">
        <v>869</v>
      </c>
    </row>
    <row r="314" spans="1:21" ht="92.4" x14ac:dyDescent="0.25">
      <c r="A314" s="289" t="s">
        <v>664</v>
      </c>
      <c r="B314" s="308" t="s">
        <v>1871</v>
      </c>
      <c r="C314" s="301" t="s">
        <v>567</v>
      </c>
      <c r="D314" s="304" t="s">
        <v>525</v>
      </c>
      <c r="E314" s="304" t="s">
        <v>185</v>
      </c>
      <c r="F314" s="310" t="s">
        <v>134</v>
      </c>
      <c r="G314" s="231" t="s">
        <v>1914</v>
      </c>
      <c r="H314" s="400" t="s">
        <v>337</v>
      </c>
      <c r="I314" s="305" t="s">
        <v>565</v>
      </c>
      <c r="J314" s="304" t="s">
        <v>121</v>
      </c>
      <c r="K314" s="311">
        <v>1</v>
      </c>
      <c r="L314" s="305"/>
      <c r="M314" s="143">
        <v>2021</v>
      </c>
      <c r="N314" s="147">
        <v>10</v>
      </c>
      <c r="O314" s="148">
        <v>1</v>
      </c>
      <c r="P314" s="119">
        <f t="shared" si="19"/>
        <v>10</v>
      </c>
      <c r="Q314" s="146">
        <v>1</v>
      </c>
      <c r="R314" s="383">
        <f t="shared" si="16"/>
        <v>0.1</v>
      </c>
      <c r="S314" s="387">
        <f t="shared" si="17"/>
        <v>0.1</v>
      </c>
      <c r="T314" s="388">
        <f t="shared" si="18"/>
        <v>1</v>
      </c>
      <c r="U314" s="415" t="s">
        <v>1935</v>
      </c>
    </row>
    <row r="315" spans="1:21" ht="92.4" x14ac:dyDescent="0.25">
      <c r="A315" s="289" t="s">
        <v>664</v>
      </c>
      <c r="B315" s="308" t="s">
        <v>1871</v>
      </c>
      <c r="C315" s="301" t="s">
        <v>567</v>
      </c>
      <c r="D315" s="304" t="s">
        <v>525</v>
      </c>
      <c r="E315" s="304" t="s">
        <v>185</v>
      </c>
      <c r="F315" s="310" t="s">
        <v>134</v>
      </c>
      <c r="G315" s="231" t="s">
        <v>1914</v>
      </c>
      <c r="H315" s="400" t="s">
        <v>1937</v>
      </c>
      <c r="I315" s="305" t="s">
        <v>565</v>
      </c>
      <c r="J315" s="304" t="s">
        <v>121</v>
      </c>
      <c r="K315" s="311">
        <v>1</v>
      </c>
      <c r="L315" s="305"/>
      <c r="M315" s="143">
        <v>2021</v>
      </c>
      <c r="N315" s="147">
        <v>10</v>
      </c>
      <c r="O315" s="148">
        <v>1</v>
      </c>
      <c r="P315" s="119">
        <f t="shared" si="19"/>
        <v>10</v>
      </c>
      <c r="Q315" s="146">
        <v>1</v>
      </c>
      <c r="R315" s="383">
        <f t="shared" si="16"/>
        <v>0.1</v>
      </c>
      <c r="S315" s="387">
        <f t="shared" si="17"/>
        <v>0.1</v>
      </c>
      <c r="T315" s="388">
        <f t="shared" si="18"/>
        <v>1</v>
      </c>
      <c r="U315" s="415" t="s">
        <v>1935</v>
      </c>
    </row>
    <row r="316" spans="1:21" ht="92.4" x14ac:dyDescent="0.25">
      <c r="A316" s="289" t="s">
        <v>664</v>
      </c>
      <c r="B316" s="308" t="s">
        <v>1871</v>
      </c>
      <c r="C316" s="301" t="s">
        <v>567</v>
      </c>
      <c r="D316" s="304" t="s">
        <v>525</v>
      </c>
      <c r="E316" s="304" t="s">
        <v>185</v>
      </c>
      <c r="F316" s="310" t="s">
        <v>134</v>
      </c>
      <c r="G316" s="231" t="s">
        <v>1914</v>
      </c>
      <c r="H316" s="400" t="s">
        <v>1938</v>
      </c>
      <c r="I316" s="305" t="s">
        <v>565</v>
      </c>
      <c r="J316" s="304" t="s">
        <v>121</v>
      </c>
      <c r="K316" s="311">
        <v>1</v>
      </c>
      <c r="L316" s="305"/>
      <c r="M316" s="143">
        <v>2021</v>
      </c>
      <c r="N316" s="147">
        <v>10</v>
      </c>
      <c r="O316" s="148">
        <v>1</v>
      </c>
      <c r="P316" s="119">
        <f t="shared" si="19"/>
        <v>10</v>
      </c>
      <c r="Q316" s="146">
        <v>1</v>
      </c>
      <c r="R316" s="383">
        <f t="shared" si="16"/>
        <v>0.1</v>
      </c>
      <c r="S316" s="387">
        <f t="shared" si="17"/>
        <v>0.1</v>
      </c>
      <c r="T316" s="388">
        <f t="shared" si="18"/>
        <v>1</v>
      </c>
      <c r="U316" s="415" t="s">
        <v>1935</v>
      </c>
    </row>
    <row r="317" spans="1:21" ht="92.4" x14ac:dyDescent="0.25">
      <c r="A317" s="289" t="s">
        <v>664</v>
      </c>
      <c r="B317" s="308" t="s">
        <v>1871</v>
      </c>
      <c r="C317" s="301" t="s">
        <v>567</v>
      </c>
      <c r="D317" s="304" t="s">
        <v>525</v>
      </c>
      <c r="E317" s="304" t="s">
        <v>185</v>
      </c>
      <c r="F317" s="310" t="s">
        <v>134</v>
      </c>
      <c r="G317" s="231" t="s">
        <v>1914</v>
      </c>
      <c r="H317" s="400" t="s">
        <v>1939</v>
      </c>
      <c r="I317" s="305" t="s">
        <v>565</v>
      </c>
      <c r="J317" s="304" t="s">
        <v>121</v>
      </c>
      <c r="K317" s="311">
        <v>1</v>
      </c>
      <c r="L317" s="305"/>
      <c r="M317" s="143">
        <v>2021</v>
      </c>
      <c r="N317" s="147">
        <v>10</v>
      </c>
      <c r="O317" s="148">
        <v>1</v>
      </c>
      <c r="P317" s="119">
        <f t="shared" si="19"/>
        <v>10</v>
      </c>
      <c r="Q317" s="146">
        <v>2</v>
      </c>
      <c r="R317" s="383">
        <f t="shared" si="16"/>
        <v>0.2</v>
      </c>
      <c r="S317" s="387">
        <f t="shared" si="17"/>
        <v>0.2</v>
      </c>
      <c r="T317" s="388">
        <f t="shared" si="18"/>
        <v>1</v>
      </c>
      <c r="U317" s="415" t="s">
        <v>1935</v>
      </c>
    </row>
    <row r="318" spans="1:21" ht="92.4" x14ac:dyDescent="0.25">
      <c r="A318" s="289" t="s">
        <v>664</v>
      </c>
      <c r="B318" s="308" t="s">
        <v>1871</v>
      </c>
      <c r="C318" s="301" t="s">
        <v>567</v>
      </c>
      <c r="D318" s="304" t="s">
        <v>525</v>
      </c>
      <c r="E318" s="304" t="s">
        <v>185</v>
      </c>
      <c r="F318" s="310" t="s">
        <v>134</v>
      </c>
      <c r="G318" s="231" t="s">
        <v>1914</v>
      </c>
      <c r="H318" s="400" t="s">
        <v>341</v>
      </c>
      <c r="I318" s="305" t="s">
        <v>565</v>
      </c>
      <c r="J318" s="304" t="s">
        <v>121</v>
      </c>
      <c r="K318" s="311">
        <v>1</v>
      </c>
      <c r="L318" s="305"/>
      <c r="M318" s="143">
        <v>2021</v>
      </c>
      <c r="N318" s="147">
        <v>10</v>
      </c>
      <c r="O318" s="148">
        <v>1</v>
      </c>
      <c r="P318" s="119">
        <f t="shared" si="19"/>
        <v>10</v>
      </c>
      <c r="Q318" s="146">
        <v>1</v>
      </c>
      <c r="R318" s="383">
        <f t="shared" si="16"/>
        <v>0.1</v>
      </c>
      <c r="S318" s="387">
        <f t="shared" si="17"/>
        <v>0.1</v>
      </c>
      <c r="T318" s="388">
        <f t="shared" si="18"/>
        <v>1</v>
      </c>
      <c r="U318" s="415" t="s">
        <v>1935</v>
      </c>
    </row>
    <row r="319" spans="1:21" ht="92.4" x14ac:dyDescent="0.25">
      <c r="A319" s="289" t="s">
        <v>664</v>
      </c>
      <c r="B319" s="308" t="s">
        <v>1871</v>
      </c>
      <c r="C319" s="301" t="s">
        <v>567</v>
      </c>
      <c r="D319" s="304" t="s">
        <v>525</v>
      </c>
      <c r="E319" s="304" t="s">
        <v>185</v>
      </c>
      <c r="F319" s="310" t="s">
        <v>134</v>
      </c>
      <c r="G319" s="231" t="s">
        <v>1914</v>
      </c>
      <c r="H319" s="400" t="s">
        <v>342</v>
      </c>
      <c r="I319" s="305" t="s">
        <v>565</v>
      </c>
      <c r="J319" s="304" t="s">
        <v>121</v>
      </c>
      <c r="K319" s="311">
        <v>1</v>
      </c>
      <c r="L319" s="305"/>
      <c r="M319" s="143">
        <v>2021</v>
      </c>
      <c r="N319" s="147">
        <v>10</v>
      </c>
      <c r="O319" s="148">
        <v>1</v>
      </c>
      <c r="P319" s="119">
        <f t="shared" si="19"/>
        <v>10</v>
      </c>
      <c r="Q319" s="146">
        <v>1</v>
      </c>
      <c r="R319" s="383">
        <f t="shared" si="16"/>
        <v>0.1</v>
      </c>
      <c r="S319" s="387">
        <f t="shared" si="17"/>
        <v>0.1</v>
      </c>
      <c r="T319" s="388">
        <f t="shared" si="18"/>
        <v>1</v>
      </c>
      <c r="U319" s="415" t="s">
        <v>1935</v>
      </c>
    </row>
    <row r="320" spans="1:21" ht="92.4" x14ac:dyDescent="0.25">
      <c r="A320" s="289" t="s">
        <v>664</v>
      </c>
      <c r="B320" s="308" t="s">
        <v>1871</v>
      </c>
      <c r="C320" s="301" t="s">
        <v>567</v>
      </c>
      <c r="D320" s="304" t="s">
        <v>525</v>
      </c>
      <c r="E320" s="304" t="s">
        <v>185</v>
      </c>
      <c r="F320" s="310" t="s">
        <v>134</v>
      </c>
      <c r="G320" s="231" t="s">
        <v>1914</v>
      </c>
      <c r="H320" s="400" t="s">
        <v>343</v>
      </c>
      <c r="I320" s="305" t="s">
        <v>362</v>
      </c>
      <c r="J320" s="304" t="s">
        <v>121</v>
      </c>
      <c r="K320" s="311">
        <v>1</v>
      </c>
      <c r="L320" s="305"/>
      <c r="M320" s="143">
        <v>2021</v>
      </c>
      <c r="N320" s="147">
        <v>10</v>
      </c>
      <c r="O320" s="148">
        <v>1</v>
      </c>
      <c r="P320" s="119">
        <f t="shared" si="19"/>
        <v>10</v>
      </c>
      <c r="Q320" s="146">
        <v>10</v>
      </c>
      <c r="R320" s="383">
        <f t="shared" si="16"/>
        <v>1</v>
      </c>
      <c r="S320" s="387">
        <f t="shared" si="17"/>
        <v>1</v>
      </c>
      <c r="T320" s="388">
        <f t="shared" si="18"/>
        <v>1</v>
      </c>
      <c r="U320" s="160" t="s">
        <v>869</v>
      </c>
    </row>
    <row r="321" spans="1:21" ht="92.4" x14ac:dyDescent="0.25">
      <c r="A321" s="289" t="s">
        <v>664</v>
      </c>
      <c r="B321" s="308" t="s">
        <v>1871</v>
      </c>
      <c r="C321" s="301" t="s">
        <v>567</v>
      </c>
      <c r="D321" s="304" t="s">
        <v>525</v>
      </c>
      <c r="E321" s="304" t="s">
        <v>185</v>
      </c>
      <c r="F321" s="310" t="s">
        <v>134</v>
      </c>
      <c r="G321" s="231" t="s">
        <v>1914</v>
      </c>
      <c r="H321" s="400" t="s">
        <v>344</v>
      </c>
      <c r="I321" s="305" t="s">
        <v>565</v>
      </c>
      <c r="J321" s="304" t="s">
        <v>121</v>
      </c>
      <c r="K321" s="311">
        <v>1</v>
      </c>
      <c r="L321" s="305"/>
      <c r="M321" s="143">
        <v>2021</v>
      </c>
      <c r="N321" s="147">
        <v>10</v>
      </c>
      <c r="O321" s="148">
        <v>1</v>
      </c>
      <c r="P321" s="119">
        <f t="shared" si="19"/>
        <v>10</v>
      </c>
      <c r="Q321" s="146">
        <v>1</v>
      </c>
      <c r="R321" s="383">
        <f t="shared" si="16"/>
        <v>0.1</v>
      </c>
      <c r="S321" s="387">
        <f t="shared" si="17"/>
        <v>0.1</v>
      </c>
      <c r="T321" s="388">
        <f t="shared" si="18"/>
        <v>1</v>
      </c>
      <c r="U321" s="415" t="s">
        <v>1935</v>
      </c>
    </row>
    <row r="322" spans="1:21" ht="92.4" x14ac:dyDescent="0.25">
      <c r="A322" s="289" t="s">
        <v>664</v>
      </c>
      <c r="B322" s="308" t="s">
        <v>1871</v>
      </c>
      <c r="C322" s="301" t="s">
        <v>567</v>
      </c>
      <c r="D322" s="304" t="s">
        <v>525</v>
      </c>
      <c r="E322" s="304" t="s">
        <v>185</v>
      </c>
      <c r="F322" s="310" t="s">
        <v>134</v>
      </c>
      <c r="G322" s="231" t="s">
        <v>1914</v>
      </c>
      <c r="H322" s="400" t="s">
        <v>582</v>
      </c>
      <c r="I322" s="305" t="s">
        <v>565</v>
      </c>
      <c r="J322" s="304" t="s">
        <v>121</v>
      </c>
      <c r="K322" s="311">
        <v>1</v>
      </c>
      <c r="L322" s="305"/>
      <c r="M322" s="143">
        <v>2021</v>
      </c>
      <c r="N322" s="147">
        <v>10</v>
      </c>
      <c r="O322" s="148">
        <v>1</v>
      </c>
      <c r="P322" s="119">
        <f t="shared" si="19"/>
        <v>10</v>
      </c>
      <c r="Q322" s="146">
        <v>2</v>
      </c>
      <c r="R322" s="383">
        <f t="shared" si="16"/>
        <v>0.2</v>
      </c>
      <c r="S322" s="387">
        <f t="shared" si="17"/>
        <v>0.2</v>
      </c>
      <c r="T322" s="388">
        <f t="shared" si="18"/>
        <v>1</v>
      </c>
      <c r="U322" s="415" t="s">
        <v>1935</v>
      </c>
    </row>
    <row r="323" spans="1:21" ht="92.4" x14ac:dyDescent="0.25">
      <c r="A323" s="289" t="s">
        <v>664</v>
      </c>
      <c r="B323" s="308" t="s">
        <v>1871</v>
      </c>
      <c r="C323" s="301" t="s">
        <v>567</v>
      </c>
      <c r="D323" s="304" t="s">
        <v>525</v>
      </c>
      <c r="E323" s="304" t="s">
        <v>185</v>
      </c>
      <c r="F323" s="310" t="s">
        <v>134</v>
      </c>
      <c r="G323" s="231" t="s">
        <v>1914</v>
      </c>
      <c r="H323" s="400" t="s">
        <v>347</v>
      </c>
      <c r="I323" s="305" t="s">
        <v>362</v>
      </c>
      <c r="J323" s="304" t="s">
        <v>121</v>
      </c>
      <c r="K323" s="311">
        <v>1</v>
      </c>
      <c r="L323" s="305"/>
      <c r="M323" s="143">
        <v>2021</v>
      </c>
      <c r="N323" s="147">
        <v>10</v>
      </c>
      <c r="O323" s="148">
        <v>1</v>
      </c>
      <c r="P323" s="119">
        <f t="shared" si="19"/>
        <v>10</v>
      </c>
      <c r="Q323" s="146">
        <v>10</v>
      </c>
      <c r="R323" s="383">
        <f t="shared" ref="R323:R386" si="20">Q323/P323</f>
        <v>1</v>
      </c>
      <c r="S323" s="387">
        <f t="shared" ref="S323:S386" si="21">Q323/N323</f>
        <v>1</v>
      </c>
      <c r="T323" s="388">
        <f t="shared" ref="T323:T386" si="22">O323/K323</f>
        <v>1</v>
      </c>
      <c r="U323" s="160" t="s">
        <v>869</v>
      </c>
    </row>
    <row r="324" spans="1:21" ht="92.4" x14ac:dyDescent="0.25">
      <c r="A324" s="289" t="s">
        <v>664</v>
      </c>
      <c r="B324" s="308" t="s">
        <v>1871</v>
      </c>
      <c r="C324" s="301" t="s">
        <v>567</v>
      </c>
      <c r="D324" s="304" t="s">
        <v>525</v>
      </c>
      <c r="E324" s="304" t="s">
        <v>185</v>
      </c>
      <c r="F324" s="310" t="s">
        <v>134</v>
      </c>
      <c r="G324" s="231" t="s">
        <v>1914</v>
      </c>
      <c r="H324" s="400" t="s">
        <v>348</v>
      </c>
      <c r="I324" s="305" t="s">
        <v>362</v>
      </c>
      <c r="J324" s="304" t="s">
        <v>121</v>
      </c>
      <c r="K324" s="311">
        <v>1</v>
      </c>
      <c r="L324" s="305"/>
      <c r="M324" s="143">
        <v>2021</v>
      </c>
      <c r="N324" s="147">
        <v>10</v>
      </c>
      <c r="O324" s="148">
        <v>1</v>
      </c>
      <c r="P324" s="119">
        <f t="shared" ref="P324:P387" si="23">ROUNDUP(N324*O324,0)</f>
        <v>10</v>
      </c>
      <c r="Q324" s="146">
        <v>10</v>
      </c>
      <c r="R324" s="383">
        <f t="shared" si="20"/>
        <v>1</v>
      </c>
      <c r="S324" s="387">
        <f t="shared" si="21"/>
        <v>1</v>
      </c>
      <c r="T324" s="388">
        <f t="shared" si="22"/>
        <v>1</v>
      </c>
      <c r="U324" s="160" t="s">
        <v>869</v>
      </c>
    </row>
    <row r="325" spans="1:21" ht="92.4" x14ac:dyDescent="0.25">
      <c r="A325" s="289" t="s">
        <v>664</v>
      </c>
      <c r="B325" s="308" t="s">
        <v>1871</v>
      </c>
      <c r="C325" s="301" t="s">
        <v>567</v>
      </c>
      <c r="D325" s="304" t="s">
        <v>525</v>
      </c>
      <c r="E325" s="304" t="s">
        <v>185</v>
      </c>
      <c r="F325" s="310" t="s">
        <v>134</v>
      </c>
      <c r="G325" s="231" t="s">
        <v>1914</v>
      </c>
      <c r="H325" s="400" t="s">
        <v>349</v>
      </c>
      <c r="I325" s="305" t="s">
        <v>565</v>
      </c>
      <c r="J325" s="304" t="s">
        <v>121</v>
      </c>
      <c r="K325" s="311">
        <v>1</v>
      </c>
      <c r="L325" s="305"/>
      <c r="M325" s="143">
        <v>2021</v>
      </c>
      <c r="N325" s="147">
        <v>10</v>
      </c>
      <c r="O325" s="148">
        <v>1</v>
      </c>
      <c r="P325" s="119">
        <f t="shared" si="23"/>
        <v>10</v>
      </c>
      <c r="Q325" s="146">
        <v>2</v>
      </c>
      <c r="R325" s="383">
        <f t="shared" si="20"/>
        <v>0.2</v>
      </c>
      <c r="S325" s="387">
        <f t="shared" si="21"/>
        <v>0.2</v>
      </c>
      <c r="T325" s="388">
        <f t="shared" si="22"/>
        <v>1</v>
      </c>
      <c r="U325" s="415" t="s">
        <v>1935</v>
      </c>
    </row>
    <row r="326" spans="1:21" ht="92.4" x14ac:dyDescent="0.25">
      <c r="A326" s="289" t="s">
        <v>664</v>
      </c>
      <c r="B326" s="308" t="s">
        <v>1871</v>
      </c>
      <c r="C326" s="301" t="s">
        <v>567</v>
      </c>
      <c r="D326" s="304" t="s">
        <v>525</v>
      </c>
      <c r="E326" s="304" t="s">
        <v>185</v>
      </c>
      <c r="F326" s="310" t="s">
        <v>134</v>
      </c>
      <c r="G326" s="231" t="s">
        <v>1914</v>
      </c>
      <c r="H326" s="400" t="s">
        <v>350</v>
      </c>
      <c r="I326" s="305" t="s">
        <v>565</v>
      </c>
      <c r="J326" s="304" t="s">
        <v>121</v>
      </c>
      <c r="K326" s="311">
        <v>1</v>
      </c>
      <c r="L326" s="305"/>
      <c r="M326" s="143">
        <v>2021</v>
      </c>
      <c r="N326" s="147">
        <v>10</v>
      </c>
      <c r="O326" s="148">
        <v>1</v>
      </c>
      <c r="P326" s="119">
        <f t="shared" si="23"/>
        <v>10</v>
      </c>
      <c r="Q326" s="146">
        <v>2</v>
      </c>
      <c r="R326" s="383">
        <f t="shared" si="20"/>
        <v>0.2</v>
      </c>
      <c r="S326" s="387">
        <f t="shared" si="21"/>
        <v>0.2</v>
      </c>
      <c r="T326" s="388">
        <f t="shared" si="22"/>
        <v>1</v>
      </c>
      <c r="U326" s="415" t="s">
        <v>1935</v>
      </c>
    </row>
    <row r="327" spans="1:21" ht="92.4" x14ac:dyDescent="0.25">
      <c r="A327" s="289" t="s">
        <v>664</v>
      </c>
      <c r="B327" s="308" t="s">
        <v>1871</v>
      </c>
      <c r="C327" s="301" t="s">
        <v>567</v>
      </c>
      <c r="D327" s="304" t="s">
        <v>525</v>
      </c>
      <c r="E327" s="304" t="s">
        <v>185</v>
      </c>
      <c r="F327" s="310" t="s">
        <v>134</v>
      </c>
      <c r="G327" s="231" t="s">
        <v>1914</v>
      </c>
      <c r="H327" s="400" t="s">
        <v>1940</v>
      </c>
      <c r="I327" s="305" t="s">
        <v>235</v>
      </c>
      <c r="J327" s="304" t="s">
        <v>121</v>
      </c>
      <c r="K327" s="311">
        <v>1</v>
      </c>
      <c r="L327" s="305" t="s">
        <v>1941</v>
      </c>
      <c r="M327" s="143">
        <v>2021</v>
      </c>
      <c r="N327" s="147">
        <v>10</v>
      </c>
      <c r="O327" s="148">
        <v>1</v>
      </c>
      <c r="P327" s="119">
        <f t="shared" si="23"/>
        <v>10</v>
      </c>
      <c r="Q327" s="146">
        <v>10</v>
      </c>
      <c r="R327" s="383">
        <f t="shared" si="20"/>
        <v>1</v>
      </c>
      <c r="S327" s="387">
        <f t="shared" si="21"/>
        <v>1</v>
      </c>
      <c r="T327" s="388">
        <f t="shared" si="22"/>
        <v>1</v>
      </c>
      <c r="U327" s="160" t="s">
        <v>869</v>
      </c>
    </row>
    <row r="328" spans="1:21" ht="92.4" x14ac:dyDescent="0.25">
      <c r="A328" s="289" t="s">
        <v>664</v>
      </c>
      <c r="B328" s="308" t="s">
        <v>1871</v>
      </c>
      <c r="C328" s="301" t="s">
        <v>567</v>
      </c>
      <c r="D328" s="304" t="s">
        <v>525</v>
      </c>
      <c r="E328" s="304" t="s">
        <v>185</v>
      </c>
      <c r="F328" s="310" t="s">
        <v>134</v>
      </c>
      <c r="G328" s="231" t="s">
        <v>1914</v>
      </c>
      <c r="H328" s="400" t="s">
        <v>352</v>
      </c>
      <c r="I328" s="305" t="s">
        <v>565</v>
      </c>
      <c r="J328" s="304" t="s">
        <v>121</v>
      </c>
      <c r="K328" s="311">
        <v>1</v>
      </c>
      <c r="L328" s="305"/>
      <c r="M328" s="143">
        <v>2021</v>
      </c>
      <c r="N328" s="147">
        <v>10</v>
      </c>
      <c r="O328" s="148">
        <v>1</v>
      </c>
      <c r="P328" s="119">
        <f t="shared" si="23"/>
        <v>10</v>
      </c>
      <c r="Q328" s="146">
        <v>1</v>
      </c>
      <c r="R328" s="383">
        <f t="shared" si="20"/>
        <v>0.1</v>
      </c>
      <c r="S328" s="387">
        <f t="shared" si="21"/>
        <v>0.1</v>
      </c>
      <c r="T328" s="388">
        <f t="shared" si="22"/>
        <v>1</v>
      </c>
      <c r="U328" s="415" t="s">
        <v>1935</v>
      </c>
    </row>
    <row r="329" spans="1:21" ht="92.4" x14ac:dyDescent="0.25">
      <c r="A329" s="289" t="s">
        <v>664</v>
      </c>
      <c r="B329" s="308" t="s">
        <v>1871</v>
      </c>
      <c r="C329" s="301" t="s">
        <v>567</v>
      </c>
      <c r="D329" s="304" t="s">
        <v>525</v>
      </c>
      <c r="E329" s="304" t="s">
        <v>185</v>
      </c>
      <c r="F329" s="310" t="s">
        <v>548</v>
      </c>
      <c r="G329" s="231" t="s">
        <v>1914</v>
      </c>
      <c r="H329" s="400" t="s">
        <v>547</v>
      </c>
      <c r="I329" s="305" t="s">
        <v>565</v>
      </c>
      <c r="J329" s="304" t="s">
        <v>121</v>
      </c>
      <c r="K329" s="311">
        <v>1</v>
      </c>
      <c r="L329" s="305"/>
      <c r="M329" s="143">
        <v>2021</v>
      </c>
      <c r="N329" s="147">
        <v>10</v>
      </c>
      <c r="O329" s="148">
        <v>1</v>
      </c>
      <c r="P329" s="119">
        <f t="shared" si="23"/>
        <v>10</v>
      </c>
      <c r="Q329" s="146">
        <v>0</v>
      </c>
      <c r="R329" s="383">
        <f t="shared" si="20"/>
        <v>0</v>
      </c>
      <c r="S329" s="387">
        <f t="shared" si="21"/>
        <v>0</v>
      </c>
      <c r="T329" s="388">
        <f t="shared" si="22"/>
        <v>1</v>
      </c>
      <c r="U329" s="103" t="s">
        <v>1942</v>
      </c>
    </row>
    <row r="330" spans="1:21" ht="92.4" x14ac:dyDescent="0.25">
      <c r="A330" s="289" t="s">
        <v>664</v>
      </c>
      <c r="B330" s="308" t="s">
        <v>1871</v>
      </c>
      <c r="C330" s="301" t="s">
        <v>567</v>
      </c>
      <c r="D330" s="304" t="s">
        <v>525</v>
      </c>
      <c r="E330" s="304" t="s">
        <v>185</v>
      </c>
      <c r="F330" s="310" t="s">
        <v>548</v>
      </c>
      <c r="G330" s="231" t="s">
        <v>1914</v>
      </c>
      <c r="H330" s="400" t="s">
        <v>549</v>
      </c>
      <c r="I330" s="305" t="s">
        <v>565</v>
      </c>
      <c r="J330" s="304" t="s">
        <v>121</v>
      </c>
      <c r="K330" s="311">
        <v>1</v>
      </c>
      <c r="L330" s="305"/>
      <c r="M330" s="143">
        <v>2021</v>
      </c>
      <c r="N330" s="147">
        <v>10</v>
      </c>
      <c r="O330" s="148">
        <v>1</v>
      </c>
      <c r="P330" s="119">
        <f t="shared" si="23"/>
        <v>10</v>
      </c>
      <c r="Q330" s="146">
        <v>0</v>
      </c>
      <c r="R330" s="383">
        <f t="shared" si="20"/>
        <v>0</v>
      </c>
      <c r="S330" s="387">
        <f t="shared" si="21"/>
        <v>0</v>
      </c>
      <c r="T330" s="388">
        <f t="shared" si="22"/>
        <v>1</v>
      </c>
      <c r="U330" s="103" t="s">
        <v>1942</v>
      </c>
    </row>
    <row r="331" spans="1:21" ht="92.4" x14ac:dyDescent="0.25">
      <c r="A331" s="289" t="s">
        <v>664</v>
      </c>
      <c r="B331" s="308" t="s">
        <v>1871</v>
      </c>
      <c r="C331" s="301" t="s">
        <v>567</v>
      </c>
      <c r="D331" s="304" t="s">
        <v>525</v>
      </c>
      <c r="E331" s="304" t="s">
        <v>185</v>
      </c>
      <c r="F331" s="310" t="s">
        <v>548</v>
      </c>
      <c r="G331" s="231" t="s">
        <v>1914</v>
      </c>
      <c r="H331" s="400" t="s">
        <v>550</v>
      </c>
      <c r="I331" s="305" t="s">
        <v>565</v>
      </c>
      <c r="J331" s="304" t="s">
        <v>121</v>
      </c>
      <c r="K331" s="311">
        <v>1</v>
      </c>
      <c r="L331" s="305"/>
      <c r="M331" s="143">
        <v>2021</v>
      </c>
      <c r="N331" s="147">
        <v>10</v>
      </c>
      <c r="O331" s="148">
        <v>1</v>
      </c>
      <c r="P331" s="119">
        <f t="shared" si="23"/>
        <v>10</v>
      </c>
      <c r="Q331" s="146">
        <v>0</v>
      </c>
      <c r="R331" s="383">
        <f t="shared" si="20"/>
        <v>0</v>
      </c>
      <c r="S331" s="387">
        <f t="shared" si="21"/>
        <v>0</v>
      </c>
      <c r="T331" s="388">
        <f t="shared" si="22"/>
        <v>1</v>
      </c>
      <c r="U331" s="103" t="s">
        <v>1942</v>
      </c>
    </row>
    <row r="332" spans="1:21" ht="92.4" x14ac:dyDescent="0.25">
      <c r="A332" s="289" t="s">
        <v>664</v>
      </c>
      <c r="B332" s="308" t="s">
        <v>1871</v>
      </c>
      <c r="C332" s="301" t="s">
        <v>567</v>
      </c>
      <c r="D332" s="304" t="s">
        <v>525</v>
      </c>
      <c r="E332" s="304" t="s">
        <v>185</v>
      </c>
      <c r="F332" s="310" t="s">
        <v>548</v>
      </c>
      <c r="G332" s="231" t="s">
        <v>1914</v>
      </c>
      <c r="H332" s="400" t="s">
        <v>551</v>
      </c>
      <c r="I332" s="305" t="s">
        <v>565</v>
      </c>
      <c r="J332" s="304" t="s">
        <v>121</v>
      </c>
      <c r="K332" s="311">
        <v>1</v>
      </c>
      <c r="L332" s="305"/>
      <c r="M332" s="143">
        <v>2021</v>
      </c>
      <c r="N332" s="147">
        <v>10</v>
      </c>
      <c r="O332" s="148">
        <v>1</v>
      </c>
      <c r="P332" s="119">
        <f t="shared" si="23"/>
        <v>10</v>
      </c>
      <c r="Q332" s="146">
        <v>0</v>
      </c>
      <c r="R332" s="383">
        <f t="shared" si="20"/>
        <v>0</v>
      </c>
      <c r="S332" s="387">
        <f t="shared" si="21"/>
        <v>0</v>
      </c>
      <c r="T332" s="388">
        <f t="shared" si="22"/>
        <v>1</v>
      </c>
      <c r="U332" s="103" t="s">
        <v>1942</v>
      </c>
    </row>
    <row r="333" spans="1:21" ht="92.4" x14ac:dyDescent="0.25">
      <c r="A333" s="289" t="s">
        <v>664</v>
      </c>
      <c r="B333" s="308" t="s">
        <v>1871</v>
      </c>
      <c r="C333" s="301" t="s">
        <v>567</v>
      </c>
      <c r="D333" s="304" t="s">
        <v>525</v>
      </c>
      <c r="E333" s="304" t="s">
        <v>185</v>
      </c>
      <c r="F333" s="310" t="s">
        <v>548</v>
      </c>
      <c r="G333" s="231" t="s">
        <v>1914</v>
      </c>
      <c r="H333" s="400" t="s">
        <v>552</v>
      </c>
      <c r="I333" s="305" t="s">
        <v>565</v>
      </c>
      <c r="J333" s="304" t="s">
        <v>121</v>
      </c>
      <c r="K333" s="311">
        <v>1</v>
      </c>
      <c r="L333" s="305"/>
      <c r="M333" s="143">
        <v>2021</v>
      </c>
      <c r="N333" s="147">
        <v>10</v>
      </c>
      <c r="O333" s="148">
        <v>1</v>
      </c>
      <c r="P333" s="119">
        <f t="shared" si="23"/>
        <v>10</v>
      </c>
      <c r="Q333" s="146">
        <v>0</v>
      </c>
      <c r="R333" s="383">
        <f t="shared" si="20"/>
        <v>0</v>
      </c>
      <c r="S333" s="387">
        <f t="shared" si="21"/>
        <v>0</v>
      </c>
      <c r="T333" s="388">
        <f t="shared" si="22"/>
        <v>1</v>
      </c>
      <c r="U333" s="103" t="s">
        <v>1942</v>
      </c>
    </row>
    <row r="334" spans="1:21" ht="92.4" x14ac:dyDescent="0.25">
      <c r="A334" s="289" t="s">
        <v>664</v>
      </c>
      <c r="B334" s="308" t="s">
        <v>1871</v>
      </c>
      <c r="C334" s="301" t="s">
        <v>567</v>
      </c>
      <c r="D334" s="304" t="s">
        <v>525</v>
      </c>
      <c r="E334" s="304" t="s">
        <v>185</v>
      </c>
      <c r="F334" s="310" t="s">
        <v>548</v>
      </c>
      <c r="G334" s="231" t="s">
        <v>1914</v>
      </c>
      <c r="H334" s="400" t="s">
        <v>553</v>
      </c>
      <c r="I334" s="305" t="s">
        <v>565</v>
      </c>
      <c r="J334" s="304" t="s">
        <v>121</v>
      </c>
      <c r="K334" s="311">
        <v>1</v>
      </c>
      <c r="L334" s="305"/>
      <c r="M334" s="143">
        <v>2021</v>
      </c>
      <c r="N334" s="147">
        <v>10</v>
      </c>
      <c r="O334" s="148">
        <v>1</v>
      </c>
      <c r="P334" s="119">
        <f t="shared" si="23"/>
        <v>10</v>
      </c>
      <c r="Q334" s="146">
        <v>0</v>
      </c>
      <c r="R334" s="383">
        <f t="shared" si="20"/>
        <v>0</v>
      </c>
      <c r="S334" s="387">
        <f t="shared" si="21"/>
        <v>0</v>
      </c>
      <c r="T334" s="388">
        <f t="shared" si="22"/>
        <v>1</v>
      </c>
      <c r="U334" s="103" t="s">
        <v>1942</v>
      </c>
    </row>
    <row r="335" spans="1:21" ht="92.4" x14ac:dyDescent="0.25">
      <c r="A335" s="289" t="s">
        <v>664</v>
      </c>
      <c r="B335" s="308" t="s">
        <v>1871</v>
      </c>
      <c r="C335" s="301" t="s">
        <v>567</v>
      </c>
      <c r="D335" s="304" t="s">
        <v>525</v>
      </c>
      <c r="E335" s="304" t="s">
        <v>185</v>
      </c>
      <c r="F335" s="310" t="s">
        <v>548</v>
      </c>
      <c r="G335" s="231" t="s">
        <v>1914</v>
      </c>
      <c r="H335" s="400" t="s">
        <v>554</v>
      </c>
      <c r="I335" s="305" t="s">
        <v>565</v>
      </c>
      <c r="J335" s="304" t="s">
        <v>121</v>
      </c>
      <c r="K335" s="311">
        <v>1</v>
      </c>
      <c r="L335" s="305"/>
      <c r="M335" s="143">
        <v>2021</v>
      </c>
      <c r="N335" s="147">
        <v>10</v>
      </c>
      <c r="O335" s="148">
        <v>1</v>
      </c>
      <c r="P335" s="119">
        <f t="shared" si="23"/>
        <v>10</v>
      </c>
      <c r="Q335" s="146">
        <v>0</v>
      </c>
      <c r="R335" s="383">
        <f t="shared" si="20"/>
        <v>0</v>
      </c>
      <c r="S335" s="387">
        <f t="shared" si="21"/>
        <v>0</v>
      </c>
      <c r="T335" s="388">
        <f t="shared" si="22"/>
        <v>1</v>
      </c>
      <c r="U335" s="103" t="s">
        <v>1942</v>
      </c>
    </row>
    <row r="336" spans="1:21" ht="92.4" x14ac:dyDescent="0.25">
      <c r="A336" s="289" t="s">
        <v>664</v>
      </c>
      <c r="B336" s="308" t="s">
        <v>1871</v>
      </c>
      <c r="C336" s="301" t="s">
        <v>567</v>
      </c>
      <c r="D336" s="304" t="s">
        <v>525</v>
      </c>
      <c r="E336" s="304" t="s">
        <v>185</v>
      </c>
      <c r="F336" s="310" t="s">
        <v>134</v>
      </c>
      <c r="G336" s="231" t="s">
        <v>1915</v>
      </c>
      <c r="H336" s="400" t="s">
        <v>133</v>
      </c>
      <c r="I336" s="305" t="s">
        <v>565</v>
      </c>
      <c r="J336" s="304" t="s">
        <v>121</v>
      </c>
      <c r="K336" s="311">
        <v>1</v>
      </c>
      <c r="L336" s="305"/>
      <c r="M336" s="143">
        <v>2021</v>
      </c>
      <c r="N336" s="147">
        <v>132</v>
      </c>
      <c r="O336" s="148">
        <v>1</v>
      </c>
      <c r="P336" s="119">
        <f t="shared" si="23"/>
        <v>132</v>
      </c>
      <c r="Q336" s="146">
        <v>57</v>
      </c>
      <c r="R336" s="383">
        <f t="shared" si="20"/>
        <v>0.43181818181818182</v>
      </c>
      <c r="S336" s="387">
        <f t="shared" si="21"/>
        <v>0.43181818181818182</v>
      </c>
      <c r="T336" s="388">
        <f t="shared" si="22"/>
        <v>1</v>
      </c>
      <c r="U336" s="160" t="s">
        <v>869</v>
      </c>
    </row>
    <row r="337" spans="1:21" ht="92.4" x14ac:dyDescent="0.25">
      <c r="A337" s="289" t="s">
        <v>664</v>
      </c>
      <c r="B337" s="308" t="s">
        <v>1871</v>
      </c>
      <c r="C337" s="301" t="s">
        <v>567</v>
      </c>
      <c r="D337" s="304" t="s">
        <v>525</v>
      </c>
      <c r="E337" s="304" t="s">
        <v>185</v>
      </c>
      <c r="F337" s="310" t="s">
        <v>134</v>
      </c>
      <c r="G337" s="231" t="s">
        <v>1915</v>
      </c>
      <c r="H337" s="400" t="s">
        <v>350</v>
      </c>
      <c r="I337" s="305" t="s">
        <v>565</v>
      </c>
      <c r="J337" s="304" t="s">
        <v>121</v>
      </c>
      <c r="K337" s="311">
        <v>1</v>
      </c>
      <c r="L337" s="305"/>
      <c r="M337" s="143">
        <v>2021</v>
      </c>
      <c r="N337" s="147">
        <v>132</v>
      </c>
      <c r="O337" s="148">
        <v>1</v>
      </c>
      <c r="P337" s="119">
        <f t="shared" si="23"/>
        <v>132</v>
      </c>
      <c r="Q337" s="146">
        <v>57</v>
      </c>
      <c r="R337" s="383">
        <f t="shared" si="20"/>
        <v>0.43181818181818182</v>
      </c>
      <c r="S337" s="387">
        <f t="shared" si="21"/>
        <v>0.43181818181818182</v>
      </c>
      <c r="T337" s="388">
        <f t="shared" si="22"/>
        <v>1</v>
      </c>
      <c r="U337" s="160" t="s">
        <v>869</v>
      </c>
    </row>
    <row r="338" spans="1:21" ht="92.4" x14ac:dyDescent="0.25">
      <c r="A338" s="289" t="s">
        <v>664</v>
      </c>
      <c r="B338" s="308" t="s">
        <v>1871</v>
      </c>
      <c r="C338" s="301" t="s">
        <v>567</v>
      </c>
      <c r="D338" s="304" t="s">
        <v>525</v>
      </c>
      <c r="E338" s="304" t="s">
        <v>185</v>
      </c>
      <c r="F338" s="310" t="s">
        <v>134</v>
      </c>
      <c r="G338" s="231" t="s">
        <v>1915</v>
      </c>
      <c r="H338" s="400" t="s">
        <v>1940</v>
      </c>
      <c r="I338" s="305" t="s">
        <v>235</v>
      </c>
      <c r="J338" s="304" t="s">
        <v>121</v>
      </c>
      <c r="K338" s="311">
        <v>1</v>
      </c>
      <c r="L338" s="305" t="s">
        <v>1941</v>
      </c>
      <c r="M338" s="143">
        <v>2021</v>
      </c>
      <c r="N338" s="147">
        <v>132</v>
      </c>
      <c r="O338" s="148">
        <v>1</v>
      </c>
      <c r="P338" s="119">
        <f t="shared" si="23"/>
        <v>132</v>
      </c>
      <c r="Q338" s="146">
        <v>132</v>
      </c>
      <c r="R338" s="383">
        <f t="shared" si="20"/>
        <v>1</v>
      </c>
      <c r="S338" s="387">
        <f t="shared" si="21"/>
        <v>1</v>
      </c>
      <c r="T338" s="388">
        <f t="shared" si="22"/>
        <v>1</v>
      </c>
      <c r="U338" s="160" t="s">
        <v>869</v>
      </c>
    </row>
    <row r="339" spans="1:21" ht="92.4" x14ac:dyDescent="0.25">
      <c r="A339" s="289" t="s">
        <v>664</v>
      </c>
      <c r="B339" s="308" t="s">
        <v>1871</v>
      </c>
      <c r="C339" s="301" t="s">
        <v>567</v>
      </c>
      <c r="D339" s="304" t="s">
        <v>525</v>
      </c>
      <c r="E339" s="304" t="s">
        <v>185</v>
      </c>
      <c r="F339" s="310" t="s">
        <v>134</v>
      </c>
      <c r="G339" s="231" t="s">
        <v>1916</v>
      </c>
      <c r="H339" s="400" t="s">
        <v>133</v>
      </c>
      <c r="I339" s="305" t="s">
        <v>565</v>
      </c>
      <c r="J339" s="304" t="s">
        <v>121</v>
      </c>
      <c r="K339" s="311">
        <v>1</v>
      </c>
      <c r="L339" s="305"/>
      <c r="M339" s="143">
        <v>2021</v>
      </c>
      <c r="N339" s="147">
        <v>13</v>
      </c>
      <c r="O339" s="148">
        <v>1</v>
      </c>
      <c r="P339" s="119">
        <f t="shared" si="23"/>
        <v>13</v>
      </c>
      <c r="Q339" s="146">
        <v>4</v>
      </c>
      <c r="R339" s="383">
        <f t="shared" si="20"/>
        <v>0.30769230769230771</v>
      </c>
      <c r="S339" s="387">
        <f t="shared" si="21"/>
        <v>0.30769230769230771</v>
      </c>
      <c r="T339" s="388">
        <f t="shared" si="22"/>
        <v>1</v>
      </c>
      <c r="U339" s="160" t="s">
        <v>869</v>
      </c>
    </row>
    <row r="340" spans="1:21" ht="92.4" x14ac:dyDescent="0.25">
      <c r="A340" s="289" t="s">
        <v>664</v>
      </c>
      <c r="B340" s="308" t="s">
        <v>1871</v>
      </c>
      <c r="C340" s="301" t="s">
        <v>567</v>
      </c>
      <c r="D340" s="304" t="s">
        <v>525</v>
      </c>
      <c r="E340" s="304" t="s">
        <v>185</v>
      </c>
      <c r="F340" s="310" t="s">
        <v>134</v>
      </c>
      <c r="G340" s="231" t="s">
        <v>1916</v>
      </c>
      <c r="H340" s="400" t="s">
        <v>350</v>
      </c>
      <c r="I340" s="305" t="s">
        <v>565</v>
      </c>
      <c r="J340" s="304" t="s">
        <v>121</v>
      </c>
      <c r="K340" s="311">
        <v>1</v>
      </c>
      <c r="L340" s="305"/>
      <c r="M340" s="143">
        <v>2021</v>
      </c>
      <c r="N340" s="147">
        <v>13</v>
      </c>
      <c r="O340" s="148">
        <v>1</v>
      </c>
      <c r="P340" s="119">
        <f t="shared" si="23"/>
        <v>13</v>
      </c>
      <c r="Q340" s="146">
        <v>4</v>
      </c>
      <c r="R340" s="383">
        <f t="shared" si="20"/>
        <v>0.30769230769230771</v>
      </c>
      <c r="S340" s="387">
        <f t="shared" si="21"/>
        <v>0.30769230769230771</v>
      </c>
      <c r="T340" s="388">
        <f t="shared" si="22"/>
        <v>1</v>
      </c>
      <c r="U340" s="160" t="s">
        <v>869</v>
      </c>
    </row>
    <row r="341" spans="1:21" ht="92.4" x14ac:dyDescent="0.25">
      <c r="A341" s="289" t="s">
        <v>664</v>
      </c>
      <c r="B341" s="308" t="s">
        <v>1871</v>
      </c>
      <c r="C341" s="301" t="s">
        <v>567</v>
      </c>
      <c r="D341" s="304" t="s">
        <v>525</v>
      </c>
      <c r="E341" s="304" t="s">
        <v>185</v>
      </c>
      <c r="F341" s="310" t="s">
        <v>134</v>
      </c>
      <c r="G341" s="231" t="s">
        <v>1916</v>
      </c>
      <c r="H341" s="400" t="s">
        <v>1940</v>
      </c>
      <c r="I341" s="305" t="s">
        <v>235</v>
      </c>
      <c r="J341" s="304" t="s">
        <v>121</v>
      </c>
      <c r="K341" s="311">
        <v>1</v>
      </c>
      <c r="L341" s="305" t="s">
        <v>1941</v>
      </c>
      <c r="M341" s="143">
        <v>2021</v>
      </c>
      <c r="N341" s="147">
        <v>13</v>
      </c>
      <c r="O341" s="148">
        <v>1</v>
      </c>
      <c r="P341" s="119">
        <f t="shared" si="23"/>
        <v>13</v>
      </c>
      <c r="Q341" s="146">
        <v>13</v>
      </c>
      <c r="R341" s="383">
        <f t="shared" si="20"/>
        <v>1</v>
      </c>
      <c r="S341" s="387">
        <f t="shared" si="21"/>
        <v>1</v>
      </c>
      <c r="T341" s="388">
        <f t="shared" si="22"/>
        <v>1</v>
      </c>
      <c r="U341" s="160" t="s">
        <v>869</v>
      </c>
    </row>
    <row r="342" spans="1:21" ht="92.4" x14ac:dyDescent="0.25">
      <c r="A342" s="289" t="s">
        <v>664</v>
      </c>
      <c r="B342" s="308" t="s">
        <v>1871</v>
      </c>
      <c r="C342" s="301" t="s">
        <v>567</v>
      </c>
      <c r="D342" s="304" t="s">
        <v>525</v>
      </c>
      <c r="E342" s="304" t="s">
        <v>185</v>
      </c>
      <c r="F342" s="310" t="s">
        <v>134</v>
      </c>
      <c r="G342" s="231" t="s">
        <v>1917</v>
      </c>
      <c r="H342" s="400" t="s">
        <v>133</v>
      </c>
      <c r="I342" s="305" t="s">
        <v>565</v>
      </c>
      <c r="J342" s="304" t="s">
        <v>121</v>
      </c>
      <c r="K342" s="311">
        <v>1</v>
      </c>
      <c r="L342" s="305"/>
      <c r="M342" s="143">
        <v>2021</v>
      </c>
      <c r="N342" s="147">
        <v>15</v>
      </c>
      <c r="O342" s="148">
        <v>1</v>
      </c>
      <c r="P342" s="119">
        <f t="shared" si="23"/>
        <v>15</v>
      </c>
      <c r="Q342" s="146">
        <v>4</v>
      </c>
      <c r="R342" s="383">
        <f t="shared" si="20"/>
        <v>0.26666666666666666</v>
      </c>
      <c r="S342" s="387">
        <f t="shared" si="21"/>
        <v>0.26666666666666666</v>
      </c>
      <c r="T342" s="388">
        <f t="shared" si="22"/>
        <v>1</v>
      </c>
      <c r="U342" s="415" t="s">
        <v>1935</v>
      </c>
    </row>
    <row r="343" spans="1:21" ht="92.4" x14ac:dyDescent="0.25">
      <c r="A343" s="289" t="s">
        <v>664</v>
      </c>
      <c r="B343" s="308" t="s">
        <v>1871</v>
      </c>
      <c r="C343" s="301" t="s">
        <v>567</v>
      </c>
      <c r="D343" s="304" t="s">
        <v>525</v>
      </c>
      <c r="E343" s="304" t="s">
        <v>185</v>
      </c>
      <c r="F343" s="310" t="s">
        <v>134</v>
      </c>
      <c r="G343" s="231" t="s">
        <v>1917</v>
      </c>
      <c r="H343" s="400" t="s">
        <v>350</v>
      </c>
      <c r="I343" s="305" t="s">
        <v>565</v>
      </c>
      <c r="J343" s="304" t="s">
        <v>121</v>
      </c>
      <c r="K343" s="311">
        <v>1</v>
      </c>
      <c r="L343" s="305"/>
      <c r="M343" s="143">
        <v>2021</v>
      </c>
      <c r="N343" s="147">
        <v>15</v>
      </c>
      <c r="O343" s="148">
        <v>1</v>
      </c>
      <c r="P343" s="119">
        <f t="shared" si="23"/>
        <v>15</v>
      </c>
      <c r="Q343" s="146">
        <v>4</v>
      </c>
      <c r="R343" s="383">
        <f t="shared" si="20"/>
        <v>0.26666666666666666</v>
      </c>
      <c r="S343" s="387">
        <f t="shared" si="21"/>
        <v>0.26666666666666666</v>
      </c>
      <c r="T343" s="388">
        <f t="shared" si="22"/>
        <v>1</v>
      </c>
      <c r="U343" s="415" t="s">
        <v>1935</v>
      </c>
    </row>
    <row r="344" spans="1:21" ht="92.4" x14ac:dyDescent="0.25">
      <c r="A344" s="289" t="s">
        <v>664</v>
      </c>
      <c r="B344" s="308" t="s">
        <v>1871</v>
      </c>
      <c r="C344" s="301" t="s">
        <v>567</v>
      </c>
      <c r="D344" s="304" t="s">
        <v>525</v>
      </c>
      <c r="E344" s="304" t="s">
        <v>185</v>
      </c>
      <c r="F344" s="310" t="s">
        <v>134</v>
      </c>
      <c r="G344" s="231" t="s">
        <v>1917</v>
      </c>
      <c r="H344" s="400" t="s">
        <v>1940</v>
      </c>
      <c r="I344" s="305" t="s">
        <v>235</v>
      </c>
      <c r="J344" s="304" t="s">
        <v>121</v>
      </c>
      <c r="K344" s="311">
        <v>1</v>
      </c>
      <c r="L344" s="305" t="s">
        <v>1941</v>
      </c>
      <c r="M344" s="143">
        <v>2021</v>
      </c>
      <c r="N344" s="147">
        <v>15</v>
      </c>
      <c r="O344" s="148">
        <v>1</v>
      </c>
      <c r="P344" s="119">
        <f t="shared" si="23"/>
        <v>15</v>
      </c>
      <c r="Q344" s="146">
        <v>15</v>
      </c>
      <c r="R344" s="383">
        <f t="shared" si="20"/>
        <v>1</v>
      </c>
      <c r="S344" s="387">
        <f t="shared" si="21"/>
        <v>1</v>
      </c>
      <c r="T344" s="388">
        <f t="shared" si="22"/>
        <v>1</v>
      </c>
      <c r="U344" s="160" t="s">
        <v>869</v>
      </c>
    </row>
    <row r="345" spans="1:21" ht="92.4" x14ac:dyDescent="0.25">
      <c r="A345" s="289" t="s">
        <v>664</v>
      </c>
      <c r="B345" s="308" t="s">
        <v>1871</v>
      </c>
      <c r="C345" s="301" t="s">
        <v>567</v>
      </c>
      <c r="D345" s="304" t="s">
        <v>525</v>
      </c>
      <c r="E345" s="304" t="s">
        <v>185</v>
      </c>
      <c r="F345" s="310" t="s">
        <v>134</v>
      </c>
      <c r="G345" s="231" t="s">
        <v>1918</v>
      </c>
      <c r="H345" s="400" t="s">
        <v>133</v>
      </c>
      <c r="I345" s="305" t="s">
        <v>565</v>
      </c>
      <c r="J345" s="304" t="s">
        <v>121</v>
      </c>
      <c r="K345" s="311">
        <v>1</v>
      </c>
      <c r="L345" s="305"/>
      <c r="M345" s="143">
        <v>2021</v>
      </c>
      <c r="N345" s="147">
        <v>20</v>
      </c>
      <c r="O345" s="148">
        <v>1</v>
      </c>
      <c r="P345" s="119">
        <f t="shared" si="23"/>
        <v>20</v>
      </c>
      <c r="Q345" s="146">
        <v>4</v>
      </c>
      <c r="R345" s="383">
        <f t="shared" si="20"/>
        <v>0.2</v>
      </c>
      <c r="S345" s="387">
        <f t="shared" si="21"/>
        <v>0.2</v>
      </c>
      <c r="T345" s="388">
        <f t="shared" si="22"/>
        <v>1</v>
      </c>
      <c r="U345" s="415" t="s">
        <v>1935</v>
      </c>
    </row>
    <row r="346" spans="1:21" ht="92.4" x14ac:dyDescent="0.25">
      <c r="A346" s="289" t="s">
        <v>664</v>
      </c>
      <c r="B346" s="308" t="s">
        <v>1871</v>
      </c>
      <c r="C346" s="301" t="s">
        <v>567</v>
      </c>
      <c r="D346" s="304" t="s">
        <v>525</v>
      </c>
      <c r="E346" s="304" t="s">
        <v>185</v>
      </c>
      <c r="F346" s="310" t="s">
        <v>134</v>
      </c>
      <c r="G346" s="231" t="s">
        <v>1918</v>
      </c>
      <c r="H346" s="400" t="s">
        <v>350</v>
      </c>
      <c r="I346" s="305" t="s">
        <v>565</v>
      </c>
      <c r="J346" s="304" t="s">
        <v>121</v>
      </c>
      <c r="K346" s="311">
        <v>1</v>
      </c>
      <c r="L346" s="305"/>
      <c r="M346" s="143">
        <v>2021</v>
      </c>
      <c r="N346" s="147">
        <v>20</v>
      </c>
      <c r="O346" s="148">
        <v>1</v>
      </c>
      <c r="P346" s="119">
        <f t="shared" si="23"/>
        <v>20</v>
      </c>
      <c r="Q346" s="146">
        <v>4</v>
      </c>
      <c r="R346" s="383">
        <f t="shared" si="20"/>
        <v>0.2</v>
      </c>
      <c r="S346" s="387">
        <f t="shared" si="21"/>
        <v>0.2</v>
      </c>
      <c r="T346" s="388">
        <f t="shared" si="22"/>
        <v>1</v>
      </c>
      <c r="U346" s="415" t="s">
        <v>1935</v>
      </c>
    </row>
    <row r="347" spans="1:21" ht="92.4" x14ac:dyDescent="0.25">
      <c r="A347" s="289" t="s">
        <v>664</v>
      </c>
      <c r="B347" s="308" t="s">
        <v>1871</v>
      </c>
      <c r="C347" s="301" t="s">
        <v>567</v>
      </c>
      <c r="D347" s="304" t="s">
        <v>525</v>
      </c>
      <c r="E347" s="304" t="s">
        <v>185</v>
      </c>
      <c r="F347" s="310" t="s">
        <v>134</v>
      </c>
      <c r="G347" s="231" t="s">
        <v>1918</v>
      </c>
      <c r="H347" s="400" t="s">
        <v>1940</v>
      </c>
      <c r="I347" s="305" t="s">
        <v>235</v>
      </c>
      <c r="J347" s="304" t="s">
        <v>121</v>
      </c>
      <c r="K347" s="311">
        <v>1</v>
      </c>
      <c r="L347" s="305" t="s">
        <v>1941</v>
      </c>
      <c r="M347" s="143">
        <v>2021</v>
      </c>
      <c r="N347" s="147">
        <v>20</v>
      </c>
      <c r="O347" s="148">
        <v>1</v>
      </c>
      <c r="P347" s="119">
        <f t="shared" si="23"/>
        <v>20</v>
      </c>
      <c r="Q347" s="146">
        <v>20</v>
      </c>
      <c r="R347" s="383">
        <f t="shared" si="20"/>
        <v>1</v>
      </c>
      <c r="S347" s="387">
        <f t="shared" si="21"/>
        <v>1</v>
      </c>
      <c r="T347" s="388">
        <f t="shared" si="22"/>
        <v>1</v>
      </c>
      <c r="U347" s="160" t="s">
        <v>869</v>
      </c>
    </row>
    <row r="348" spans="1:21" ht="92.4" x14ac:dyDescent="0.25">
      <c r="A348" s="289" t="s">
        <v>664</v>
      </c>
      <c r="B348" s="308" t="s">
        <v>1871</v>
      </c>
      <c r="C348" s="301" t="s">
        <v>567</v>
      </c>
      <c r="D348" s="304" t="s">
        <v>525</v>
      </c>
      <c r="E348" s="304" t="s">
        <v>185</v>
      </c>
      <c r="F348" s="310" t="s">
        <v>134</v>
      </c>
      <c r="G348" s="231" t="s">
        <v>1944</v>
      </c>
      <c r="H348" s="400" t="s">
        <v>133</v>
      </c>
      <c r="I348" s="305" t="s">
        <v>565</v>
      </c>
      <c r="J348" s="304" t="s">
        <v>121</v>
      </c>
      <c r="K348" s="311">
        <v>1</v>
      </c>
      <c r="L348" s="305"/>
      <c r="M348" s="143">
        <v>2021</v>
      </c>
      <c r="N348" s="147">
        <v>12</v>
      </c>
      <c r="O348" s="148">
        <v>1</v>
      </c>
      <c r="P348" s="119">
        <f t="shared" si="23"/>
        <v>12</v>
      </c>
      <c r="Q348" s="146">
        <v>4</v>
      </c>
      <c r="R348" s="383">
        <f t="shared" si="20"/>
        <v>0.33333333333333331</v>
      </c>
      <c r="S348" s="387">
        <f t="shared" si="21"/>
        <v>0.33333333333333331</v>
      </c>
      <c r="T348" s="388">
        <f t="shared" si="22"/>
        <v>1</v>
      </c>
      <c r="U348" s="160" t="s">
        <v>869</v>
      </c>
    </row>
    <row r="349" spans="1:21" ht="92.4" x14ac:dyDescent="0.25">
      <c r="A349" s="289" t="s">
        <v>664</v>
      </c>
      <c r="B349" s="308" t="s">
        <v>1871</v>
      </c>
      <c r="C349" s="301" t="s">
        <v>567</v>
      </c>
      <c r="D349" s="304" t="s">
        <v>525</v>
      </c>
      <c r="E349" s="304" t="s">
        <v>185</v>
      </c>
      <c r="F349" s="310" t="s">
        <v>134</v>
      </c>
      <c r="G349" s="231" t="s">
        <v>1944</v>
      </c>
      <c r="H349" s="400" t="s">
        <v>350</v>
      </c>
      <c r="I349" s="305" t="s">
        <v>565</v>
      </c>
      <c r="J349" s="304" t="s">
        <v>121</v>
      </c>
      <c r="K349" s="311">
        <v>1</v>
      </c>
      <c r="L349" s="305"/>
      <c r="M349" s="143">
        <v>2021</v>
      </c>
      <c r="N349" s="147">
        <v>12</v>
      </c>
      <c r="O349" s="148">
        <v>1</v>
      </c>
      <c r="P349" s="119">
        <f t="shared" si="23"/>
        <v>12</v>
      </c>
      <c r="Q349" s="146">
        <v>4</v>
      </c>
      <c r="R349" s="383">
        <f t="shared" si="20"/>
        <v>0.33333333333333331</v>
      </c>
      <c r="S349" s="387">
        <f t="shared" si="21"/>
        <v>0.33333333333333331</v>
      </c>
      <c r="T349" s="388">
        <f t="shared" si="22"/>
        <v>1</v>
      </c>
      <c r="U349" s="160" t="s">
        <v>869</v>
      </c>
    </row>
    <row r="350" spans="1:21" ht="92.4" x14ac:dyDescent="0.25">
      <c r="A350" s="289" t="s">
        <v>664</v>
      </c>
      <c r="B350" s="308" t="s">
        <v>1871</v>
      </c>
      <c r="C350" s="301" t="s">
        <v>567</v>
      </c>
      <c r="D350" s="304" t="s">
        <v>525</v>
      </c>
      <c r="E350" s="304" t="s">
        <v>185</v>
      </c>
      <c r="F350" s="310" t="s">
        <v>134</v>
      </c>
      <c r="G350" s="231" t="s">
        <v>1944</v>
      </c>
      <c r="H350" s="400" t="s">
        <v>1940</v>
      </c>
      <c r="I350" s="305" t="s">
        <v>235</v>
      </c>
      <c r="J350" s="304" t="s">
        <v>121</v>
      </c>
      <c r="K350" s="311">
        <v>1</v>
      </c>
      <c r="L350" s="305" t="s">
        <v>1941</v>
      </c>
      <c r="M350" s="143">
        <v>2021</v>
      </c>
      <c r="N350" s="147">
        <v>12</v>
      </c>
      <c r="O350" s="148">
        <v>1</v>
      </c>
      <c r="P350" s="119">
        <f t="shared" si="23"/>
        <v>12</v>
      </c>
      <c r="Q350" s="146">
        <v>12</v>
      </c>
      <c r="R350" s="383">
        <f t="shared" si="20"/>
        <v>1</v>
      </c>
      <c r="S350" s="387">
        <f t="shared" si="21"/>
        <v>1</v>
      </c>
      <c r="T350" s="388">
        <f t="shared" si="22"/>
        <v>1</v>
      </c>
      <c r="U350" s="160" t="s">
        <v>869</v>
      </c>
    </row>
    <row r="351" spans="1:21" ht="92.4" x14ac:dyDescent="0.25">
      <c r="A351" s="384" t="s">
        <v>664</v>
      </c>
      <c r="B351" s="308" t="s">
        <v>1871</v>
      </c>
      <c r="C351" s="301" t="s">
        <v>567</v>
      </c>
      <c r="D351" s="304" t="s">
        <v>525</v>
      </c>
      <c r="E351" s="304" t="s">
        <v>185</v>
      </c>
      <c r="F351" s="304" t="s">
        <v>134</v>
      </c>
      <c r="G351" s="231" t="s">
        <v>1920</v>
      </c>
      <c r="H351" s="400" t="s">
        <v>133</v>
      </c>
      <c r="I351" s="305" t="s">
        <v>565</v>
      </c>
      <c r="J351" s="304" t="s">
        <v>121</v>
      </c>
      <c r="K351" s="311">
        <v>1</v>
      </c>
      <c r="L351" s="305"/>
      <c r="M351" s="143">
        <v>2021</v>
      </c>
      <c r="N351" s="147">
        <v>4</v>
      </c>
      <c r="O351" s="148">
        <v>1</v>
      </c>
      <c r="P351" s="385">
        <f t="shared" si="23"/>
        <v>4</v>
      </c>
      <c r="Q351" s="146">
        <v>0</v>
      </c>
      <c r="R351" s="383">
        <f t="shared" si="20"/>
        <v>0</v>
      </c>
      <c r="S351" s="387">
        <f t="shared" si="21"/>
        <v>0</v>
      </c>
      <c r="T351" s="388">
        <f t="shared" si="22"/>
        <v>1</v>
      </c>
      <c r="U351" s="415" t="s">
        <v>1935</v>
      </c>
    </row>
    <row r="352" spans="1:21" ht="92.4" x14ac:dyDescent="0.25">
      <c r="A352" s="384" t="s">
        <v>664</v>
      </c>
      <c r="B352" s="308" t="s">
        <v>1871</v>
      </c>
      <c r="C352" s="301" t="s">
        <v>567</v>
      </c>
      <c r="D352" s="304" t="s">
        <v>525</v>
      </c>
      <c r="E352" s="304" t="s">
        <v>185</v>
      </c>
      <c r="F352" s="304" t="s">
        <v>134</v>
      </c>
      <c r="G352" s="231" t="s">
        <v>1920</v>
      </c>
      <c r="H352" s="400" t="s">
        <v>350</v>
      </c>
      <c r="I352" s="305" t="s">
        <v>565</v>
      </c>
      <c r="J352" s="304" t="s">
        <v>121</v>
      </c>
      <c r="K352" s="311">
        <v>1</v>
      </c>
      <c r="L352" s="305"/>
      <c r="M352" s="143">
        <v>2021</v>
      </c>
      <c r="N352" s="147">
        <v>4</v>
      </c>
      <c r="O352" s="148">
        <v>1</v>
      </c>
      <c r="P352" s="385">
        <f t="shared" si="23"/>
        <v>4</v>
      </c>
      <c r="Q352" s="146">
        <v>0</v>
      </c>
      <c r="R352" s="383">
        <f t="shared" si="20"/>
        <v>0</v>
      </c>
      <c r="S352" s="387">
        <f t="shared" si="21"/>
        <v>0</v>
      </c>
      <c r="T352" s="388">
        <f t="shared" si="22"/>
        <v>1</v>
      </c>
      <c r="U352" s="415" t="s">
        <v>1935</v>
      </c>
    </row>
    <row r="353" spans="1:21" ht="92.4" x14ac:dyDescent="0.25">
      <c r="A353" s="384" t="s">
        <v>664</v>
      </c>
      <c r="B353" s="308" t="s">
        <v>1871</v>
      </c>
      <c r="C353" s="301" t="s">
        <v>567</v>
      </c>
      <c r="D353" s="304" t="s">
        <v>525</v>
      </c>
      <c r="E353" s="304" t="s">
        <v>185</v>
      </c>
      <c r="F353" s="304" t="s">
        <v>134</v>
      </c>
      <c r="G353" s="231" t="s">
        <v>1920</v>
      </c>
      <c r="H353" s="400" t="s">
        <v>1940</v>
      </c>
      <c r="I353" s="305" t="s">
        <v>235</v>
      </c>
      <c r="J353" s="304" t="s">
        <v>121</v>
      </c>
      <c r="K353" s="311">
        <v>1</v>
      </c>
      <c r="L353" s="305" t="s">
        <v>1941</v>
      </c>
      <c r="M353" s="143">
        <v>2021</v>
      </c>
      <c r="N353" s="147">
        <v>4</v>
      </c>
      <c r="O353" s="148">
        <v>1</v>
      </c>
      <c r="P353" s="385">
        <f t="shared" si="23"/>
        <v>4</v>
      </c>
      <c r="Q353" s="146">
        <v>4</v>
      </c>
      <c r="R353" s="383">
        <f t="shared" si="20"/>
        <v>1</v>
      </c>
      <c r="S353" s="387">
        <f t="shared" si="21"/>
        <v>1</v>
      </c>
      <c r="T353" s="388">
        <f t="shared" si="22"/>
        <v>1</v>
      </c>
      <c r="U353" s="160" t="s">
        <v>869</v>
      </c>
    </row>
    <row r="354" spans="1:21" ht="92.4" x14ac:dyDescent="0.25">
      <c r="A354" s="289" t="s">
        <v>664</v>
      </c>
      <c r="B354" s="308" t="s">
        <v>1871</v>
      </c>
      <c r="C354" s="301" t="s">
        <v>567</v>
      </c>
      <c r="D354" s="304" t="s">
        <v>525</v>
      </c>
      <c r="E354" s="304" t="s">
        <v>185</v>
      </c>
      <c r="F354" s="310" t="s">
        <v>134</v>
      </c>
      <c r="G354" s="231" t="s">
        <v>1921</v>
      </c>
      <c r="H354" s="400" t="s">
        <v>133</v>
      </c>
      <c r="I354" s="305" t="s">
        <v>563</v>
      </c>
      <c r="J354" s="304" t="s">
        <v>121</v>
      </c>
      <c r="K354" s="311">
        <v>1</v>
      </c>
      <c r="L354" s="305"/>
      <c r="M354" s="143">
        <v>2021</v>
      </c>
      <c r="N354" s="147">
        <v>8</v>
      </c>
      <c r="O354" s="148">
        <v>1</v>
      </c>
      <c r="P354" s="119">
        <f t="shared" si="23"/>
        <v>8</v>
      </c>
      <c r="Q354" s="146">
        <v>8</v>
      </c>
      <c r="R354" s="383">
        <f t="shared" si="20"/>
        <v>1</v>
      </c>
      <c r="S354" s="387">
        <f t="shared" si="21"/>
        <v>1</v>
      </c>
      <c r="T354" s="388">
        <f t="shared" si="22"/>
        <v>1</v>
      </c>
      <c r="U354" s="160" t="s">
        <v>869</v>
      </c>
    </row>
    <row r="355" spans="1:21" ht="92.4" x14ac:dyDescent="0.25">
      <c r="A355" s="289" t="s">
        <v>664</v>
      </c>
      <c r="B355" s="308" t="s">
        <v>1871</v>
      </c>
      <c r="C355" s="301" t="s">
        <v>567</v>
      </c>
      <c r="D355" s="304" t="s">
        <v>525</v>
      </c>
      <c r="E355" s="304" t="s">
        <v>185</v>
      </c>
      <c r="F355" s="310" t="s">
        <v>134</v>
      </c>
      <c r="G355" s="231" t="s">
        <v>1921</v>
      </c>
      <c r="H355" s="400" t="s">
        <v>136</v>
      </c>
      <c r="I355" s="305" t="s">
        <v>115</v>
      </c>
      <c r="J355" s="304" t="s">
        <v>121</v>
      </c>
      <c r="K355" s="311">
        <v>1</v>
      </c>
      <c r="L355" s="305"/>
      <c r="M355" s="143">
        <v>2021</v>
      </c>
      <c r="N355" s="147">
        <v>8</v>
      </c>
      <c r="O355" s="148">
        <v>1</v>
      </c>
      <c r="P355" s="119">
        <f t="shared" si="23"/>
        <v>8</v>
      </c>
      <c r="Q355" s="146">
        <v>8</v>
      </c>
      <c r="R355" s="383">
        <f t="shared" si="20"/>
        <v>1</v>
      </c>
      <c r="S355" s="387">
        <f t="shared" si="21"/>
        <v>1</v>
      </c>
      <c r="T355" s="388">
        <f t="shared" si="22"/>
        <v>1</v>
      </c>
      <c r="U355" s="160" t="s">
        <v>869</v>
      </c>
    </row>
    <row r="356" spans="1:21" ht="92.4" x14ac:dyDescent="0.25">
      <c r="A356" s="289" t="s">
        <v>664</v>
      </c>
      <c r="B356" s="308" t="s">
        <v>1871</v>
      </c>
      <c r="C356" s="301" t="s">
        <v>567</v>
      </c>
      <c r="D356" s="304" t="s">
        <v>525</v>
      </c>
      <c r="E356" s="304" t="s">
        <v>185</v>
      </c>
      <c r="F356" s="310" t="s">
        <v>134</v>
      </c>
      <c r="G356" s="231" t="s">
        <v>1921</v>
      </c>
      <c r="H356" s="400" t="s">
        <v>138</v>
      </c>
      <c r="I356" s="305" t="s">
        <v>563</v>
      </c>
      <c r="J356" s="304" t="s">
        <v>121</v>
      </c>
      <c r="K356" s="311">
        <v>1</v>
      </c>
      <c r="L356" s="305"/>
      <c r="M356" s="143">
        <v>2021</v>
      </c>
      <c r="N356" s="147">
        <v>8</v>
      </c>
      <c r="O356" s="148">
        <v>1</v>
      </c>
      <c r="P356" s="119">
        <f t="shared" si="23"/>
        <v>8</v>
      </c>
      <c r="Q356" s="146">
        <v>8</v>
      </c>
      <c r="R356" s="383">
        <f t="shared" si="20"/>
        <v>1</v>
      </c>
      <c r="S356" s="387">
        <f t="shared" si="21"/>
        <v>1</v>
      </c>
      <c r="T356" s="388">
        <f t="shared" si="22"/>
        <v>1</v>
      </c>
      <c r="U356" s="160" t="s">
        <v>869</v>
      </c>
    </row>
    <row r="357" spans="1:21" ht="92.4" x14ac:dyDescent="0.25">
      <c r="A357" s="289" t="s">
        <v>664</v>
      </c>
      <c r="B357" s="308" t="s">
        <v>1871</v>
      </c>
      <c r="C357" s="301" t="s">
        <v>567</v>
      </c>
      <c r="D357" s="304" t="s">
        <v>525</v>
      </c>
      <c r="E357" s="304" t="s">
        <v>185</v>
      </c>
      <c r="F357" s="310" t="s">
        <v>134</v>
      </c>
      <c r="G357" s="231" t="s">
        <v>1921</v>
      </c>
      <c r="H357" s="400" t="s">
        <v>139</v>
      </c>
      <c r="I357" s="305" t="s">
        <v>563</v>
      </c>
      <c r="J357" s="304" t="s">
        <v>121</v>
      </c>
      <c r="K357" s="311">
        <v>1</v>
      </c>
      <c r="L357" s="305"/>
      <c r="M357" s="143">
        <v>2021</v>
      </c>
      <c r="N357" s="147">
        <v>8</v>
      </c>
      <c r="O357" s="148">
        <v>1</v>
      </c>
      <c r="P357" s="119">
        <f t="shared" si="23"/>
        <v>8</v>
      </c>
      <c r="Q357" s="146">
        <v>8</v>
      </c>
      <c r="R357" s="383">
        <f t="shared" si="20"/>
        <v>1</v>
      </c>
      <c r="S357" s="387">
        <f t="shared" si="21"/>
        <v>1</v>
      </c>
      <c r="T357" s="388">
        <f t="shared" si="22"/>
        <v>1</v>
      </c>
      <c r="U357" s="160" t="s">
        <v>869</v>
      </c>
    </row>
    <row r="358" spans="1:21" ht="92.4" x14ac:dyDescent="0.25">
      <c r="A358" s="289" t="s">
        <v>664</v>
      </c>
      <c r="B358" s="308" t="s">
        <v>1871</v>
      </c>
      <c r="C358" s="301" t="s">
        <v>567</v>
      </c>
      <c r="D358" s="304" t="s">
        <v>525</v>
      </c>
      <c r="E358" s="304" t="s">
        <v>185</v>
      </c>
      <c r="F358" s="310" t="s">
        <v>134</v>
      </c>
      <c r="G358" s="231" t="s">
        <v>1921</v>
      </c>
      <c r="H358" s="400" t="s">
        <v>1936</v>
      </c>
      <c r="I358" s="305" t="s">
        <v>563</v>
      </c>
      <c r="J358" s="304" t="s">
        <v>121</v>
      </c>
      <c r="K358" s="311">
        <v>1</v>
      </c>
      <c r="L358" s="305"/>
      <c r="M358" s="143">
        <v>2021</v>
      </c>
      <c r="N358" s="147">
        <v>8</v>
      </c>
      <c r="O358" s="148">
        <v>1</v>
      </c>
      <c r="P358" s="119">
        <f t="shared" si="23"/>
        <v>8</v>
      </c>
      <c r="Q358" s="146">
        <v>8</v>
      </c>
      <c r="R358" s="383">
        <f t="shared" si="20"/>
        <v>1</v>
      </c>
      <c r="S358" s="387">
        <f t="shared" si="21"/>
        <v>1</v>
      </c>
      <c r="T358" s="388">
        <f t="shared" si="22"/>
        <v>1</v>
      </c>
      <c r="U358" s="160" t="s">
        <v>869</v>
      </c>
    </row>
    <row r="359" spans="1:21" ht="92.4" x14ac:dyDescent="0.25">
      <c r="A359" s="289" t="s">
        <v>664</v>
      </c>
      <c r="B359" s="308" t="s">
        <v>1871</v>
      </c>
      <c r="C359" s="301" t="s">
        <v>567</v>
      </c>
      <c r="D359" s="304" t="s">
        <v>525</v>
      </c>
      <c r="E359" s="304" t="s">
        <v>185</v>
      </c>
      <c r="F359" s="310" t="s">
        <v>134</v>
      </c>
      <c r="G359" s="231" t="s">
        <v>1921</v>
      </c>
      <c r="H359" s="400" t="s">
        <v>141</v>
      </c>
      <c r="I359" s="305" t="s">
        <v>563</v>
      </c>
      <c r="J359" s="304" t="s">
        <v>121</v>
      </c>
      <c r="K359" s="311">
        <v>1</v>
      </c>
      <c r="L359" s="305"/>
      <c r="M359" s="143">
        <v>2021</v>
      </c>
      <c r="N359" s="147">
        <v>8</v>
      </c>
      <c r="O359" s="148">
        <v>1</v>
      </c>
      <c r="P359" s="119">
        <f t="shared" si="23"/>
        <v>8</v>
      </c>
      <c r="Q359" s="146">
        <v>0</v>
      </c>
      <c r="R359" s="383">
        <f t="shared" si="20"/>
        <v>0</v>
      </c>
      <c r="S359" s="387">
        <f t="shared" si="21"/>
        <v>0</v>
      </c>
      <c r="T359" s="388">
        <f t="shared" si="22"/>
        <v>1</v>
      </c>
      <c r="U359" s="160" t="s">
        <v>1945</v>
      </c>
    </row>
    <row r="360" spans="1:21" ht="92.4" x14ac:dyDescent="0.25">
      <c r="A360" s="289" t="s">
        <v>664</v>
      </c>
      <c r="B360" s="308" t="s">
        <v>1871</v>
      </c>
      <c r="C360" s="301" t="s">
        <v>567</v>
      </c>
      <c r="D360" s="304" t="s">
        <v>525</v>
      </c>
      <c r="E360" s="304" t="s">
        <v>185</v>
      </c>
      <c r="F360" s="310" t="s">
        <v>134</v>
      </c>
      <c r="G360" s="231" t="s">
        <v>1921</v>
      </c>
      <c r="H360" s="400" t="s">
        <v>142</v>
      </c>
      <c r="I360" s="305" t="s">
        <v>563</v>
      </c>
      <c r="J360" s="304" t="s">
        <v>121</v>
      </c>
      <c r="K360" s="311">
        <v>1</v>
      </c>
      <c r="L360" s="305"/>
      <c r="M360" s="143">
        <v>2021</v>
      </c>
      <c r="N360" s="147">
        <v>8</v>
      </c>
      <c r="O360" s="148">
        <v>1</v>
      </c>
      <c r="P360" s="119">
        <f t="shared" si="23"/>
        <v>8</v>
      </c>
      <c r="Q360" s="146">
        <v>8</v>
      </c>
      <c r="R360" s="383">
        <f t="shared" si="20"/>
        <v>1</v>
      </c>
      <c r="S360" s="387">
        <f t="shared" si="21"/>
        <v>1</v>
      </c>
      <c r="T360" s="388">
        <f t="shared" si="22"/>
        <v>1</v>
      </c>
      <c r="U360" s="160" t="s">
        <v>869</v>
      </c>
    </row>
    <row r="361" spans="1:21" ht="92.4" x14ac:dyDescent="0.25">
      <c r="A361" s="289" t="s">
        <v>664</v>
      </c>
      <c r="B361" s="308" t="s">
        <v>1871</v>
      </c>
      <c r="C361" s="301" t="s">
        <v>567</v>
      </c>
      <c r="D361" s="304" t="s">
        <v>525</v>
      </c>
      <c r="E361" s="304" t="s">
        <v>185</v>
      </c>
      <c r="F361" s="310" t="s">
        <v>134</v>
      </c>
      <c r="G361" s="231" t="s">
        <v>1921</v>
      </c>
      <c r="H361" s="400" t="s">
        <v>143</v>
      </c>
      <c r="I361" s="305" t="s">
        <v>563</v>
      </c>
      <c r="J361" s="304" t="s">
        <v>121</v>
      </c>
      <c r="K361" s="311">
        <v>1</v>
      </c>
      <c r="L361" s="305"/>
      <c r="M361" s="143">
        <v>2021</v>
      </c>
      <c r="N361" s="147">
        <v>8</v>
      </c>
      <c r="O361" s="148">
        <v>1</v>
      </c>
      <c r="P361" s="119">
        <f t="shared" si="23"/>
        <v>8</v>
      </c>
      <c r="Q361" s="146">
        <v>8</v>
      </c>
      <c r="R361" s="383">
        <f t="shared" si="20"/>
        <v>1</v>
      </c>
      <c r="S361" s="387">
        <f t="shared" si="21"/>
        <v>1</v>
      </c>
      <c r="T361" s="388">
        <f t="shared" si="22"/>
        <v>1</v>
      </c>
      <c r="U361" s="160" t="s">
        <v>869</v>
      </c>
    </row>
    <row r="362" spans="1:21" ht="92.4" x14ac:dyDescent="0.25">
      <c r="A362" s="289" t="s">
        <v>664</v>
      </c>
      <c r="B362" s="308" t="s">
        <v>1871</v>
      </c>
      <c r="C362" s="301" t="s">
        <v>567</v>
      </c>
      <c r="D362" s="304" t="s">
        <v>525</v>
      </c>
      <c r="E362" s="304" t="s">
        <v>185</v>
      </c>
      <c r="F362" s="310" t="s">
        <v>134</v>
      </c>
      <c r="G362" s="231" t="s">
        <v>1921</v>
      </c>
      <c r="H362" s="400" t="s">
        <v>144</v>
      </c>
      <c r="I362" s="305" t="s">
        <v>563</v>
      </c>
      <c r="J362" s="304" t="s">
        <v>121</v>
      </c>
      <c r="K362" s="311">
        <v>1</v>
      </c>
      <c r="L362" s="305"/>
      <c r="M362" s="143">
        <v>2021</v>
      </c>
      <c r="N362" s="147">
        <v>8</v>
      </c>
      <c r="O362" s="148">
        <v>1</v>
      </c>
      <c r="P362" s="119">
        <f t="shared" si="23"/>
        <v>8</v>
      </c>
      <c r="Q362" s="146">
        <v>0</v>
      </c>
      <c r="R362" s="383">
        <f t="shared" si="20"/>
        <v>0</v>
      </c>
      <c r="S362" s="387">
        <f t="shared" si="21"/>
        <v>0</v>
      </c>
      <c r="T362" s="388">
        <f t="shared" si="22"/>
        <v>1</v>
      </c>
      <c r="U362" s="160" t="s">
        <v>1945</v>
      </c>
    </row>
    <row r="363" spans="1:21" ht="92.4" x14ac:dyDescent="0.25">
      <c r="A363" s="289" t="s">
        <v>664</v>
      </c>
      <c r="B363" s="308" t="s">
        <v>1871</v>
      </c>
      <c r="C363" s="301" t="s">
        <v>567</v>
      </c>
      <c r="D363" s="304" t="s">
        <v>525</v>
      </c>
      <c r="E363" s="304" t="s">
        <v>185</v>
      </c>
      <c r="F363" s="310" t="s">
        <v>134</v>
      </c>
      <c r="G363" s="231" t="s">
        <v>1921</v>
      </c>
      <c r="H363" s="400" t="s">
        <v>145</v>
      </c>
      <c r="I363" s="305" t="s">
        <v>563</v>
      </c>
      <c r="J363" s="304" t="s">
        <v>121</v>
      </c>
      <c r="K363" s="311">
        <v>1</v>
      </c>
      <c r="L363" s="305"/>
      <c r="M363" s="143">
        <v>2021</v>
      </c>
      <c r="N363" s="147">
        <v>8</v>
      </c>
      <c r="O363" s="148">
        <v>1</v>
      </c>
      <c r="P363" s="119">
        <f t="shared" si="23"/>
        <v>8</v>
      </c>
      <c r="Q363" s="146">
        <v>8</v>
      </c>
      <c r="R363" s="383">
        <f t="shared" si="20"/>
        <v>1</v>
      </c>
      <c r="S363" s="387">
        <f t="shared" si="21"/>
        <v>1</v>
      </c>
      <c r="T363" s="388">
        <f t="shared" si="22"/>
        <v>1</v>
      </c>
      <c r="U363" s="160" t="s">
        <v>869</v>
      </c>
    </row>
    <row r="364" spans="1:21" ht="92.4" x14ac:dyDescent="0.25">
      <c r="A364" s="289" t="s">
        <v>664</v>
      </c>
      <c r="B364" s="308" t="s">
        <v>1871</v>
      </c>
      <c r="C364" s="301" t="s">
        <v>567</v>
      </c>
      <c r="D364" s="304" t="s">
        <v>525</v>
      </c>
      <c r="E364" s="304" t="s">
        <v>185</v>
      </c>
      <c r="F364" s="310" t="s">
        <v>134</v>
      </c>
      <c r="G364" s="231" t="s">
        <v>1921</v>
      </c>
      <c r="H364" s="400" t="s">
        <v>146</v>
      </c>
      <c r="I364" s="305" t="s">
        <v>362</v>
      </c>
      <c r="J364" s="304" t="s">
        <v>121</v>
      </c>
      <c r="K364" s="311">
        <v>1</v>
      </c>
      <c r="L364" s="305"/>
      <c r="M364" s="143">
        <v>2021</v>
      </c>
      <c r="N364" s="147">
        <v>8</v>
      </c>
      <c r="O364" s="148">
        <v>1</v>
      </c>
      <c r="P364" s="119">
        <f t="shared" si="23"/>
        <v>8</v>
      </c>
      <c r="Q364" s="146">
        <v>8</v>
      </c>
      <c r="R364" s="383">
        <f t="shared" si="20"/>
        <v>1</v>
      </c>
      <c r="S364" s="387">
        <f t="shared" si="21"/>
        <v>1</v>
      </c>
      <c r="T364" s="388">
        <f t="shared" si="22"/>
        <v>1</v>
      </c>
      <c r="U364" s="160" t="s">
        <v>869</v>
      </c>
    </row>
    <row r="365" spans="1:21" ht="92.4" x14ac:dyDescent="0.25">
      <c r="A365" s="289" t="s">
        <v>664</v>
      </c>
      <c r="B365" s="308" t="s">
        <v>1871</v>
      </c>
      <c r="C365" s="301" t="s">
        <v>567</v>
      </c>
      <c r="D365" s="304" t="s">
        <v>525</v>
      </c>
      <c r="E365" s="304" t="s">
        <v>185</v>
      </c>
      <c r="F365" s="310" t="s">
        <v>134</v>
      </c>
      <c r="G365" s="231" t="s">
        <v>1921</v>
      </c>
      <c r="H365" s="400" t="s">
        <v>333</v>
      </c>
      <c r="I365" s="305" t="s">
        <v>362</v>
      </c>
      <c r="J365" s="304" t="s">
        <v>121</v>
      </c>
      <c r="K365" s="311">
        <v>1</v>
      </c>
      <c r="L365" s="305"/>
      <c r="M365" s="143">
        <v>2021</v>
      </c>
      <c r="N365" s="147">
        <v>8</v>
      </c>
      <c r="O365" s="148">
        <v>1</v>
      </c>
      <c r="P365" s="119">
        <f t="shared" si="23"/>
        <v>8</v>
      </c>
      <c r="Q365" s="146">
        <v>8</v>
      </c>
      <c r="R365" s="383">
        <f t="shared" si="20"/>
        <v>1</v>
      </c>
      <c r="S365" s="387">
        <f t="shared" si="21"/>
        <v>1</v>
      </c>
      <c r="T365" s="388">
        <f t="shared" si="22"/>
        <v>1</v>
      </c>
      <c r="U365" s="160" t="s">
        <v>869</v>
      </c>
    </row>
    <row r="366" spans="1:21" ht="92.4" x14ac:dyDescent="0.25">
      <c r="A366" s="289" t="s">
        <v>664</v>
      </c>
      <c r="B366" s="308" t="s">
        <v>1871</v>
      </c>
      <c r="C366" s="301" t="s">
        <v>567</v>
      </c>
      <c r="D366" s="304" t="s">
        <v>525</v>
      </c>
      <c r="E366" s="304" t="s">
        <v>185</v>
      </c>
      <c r="F366" s="310" t="s">
        <v>134</v>
      </c>
      <c r="G366" s="231" t="s">
        <v>1921</v>
      </c>
      <c r="H366" s="400" t="s">
        <v>334</v>
      </c>
      <c r="I366" s="305" t="s">
        <v>362</v>
      </c>
      <c r="J366" s="304" t="s">
        <v>121</v>
      </c>
      <c r="K366" s="311">
        <v>1</v>
      </c>
      <c r="L366" s="305"/>
      <c r="M366" s="143">
        <v>2021</v>
      </c>
      <c r="N366" s="147">
        <v>8</v>
      </c>
      <c r="O366" s="148">
        <v>1</v>
      </c>
      <c r="P366" s="119">
        <f t="shared" si="23"/>
        <v>8</v>
      </c>
      <c r="Q366" s="146">
        <v>8</v>
      </c>
      <c r="R366" s="383">
        <f t="shared" si="20"/>
        <v>1</v>
      </c>
      <c r="S366" s="387">
        <f t="shared" si="21"/>
        <v>1</v>
      </c>
      <c r="T366" s="388">
        <f t="shared" si="22"/>
        <v>1</v>
      </c>
      <c r="U366" s="160" t="s">
        <v>869</v>
      </c>
    </row>
    <row r="367" spans="1:21" ht="92.4" x14ac:dyDescent="0.25">
      <c r="A367" s="289" t="s">
        <v>664</v>
      </c>
      <c r="B367" s="308" t="s">
        <v>1871</v>
      </c>
      <c r="C367" s="301" t="s">
        <v>567</v>
      </c>
      <c r="D367" s="304" t="s">
        <v>525</v>
      </c>
      <c r="E367" s="304" t="s">
        <v>185</v>
      </c>
      <c r="F367" s="310" t="s">
        <v>134</v>
      </c>
      <c r="G367" s="231" t="s">
        <v>1921</v>
      </c>
      <c r="H367" s="400" t="s">
        <v>335</v>
      </c>
      <c r="I367" s="305" t="s">
        <v>362</v>
      </c>
      <c r="J367" s="304" t="s">
        <v>121</v>
      </c>
      <c r="K367" s="311">
        <v>1</v>
      </c>
      <c r="L367" s="305"/>
      <c r="M367" s="143">
        <v>2021</v>
      </c>
      <c r="N367" s="147">
        <v>8</v>
      </c>
      <c r="O367" s="148">
        <v>1</v>
      </c>
      <c r="P367" s="119">
        <f t="shared" si="23"/>
        <v>8</v>
      </c>
      <c r="Q367" s="146">
        <v>8</v>
      </c>
      <c r="R367" s="383">
        <f t="shared" si="20"/>
        <v>1</v>
      </c>
      <c r="S367" s="387">
        <f t="shared" si="21"/>
        <v>1</v>
      </c>
      <c r="T367" s="388">
        <f t="shared" si="22"/>
        <v>1</v>
      </c>
      <c r="U367" s="160" t="s">
        <v>869</v>
      </c>
    </row>
    <row r="368" spans="1:21" ht="92.4" x14ac:dyDescent="0.25">
      <c r="A368" s="289" t="s">
        <v>664</v>
      </c>
      <c r="B368" s="308" t="s">
        <v>1871</v>
      </c>
      <c r="C368" s="301" t="s">
        <v>567</v>
      </c>
      <c r="D368" s="304" t="s">
        <v>525</v>
      </c>
      <c r="E368" s="304" t="s">
        <v>185</v>
      </c>
      <c r="F368" s="310" t="s">
        <v>134</v>
      </c>
      <c r="G368" s="231" t="s">
        <v>1921</v>
      </c>
      <c r="H368" s="400" t="s">
        <v>336</v>
      </c>
      <c r="I368" s="305" t="s">
        <v>362</v>
      </c>
      <c r="J368" s="304" t="s">
        <v>121</v>
      </c>
      <c r="K368" s="311">
        <v>1</v>
      </c>
      <c r="L368" s="305"/>
      <c r="M368" s="143">
        <v>2021</v>
      </c>
      <c r="N368" s="147">
        <v>8</v>
      </c>
      <c r="O368" s="148">
        <v>1</v>
      </c>
      <c r="P368" s="119">
        <f t="shared" si="23"/>
        <v>8</v>
      </c>
      <c r="Q368" s="146">
        <v>8</v>
      </c>
      <c r="R368" s="383">
        <f t="shared" si="20"/>
        <v>1</v>
      </c>
      <c r="S368" s="387">
        <f t="shared" si="21"/>
        <v>1</v>
      </c>
      <c r="T368" s="388">
        <f t="shared" si="22"/>
        <v>1</v>
      </c>
      <c r="U368" s="160" t="s">
        <v>869</v>
      </c>
    </row>
    <row r="369" spans="1:21" ht="92.4" x14ac:dyDescent="0.25">
      <c r="A369" s="289" t="s">
        <v>664</v>
      </c>
      <c r="B369" s="308" t="s">
        <v>1871</v>
      </c>
      <c r="C369" s="301" t="s">
        <v>567</v>
      </c>
      <c r="D369" s="304" t="s">
        <v>525</v>
      </c>
      <c r="E369" s="304" t="s">
        <v>185</v>
      </c>
      <c r="F369" s="310" t="s">
        <v>134</v>
      </c>
      <c r="G369" s="231" t="s">
        <v>1921</v>
      </c>
      <c r="H369" s="400" t="s">
        <v>337</v>
      </c>
      <c r="I369" s="305" t="s">
        <v>563</v>
      </c>
      <c r="J369" s="304" t="s">
        <v>121</v>
      </c>
      <c r="K369" s="311">
        <v>1</v>
      </c>
      <c r="L369" s="305"/>
      <c r="M369" s="143">
        <v>2021</v>
      </c>
      <c r="N369" s="147">
        <v>8</v>
      </c>
      <c r="O369" s="148">
        <v>1</v>
      </c>
      <c r="P369" s="119">
        <f t="shared" si="23"/>
        <v>8</v>
      </c>
      <c r="Q369" s="146">
        <v>8</v>
      </c>
      <c r="R369" s="383">
        <f t="shared" si="20"/>
        <v>1</v>
      </c>
      <c r="S369" s="387">
        <f t="shared" si="21"/>
        <v>1</v>
      </c>
      <c r="T369" s="388">
        <f t="shared" si="22"/>
        <v>1</v>
      </c>
      <c r="U369" s="160" t="s">
        <v>869</v>
      </c>
    </row>
    <row r="370" spans="1:21" ht="92.4" x14ac:dyDescent="0.25">
      <c r="A370" s="289" t="s">
        <v>664</v>
      </c>
      <c r="B370" s="308" t="s">
        <v>1871</v>
      </c>
      <c r="C370" s="301" t="s">
        <v>567</v>
      </c>
      <c r="D370" s="304" t="s">
        <v>525</v>
      </c>
      <c r="E370" s="304" t="s">
        <v>185</v>
      </c>
      <c r="F370" s="310" t="s">
        <v>134</v>
      </c>
      <c r="G370" s="231" t="s">
        <v>1921</v>
      </c>
      <c r="H370" s="400" t="s">
        <v>1937</v>
      </c>
      <c r="I370" s="305" t="s">
        <v>563</v>
      </c>
      <c r="J370" s="304" t="s">
        <v>121</v>
      </c>
      <c r="K370" s="311">
        <v>1</v>
      </c>
      <c r="L370" s="305"/>
      <c r="M370" s="143">
        <v>2021</v>
      </c>
      <c r="N370" s="147">
        <v>8</v>
      </c>
      <c r="O370" s="148">
        <v>1</v>
      </c>
      <c r="P370" s="119">
        <f t="shared" si="23"/>
        <v>8</v>
      </c>
      <c r="Q370" s="146">
        <v>8</v>
      </c>
      <c r="R370" s="383">
        <f t="shared" si="20"/>
        <v>1</v>
      </c>
      <c r="S370" s="387">
        <f t="shared" si="21"/>
        <v>1</v>
      </c>
      <c r="T370" s="388">
        <f t="shared" si="22"/>
        <v>1</v>
      </c>
      <c r="U370" s="160" t="s">
        <v>869</v>
      </c>
    </row>
    <row r="371" spans="1:21" ht="92.4" x14ac:dyDescent="0.25">
      <c r="A371" s="289" t="s">
        <v>664</v>
      </c>
      <c r="B371" s="308" t="s">
        <v>1871</v>
      </c>
      <c r="C371" s="301" t="s">
        <v>567</v>
      </c>
      <c r="D371" s="304" t="s">
        <v>525</v>
      </c>
      <c r="E371" s="304" t="s">
        <v>185</v>
      </c>
      <c r="F371" s="310" t="s">
        <v>134</v>
      </c>
      <c r="G371" s="231" t="s">
        <v>1921</v>
      </c>
      <c r="H371" s="400" t="s">
        <v>1938</v>
      </c>
      <c r="I371" s="305" t="s">
        <v>563</v>
      </c>
      <c r="J371" s="304" t="s">
        <v>121</v>
      </c>
      <c r="K371" s="311">
        <v>1</v>
      </c>
      <c r="L371" s="305"/>
      <c r="M371" s="143">
        <v>2021</v>
      </c>
      <c r="N371" s="147">
        <v>8</v>
      </c>
      <c r="O371" s="148">
        <v>1</v>
      </c>
      <c r="P371" s="119">
        <f t="shared" si="23"/>
        <v>8</v>
      </c>
      <c r="Q371" s="146">
        <v>8</v>
      </c>
      <c r="R371" s="383">
        <f t="shared" si="20"/>
        <v>1</v>
      </c>
      <c r="S371" s="387">
        <f t="shared" si="21"/>
        <v>1</v>
      </c>
      <c r="T371" s="388">
        <f t="shared" si="22"/>
        <v>1</v>
      </c>
      <c r="U371" s="160" t="s">
        <v>869</v>
      </c>
    </row>
    <row r="372" spans="1:21" ht="92.4" x14ac:dyDescent="0.25">
      <c r="A372" s="289" t="s">
        <v>664</v>
      </c>
      <c r="B372" s="308" t="s">
        <v>1871</v>
      </c>
      <c r="C372" s="301" t="s">
        <v>567</v>
      </c>
      <c r="D372" s="304" t="s">
        <v>525</v>
      </c>
      <c r="E372" s="304" t="s">
        <v>185</v>
      </c>
      <c r="F372" s="310" t="s">
        <v>134</v>
      </c>
      <c r="G372" s="231" t="s">
        <v>1921</v>
      </c>
      <c r="H372" s="400" t="s">
        <v>1939</v>
      </c>
      <c r="I372" s="305" t="s">
        <v>563</v>
      </c>
      <c r="J372" s="304" t="s">
        <v>121</v>
      </c>
      <c r="K372" s="311">
        <v>1</v>
      </c>
      <c r="L372" s="305"/>
      <c r="M372" s="143">
        <v>2021</v>
      </c>
      <c r="N372" s="147">
        <v>8</v>
      </c>
      <c r="O372" s="148">
        <v>1</v>
      </c>
      <c r="P372" s="119">
        <f t="shared" si="23"/>
        <v>8</v>
      </c>
      <c r="Q372" s="146">
        <v>8</v>
      </c>
      <c r="R372" s="383">
        <f t="shared" si="20"/>
        <v>1</v>
      </c>
      <c r="S372" s="387">
        <f t="shared" si="21"/>
        <v>1</v>
      </c>
      <c r="T372" s="388">
        <f t="shared" si="22"/>
        <v>1</v>
      </c>
      <c r="U372" s="160" t="s">
        <v>869</v>
      </c>
    </row>
    <row r="373" spans="1:21" ht="92.4" x14ac:dyDescent="0.25">
      <c r="A373" s="289" t="s">
        <v>664</v>
      </c>
      <c r="B373" s="308" t="s">
        <v>1871</v>
      </c>
      <c r="C373" s="301" t="s">
        <v>567</v>
      </c>
      <c r="D373" s="304" t="s">
        <v>525</v>
      </c>
      <c r="E373" s="304" t="s">
        <v>185</v>
      </c>
      <c r="F373" s="310" t="s">
        <v>134</v>
      </c>
      <c r="G373" s="231" t="s">
        <v>1921</v>
      </c>
      <c r="H373" s="400" t="s">
        <v>341</v>
      </c>
      <c r="I373" s="305" t="s">
        <v>563</v>
      </c>
      <c r="J373" s="304" t="s">
        <v>121</v>
      </c>
      <c r="K373" s="311">
        <v>1</v>
      </c>
      <c r="L373" s="305"/>
      <c r="M373" s="143">
        <v>2021</v>
      </c>
      <c r="N373" s="147">
        <v>8</v>
      </c>
      <c r="O373" s="148">
        <v>1</v>
      </c>
      <c r="P373" s="119">
        <f t="shared" si="23"/>
        <v>8</v>
      </c>
      <c r="Q373" s="146">
        <v>8</v>
      </c>
      <c r="R373" s="383">
        <f t="shared" si="20"/>
        <v>1</v>
      </c>
      <c r="S373" s="387">
        <f t="shared" si="21"/>
        <v>1</v>
      </c>
      <c r="T373" s="388">
        <f t="shared" si="22"/>
        <v>1</v>
      </c>
      <c r="U373" s="160" t="s">
        <v>869</v>
      </c>
    </row>
    <row r="374" spans="1:21" ht="92.4" x14ac:dyDescent="0.25">
      <c r="A374" s="289" t="s">
        <v>664</v>
      </c>
      <c r="B374" s="308" t="s">
        <v>1871</v>
      </c>
      <c r="C374" s="301" t="s">
        <v>567</v>
      </c>
      <c r="D374" s="304" t="s">
        <v>525</v>
      </c>
      <c r="E374" s="304" t="s">
        <v>185</v>
      </c>
      <c r="F374" s="310" t="s">
        <v>134</v>
      </c>
      <c r="G374" s="231" t="s">
        <v>1921</v>
      </c>
      <c r="H374" s="400" t="s">
        <v>342</v>
      </c>
      <c r="I374" s="305" t="s">
        <v>563</v>
      </c>
      <c r="J374" s="304" t="s">
        <v>121</v>
      </c>
      <c r="K374" s="311">
        <v>1</v>
      </c>
      <c r="L374" s="305"/>
      <c r="M374" s="143">
        <v>2021</v>
      </c>
      <c r="N374" s="147">
        <v>8</v>
      </c>
      <c r="O374" s="148">
        <v>1</v>
      </c>
      <c r="P374" s="119">
        <f t="shared" si="23"/>
        <v>8</v>
      </c>
      <c r="Q374" s="146">
        <v>8</v>
      </c>
      <c r="R374" s="383">
        <f t="shared" si="20"/>
        <v>1</v>
      </c>
      <c r="S374" s="387">
        <f t="shared" si="21"/>
        <v>1</v>
      </c>
      <c r="T374" s="388">
        <f t="shared" si="22"/>
        <v>1</v>
      </c>
      <c r="U374" s="160" t="s">
        <v>869</v>
      </c>
    </row>
    <row r="375" spans="1:21" ht="92.4" x14ac:dyDescent="0.25">
      <c r="A375" s="289" t="s">
        <v>664</v>
      </c>
      <c r="B375" s="308" t="s">
        <v>1871</v>
      </c>
      <c r="C375" s="301" t="s">
        <v>567</v>
      </c>
      <c r="D375" s="304" t="s">
        <v>525</v>
      </c>
      <c r="E375" s="304" t="s">
        <v>185</v>
      </c>
      <c r="F375" s="310" t="s">
        <v>134</v>
      </c>
      <c r="G375" s="231" t="s">
        <v>1921</v>
      </c>
      <c r="H375" s="400" t="s">
        <v>343</v>
      </c>
      <c r="I375" s="305" t="s">
        <v>362</v>
      </c>
      <c r="J375" s="304" t="s">
        <v>121</v>
      </c>
      <c r="K375" s="311">
        <v>1</v>
      </c>
      <c r="L375" s="305"/>
      <c r="M375" s="143">
        <v>2021</v>
      </c>
      <c r="N375" s="147">
        <v>8</v>
      </c>
      <c r="O375" s="148">
        <v>1</v>
      </c>
      <c r="P375" s="119">
        <f t="shared" si="23"/>
        <v>8</v>
      </c>
      <c r="Q375" s="146">
        <v>8</v>
      </c>
      <c r="R375" s="383">
        <f t="shared" si="20"/>
        <v>1</v>
      </c>
      <c r="S375" s="387">
        <f t="shared" si="21"/>
        <v>1</v>
      </c>
      <c r="T375" s="388">
        <f t="shared" si="22"/>
        <v>1</v>
      </c>
      <c r="U375" s="160" t="s">
        <v>869</v>
      </c>
    </row>
    <row r="376" spans="1:21" ht="92.4" x14ac:dyDescent="0.25">
      <c r="A376" s="289" t="s">
        <v>664</v>
      </c>
      <c r="B376" s="308" t="s">
        <v>1871</v>
      </c>
      <c r="C376" s="301" t="s">
        <v>567</v>
      </c>
      <c r="D376" s="304" t="s">
        <v>525</v>
      </c>
      <c r="E376" s="304" t="s">
        <v>185</v>
      </c>
      <c r="F376" s="310" t="s">
        <v>134</v>
      </c>
      <c r="G376" s="231" t="s">
        <v>1921</v>
      </c>
      <c r="H376" s="400" t="s">
        <v>344</v>
      </c>
      <c r="I376" s="305" t="s">
        <v>563</v>
      </c>
      <c r="J376" s="304" t="s">
        <v>121</v>
      </c>
      <c r="K376" s="311">
        <v>1</v>
      </c>
      <c r="L376" s="305"/>
      <c r="M376" s="143">
        <v>2021</v>
      </c>
      <c r="N376" s="147">
        <v>8</v>
      </c>
      <c r="O376" s="148">
        <v>1</v>
      </c>
      <c r="P376" s="119">
        <f t="shared" si="23"/>
        <v>8</v>
      </c>
      <c r="Q376" s="146">
        <v>8</v>
      </c>
      <c r="R376" s="383">
        <f t="shared" si="20"/>
        <v>1</v>
      </c>
      <c r="S376" s="387">
        <f t="shared" si="21"/>
        <v>1</v>
      </c>
      <c r="T376" s="388">
        <f t="shared" si="22"/>
        <v>1</v>
      </c>
      <c r="U376" s="160" t="s">
        <v>869</v>
      </c>
    </row>
    <row r="377" spans="1:21" ht="92.4" x14ac:dyDescent="0.25">
      <c r="A377" s="289" t="s">
        <v>664</v>
      </c>
      <c r="B377" s="308" t="s">
        <v>1871</v>
      </c>
      <c r="C377" s="301" t="s">
        <v>567</v>
      </c>
      <c r="D377" s="304" t="s">
        <v>525</v>
      </c>
      <c r="E377" s="304" t="s">
        <v>185</v>
      </c>
      <c r="F377" s="310" t="s">
        <v>134</v>
      </c>
      <c r="G377" s="231" t="s">
        <v>1921</v>
      </c>
      <c r="H377" s="400" t="s">
        <v>582</v>
      </c>
      <c r="I377" s="305" t="s">
        <v>563</v>
      </c>
      <c r="J377" s="304" t="s">
        <v>121</v>
      </c>
      <c r="K377" s="311">
        <v>1</v>
      </c>
      <c r="L377" s="305"/>
      <c r="M377" s="143">
        <v>2021</v>
      </c>
      <c r="N377" s="147">
        <v>8</v>
      </c>
      <c r="O377" s="148">
        <v>1</v>
      </c>
      <c r="P377" s="119">
        <f t="shared" si="23"/>
        <v>8</v>
      </c>
      <c r="Q377" s="146">
        <v>0</v>
      </c>
      <c r="R377" s="383">
        <f t="shared" si="20"/>
        <v>0</v>
      </c>
      <c r="S377" s="387">
        <f t="shared" si="21"/>
        <v>0</v>
      </c>
      <c r="T377" s="388">
        <f t="shared" si="22"/>
        <v>1</v>
      </c>
      <c r="U377" s="160" t="s">
        <v>1945</v>
      </c>
    </row>
    <row r="378" spans="1:21" ht="92.4" x14ac:dyDescent="0.25">
      <c r="A378" s="289" t="s">
        <v>664</v>
      </c>
      <c r="B378" s="308" t="s">
        <v>1871</v>
      </c>
      <c r="C378" s="301" t="s">
        <v>567</v>
      </c>
      <c r="D378" s="304" t="s">
        <v>525</v>
      </c>
      <c r="E378" s="304" t="s">
        <v>185</v>
      </c>
      <c r="F378" s="310" t="s">
        <v>134</v>
      </c>
      <c r="G378" s="231" t="s">
        <v>1921</v>
      </c>
      <c r="H378" s="400" t="s">
        <v>347</v>
      </c>
      <c r="I378" s="305" t="s">
        <v>362</v>
      </c>
      <c r="J378" s="304" t="s">
        <v>121</v>
      </c>
      <c r="K378" s="311">
        <v>1</v>
      </c>
      <c r="L378" s="305"/>
      <c r="M378" s="143">
        <v>2021</v>
      </c>
      <c r="N378" s="147">
        <v>8</v>
      </c>
      <c r="O378" s="148">
        <v>1</v>
      </c>
      <c r="P378" s="119">
        <f t="shared" si="23"/>
        <v>8</v>
      </c>
      <c r="Q378" s="146">
        <v>8</v>
      </c>
      <c r="R378" s="383">
        <f t="shared" si="20"/>
        <v>1</v>
      </c>
      <c r="S378" s="387">
        <f t="shared" si="21"/>
        <v>1</v>
      </c>
      <c r="T378" s="388">
        <f t="shared" si="22"/>
        <v>1</v>
      </c>
      <c r="U378" s="160" t="s">
        <v>869</v>
      </c>
    </row>
    <row r="379" spans="1:21" ht="92.4" x14ac:dyDescent="0.25">
      <c r="A379" s="289" t="s">
        <v>664</v>
      </c>
      <c r="B379" s="308" t="s">
        <v>1871</v>
      </c>
      <c r="C379" s="301" t="s">
        <v>567</v>
      </c>
      <c r="D379" s="304" t="s">
        <v>525</v>
      </c>
      <c r="E379" s="304" t="s">
        <v>185</v>
      </c>
      <c r="F379" s="310" t="s">
        <v>134</v>
      </c>
      <c r="G379" s="231" t="s">
        <v>1921</v>
      </c>
      <c r="H379" s="400" t="s">
        <v>348</v>
      </c>
      <c r="I379" s="305" t="s">
        <v>362</v>
      </c>
      <c r="J379" s="304" t="s">
        <v>121</v>
      </c>
      <c r="K379" s="311">
        <v>1</v>
      </c>
      <c r="L379" s="305"/>
      <c r="M379" s="143">
        <v>2021</v>
      </c>
      <c r="N379" s="147">
        <v>8</v>
      </c>
      <c r="O379" s="148">
        <v>1</v>
      </c>
      <c r="P379" s="119">
        <f t="shared" si="23"/>
        <v>8</v>
      </c>
      <c r="Q379" s="146">
        <v>8</v>
      </c>
      <c r="R379" s="383">
        <f t="shared" si="20"/>
        <v>1</v>
      </c>
      <c r="S379" s="387">
        <f t="shared" si="21"/>
        <v>1</v>
      </c>
      <c r="T379" s="388">
        <f t="shared" si="22"/>
        <v>1</v>
      </c>
      <c r="U379" s="160" t="s">
        <v>869</v>
      </c>
    </row>
    <row r="380" spans="1:21" ht="92.4" x14ac:dyDescent="0.25">
      <c r="A380" s="289" t="s">
        <v>664</v>
      </c>
      <c r="B380" s="308" t="s">
        <v>1871</v>
      </c>
      <c r="C380" s="301" t="s">
        <v>567</v>
      </c>
      <c r="D380" s="304" t="s">
        <v>525</v>
      </c>
      <c r="E380" s="304" t="s">
        <v>185</v>
      </c>
      <c r="F380" s="310" t="s">
        <v>134</v>
      </c>
      <c r="G380" s="231" t="s">
        <v>1921</v>
      </c>
      <c r="H380" s="400" t="s">
        <v>349</v>
      </c>
      <c r="I380" s="305" t="s">
        <v>563</v>
      </c>
      <c r="J380" s="304" t="s">
        <v>121</v>
      </c>
      <c r="K380" s="311">
        <v>1</v>
      </c>
      <c r="L380" s="305"/>
      <c r="M380" s="143">
        <v>2021</v>
      </c>
      <c r="N380" s="147">
        <v>8</v>
      </c>
      <c r="O380" s="148">
        <v>1</v>
      </c>
      <c r="P380" s="119">
        <f t="shared" si="23"/>
        <v>8</v>
      </c>
      <c r="Q380" s="146">
        <v>8</v>
      </c>
      <c r="R380" s="383">
        <f t="shared" si="20"/>
        <v>1</v>
      </c>
      <c r="S380" s="387">
        <f t="shared" si="21"/>
        <v>1</v>
      </c>
      <c r="T380" s="388">
        <f t="shared" si="22"/>
        <v>1</v>
      </c>
      <c r="U380" s="160" t="s">
        <v>869</v>
      </c>
    </row>
    <row r="381" spans="1:21" ht="92.4" x14ac:dyDescent="0.25">
      <c r="A381" s="289" t="s">
        <v>664</v>
      </c>
      <c r="B381" s="308" t="s">
        <v>1871</v>
      </c>
      <c r="C381" s="301" t="s">
        <v>567</v>
      </c>
      <c r="D381" s="304" t="s">
        <v>525</v>
      </c>
      <c r="E381" s="304" t="s">
        <v>185</v>
      </c>
      <c r="F381" s="310" t="s">
        <v>134</v>
      </c>
      <c r="G381" s="231" t="s">
        <v>1921</v>
      </c>
      <c r="H381" s="400" t="s">
        <v>350</v>
      </c>
      <c r="I381" s="305" t="s">
        <v>563</v>
      </c>
      <c r="J381" s="304" t="s">
        <v>121</v>
      </c>
      <c r="K381" s="311">
        <v>1</v>
      </c>
      <c r="L381" s="305"/>
      <c r="M381" s="143">
        <v>2021</v>
      </c>
      <c r="N381" s="147">
        <v>8</v>
      </c>
      <c r="O381" s="148">
        <v>1</v>
      </c>
      <c r="P381" s="119">
        <f t="shared" si="23"/>
        <v>8</v>
      </c>
      <c r="Q381" s="146">
        <v>8</v>
      </c>
      <c r="R381" s="383">
        <f t="shared" si="20"/>
        <v>1</v>
      </c>
      <c r="S381" s="387">
        <f t="shared" si="21"/>
        <v>1</v>
      </c>
      <c r="T381" s="388">
        <f t="shared" si="22"/>
        <v>1</v>
      </c>
      <c r="U381" s="160" t="s">
        <v>869</v>
      </c>
    </row>
    <row r="382" spans="1:21" ht="92.4" x14ac:dyDescent="0.25">
      <c r="A382" s="289" t="s">
        <v>664</v>
      </c>
      <c r="B382" s="308" t="s">
        <v>1871</v>
      </c>
      <c r="C382" s="301" t="s">
        <v>567</v>
      </c>
      <c r="D382" s="304" t="s">
        <v>525</v>
      </c>
      <c r="E382" s="304" t="s">
        <v>185</v>
      </c>
      <c r="F382" s="310" t="s">
        <v>134</v>
      </c>
      <c r="G382" s="231" t="s">
        <v>1921</v>
      </c>
      <c r="H382" s="400" t="s">
        <v>1940</v>
      </c>
      <c r="I382" s="305" t="s">
        <v>235</v>
      </c>
      <c r="J382" s="304" t="s">
        <v>121</v>
      </c>
      <c r="K382" s="311">
        <v>1</v>
      </c>
      <c r="L382" s="305" t="s">
        <v>1941</v>
      </c>
      <c r="M382" s="143">
        <v>2021</v>
      </c>
      <c r="N382" s="147">
        <v>8</v>
      </c>
      <c r="O382" s="148">
        <v>1</v>
      </c>
      <c r="P382" s="119">
        <f t="shared" si="23"/>
        <v>8</v>
      </c>
      <c r="Q382" s="146">
        <v>8</v>
      </c>
      <c r="R382" s="383">
        <f t="shared" si="20"/>
        <v>1</v>
      </c>
      <c r="S382" s="387">
        <f t="shared" si="21"/>
        <v>1</v>
      </c>
      <c r="T382" s="388">
        <f t="shared" si="22"/>
        <v>1</v>
      </c>
      <c r="U382" s="160" t="s">
        <v>869</v>
      </c>
    </row>
    <row r="383" spans="1:21" ht="92.4" x14ac:dyDescent="0.25">
      <c r="A383" s="289" t="s">
        <v>664</v>
      </c>
      <c r="B383" s="308" t="s">
        <v>1871</v>
      </c>
      <c r="C383" s="301" t="s">
        <v>567</v>
      </c>
      <c r="D383" s="304" t="s">
        <v>525</v>
      </c>
      <c r="E383" s="304" t="s">
        <v>185</v>
      </c>
      <c r="F383" s="310" t="s">
        <v>134</v>
      </c>
      <c r="G383" s="231" t="s">
        <v>1921</v>
      </c>
      <c r="H383" s="400" t="s">
        <v>352</v>
      </c>
      <c r="I383" s="305" t="s">
        <v>563</v>
      </c>
      <c r="J383" s="304" t="s">
        <v>121</v>
      </c>
      <c r="K383" s="311">
        <v>1</v>
      </c>
      <c r="L383" s="305"/>
      <c r="M383" s="143">
        <v>2021</v>
      </c>
      <c r="N383" s="147">
        <v>8</v>
      </c>
      <c r="O383" s="148">
        <v>1</v>
      </c>
      <c r="P383" s="119">
        <f t="shared" si="23"/>
        <v>8</v>
      </c>
      <c r="Q383" s="146">
        <v>8</v>
      </c>
      <c r="R383" s="383">
        <f t="shared" si="20"/>
        <v>1</v>
      </c>
      <c r="S383" s="387">
        <f t="shared" si="21"/>
        <v>1</v>
      </c>
      <c r="T383" s="388">
        <f t="shared" si="22"/>
        <v>1</v>
      </c>
      <c r="U383" s="160" t="s">
        <v>869</v>
      </c>
    </row>
    <row r="384" spans="1:21" ht="92.4" x14ac:dyDescent="0.25">
      <c r="A384" s="289" t="s">
        <v>664</v>
      </c>
      <c r="B384" s="308" t="s">
        <v>1871</v>
      </c>
      <c r="C384" s="301" t="s">
        <v>567</v>
      </c>
      <c r="D384" s="304" t="s">
        <v>525</v>
      </c>
      <c r="E384" s="304" t="s">
        <v>185</v>
      </c>
      <c r="F384" s="310" t="s">
        <v>548</v>
      </c>
      <c r="G384" s="231" t="s">
        <v>1921</v>
      </c>
      <c r="H384" s="400" t="s">
        <v>547</v>
      </c>
      <c r="I384" s="305" t="s">
        <v>565</v>
      </c>
      <c r="J384" s="304" t="s">
        <v>121</v>
      </c>
      <c r="K384" s="311">
        <v>1</v>
      </c>
      <c r="L384" s="305"/>
      <c r="M384" s="143">
        <v>2021</v>
      </c>
      <c r="N384" s="147">
        <v>8</v>
      </c>
      <c r="O384" s="148">
        <v>1</v>
      </c>
      <c r="P384" s="119">
        <f t="shared" si="23"/>
        <v>8</v>
      </c>
      <c r="Q384" s="146">
        <v>0</v>
      </c>
      <c r="R384" s="383">
        <f t="shared" si="20"/>
        <v>0</v>
      </c>
      <c r="S384" s="387">
        <f t="shared" si="21"/>
        <v>0</v>
      </c>
      <c r="T384" s="388">
        <f t="shared" si="22"/>
        <v>1</v>
      </c>
      <c r="U384" s="103" t="s">
        <v>1942</v>
      </c>
    </row>
    <row r="385" spans="1:21" ht="92.4" x14ac:dyDescent="0.25">
      <c r="A385" s="289" t="s">
        <v>664</v>
      </c>
      <c r="B385" s="308" t="s">
        <v>1871</v>
      </c>
      <c r="C385" s="301" t="s">
        <v>567</v>
      </c>
      <c r="D385" s="304" t="s">
        <v>525</v>
      </c>
      <c r="E385" s="304" t="s">
        <v>185</v>
      </c>
      <c r="F385" s="310" t="s">
        <v>548</v>
      </c>
      <c r="G385" s="231" t="s">
        <v>1921</v>
      </c>
      <c r="H385" s="400" t="s">
        <v>549</v>
      </c>
      <c r="I385" s="305" t="s">
        <v>565</v>
      </c>
      <c r="J385" s="304" t="s">
        <v>121</v>
      </c>
      <c r="K385" s="311">
        <v>1</v>
      </c>
      <c r="L385" s="305"/>
      <c r="M385" s="143">
        <v>2021</v>
      </c>
      <c r="N385" s="147">
        <v>8</v>
      </c>
      <c r="O385" s="148">
        <v>1</v>
      </c>
      <c r="P385" s="119">
        <f t="shared" si="23"/>
        <v>8</v>
      </c>
      <c r="Q385" s="146">
        <v>0</v>
      </c>
      <c r="R385" s="383">
        <f t="shared" si="20"/>
        <v>0</v>
      </c>
      <c r="S385" s="387">
        <f t="shared" si="21"/>
        <v>0</v>
      </c>
      <c r="T385" s="388">
        <f t="shared" si="22"/>
        <v>1</v>
      </c>
      <c r="U385" s="103" t="s">
        <v>1942</v>
      </c>
    </row>
    <row r="386" spans="1:21" ht="92.4" x14ac:dyDescent="0.25">
      <c r="A386" s="289" t="s">
        <v>664</v>
      </c>
      <c r="B386" s="308" t="s">
        <v>1871</v>
      </c>
      <c r="C386" s="301" t="s">
        <v>567</v>
      </c>
      <c r="D386" s="304" t="s">
        <v>525</v>
      </c>
      <c r="E386" s="304" t="s">
        <v>185</v>
      </c>
      <c r="F386" s="310" t="s">
        <v>548</v>
      </c>
      <c r="G386" s="231" t="s">
        <v>1921</v>
      </c>
      <c r="H386" s="400" t="s">
        <v>550</v>
      </c>
      <c r="I386" s="305" t="s">
        <v>565</v>
      </c>
      <c r="J386" s="304" t="s">
        <v>121</v>
      </c>
      <c r="K386" s="311">
        <v>1</v>
      </c>
      <c r="L386" s="305"/>
      <c r="M386" s="143">
        <v>2021</v>
      </c>
      <c r="N386" s="147">
        <v>8</v>
      </c>
      <c r="O386" s="148">
        <v>1</v>
      </c>
      <c r="P386" s="119">
        <f t="shared" si="23"/>
        <v>8</v>
      </c>
      <c r="Q386" s="146">
        <v>0</v>
      </c>
      <c r="R386" s="383">
        <f t="shared" si="20"/>
        <v>0</v>
      </c>
      <c r="S386" s="387">
        <f t="shared" si="21"/>
        <v>0</v>
      </c>
      <c r="T386" s="388">
        <f t="shared" si="22"/>
        <v>1</v>
      </c>
      <c r="U386" s="103" t="s">
        <v>1942</v>
      </c>
    </row>
    <row r="387" spans="1:21" ht="92.4" x14ac:dyDescent="0.25">
      <c r="A387" s="289" t="s">
        <v>664</v>
      </c>
      <c r="B387" s="308" t="s">
        <v>1871</v>
      </c>
      <c r="C387" s="301" t="s">
        <v>567</v>
      </c>
      <c r="D387" s="304" t="s">
        <v>525</v>
      </c>
      <c r="E387" s="304" t="s">
        <v>185</v>
      </c>
      <c r="F387" s="310" t="s">
        <v>548</v>
      </c>
      <c r="G387" s="231" t="s">
        <v>1921</v>
      </c>
      <c r="H387" s="400" t="s">
        <v>551</v>
      </c>
      <c r="I387" s="305" t="s">
        <v>565</v>
      </c>
      <c r="J387" s="304" t="s">
        <v>121</v>
      </c>
      <c r="K387" s="311">
        <v>1</v>
      </c>
      <c r="L387" s="305"/>
      <c r="M387" s="143">
        <v>2021</v>
      </c>
      <c r="N387" s="147">
        <v>8</v>
      </c>
      <c r="O387" s="148">
        <v>1</v>
      </c>
      <c r="P387" s="119">
        <f t="shared" si="23"/>
        <v>8</v>
      </c>
      <c r="Q387" s="146">
        <v>0</v>
      </c>
      <c r="R387" s="383">
        <f t="shared" ref="R387:R450" si="24">Q387/P387</f>
        <v>0</v>
      </c>
      <c r="S387" s="387">
        <f t="shared" ref="S387:S450" si="25">Q387/N387</f>
        <v>0</v>
      </c>
      <c r="T387" s="388">
        <f t="shared" ref="T387:T450" si="26">O387/K387</f>
        <v>1</v>
      </c>
      <c r="U387" s="103" t="s">
        <v>1942</v>
      </c>
    </row>
    <row r="388" spans="1:21" ht="92.4" x14ac:dyDescent="0.25">
      <c r="A388" s="289" t="s">
        <v>664</v>
      </c>
      <c r="B388" s="308" t="s">
        <v>1871</v>
      </c>
      <c r="C388" s="301" t="s">
        <v>567</v>
      </c>
      <c r="D388" s="304" t="s">
        <v>525</v>
      </c>
      <c r="E388" s="304" t="s">
        <v>185</v>
      </c>
      <c r="F388" s="310" t="s">
        <v>548</v>
      </c>
      <c r="G388" s="231" t="s">
        <v>1921</v>
      </c>
      <c r="H388" s="400" t="s">
        <v>552</v>
      </c>
      <c r="I388" s="305" t="s">
        <v>565</v>
      </c>
      <c r="J388" s="304" t="s">
        <v>121</v>
      </c>
      <c r="K388" s="311">
        <v>1</v>
      </c>
      <c r="L388" s="305"/>
      <c r="M388" s="143">
        <v>2021</v>
      </c>
      <c r="N388" s="147">
        <v>8</v>
      </c>
      <c r="O388" s="148">
        <v>1</v>
      </c>
      <c r="P388" s="119">
        <f t="shared" ref="P388:P451" si="27">ROUNDUP(N388*O388,0)</f>
        <v>8</v>
      </c>
      <c r="Q388" s="146">
        <v>0</v>
      </c>
      <c r="R388" s="383">
        <f t="shared" si="24"/>
        <v>0</v>
      </c>
      <c r="S388" s="387">
        <f t="shared" si="25"/>
        <v>0</v>
      </c>
      <c r="T388" s="388">
        <f t="shared" si="26"/>
        <v>1</v>
      </c>
      <c r="U388" s="103" t="s">
        <v>1942</v>
      </c>
    </row>
    <row r="389" spans="1:21" ht="92.4" x14ac:dyDescent="0.25">
      <c r="A389" s="289" t="s">
        <v>664</v>
      </c>
      <c r="B389" s="308" t="s">
        <v>1871</v>
      </c>
      <c r="C389" s="301" t="s">
        <v>567</v>
      </c>
      <c r="D389" s="304" t="s">
        <v>525</v>
      </c>
      <c r="E389" s="304" t="s">
        <v>185</v>
      </c>
      <c r="F389" s="310" t="s">
        <v>548</v>
      </c>
      <c r="G389" s="231" t="s">
        <v>1921</v>
      </c>
      <c r="H389" s="400" t="s">
        <v>553</v>
      </c>
      <c r="I389" s="305" t="s">
        <v>565</v>
      </c>
      <c r="J389" s="304" t="s">
        <v>121</v>
      </c>
      <c r="K389" s="311">
        <v>1</v>
      </c>
      <c r="L389" s="305"/>
      <c r="M389" s="143">
        <v>2021</v>
      </c>
      <c r="N389" s="147">
        <v>8</v>
      </c>
      <c r="O389" s="148">
        <v>1</v>
      </c>
      <c r="P389" s="119">
        <f t="shared" si="27"/>
        <v>8</v>
      </c>
      <c r="Q389" s="146">
        <v>0</v>
      </c>
      <c r="R389" s="383">
        <f t="shared" si="24"/>
        <v>0</v>
      </c>
      <c r="S389" s="387">
        <f t="shared" si="25"/>
        <v>0</v>
      </c>
      <c r="T389" s="388">
        <f t="shared" si="26"/>
        <v>1</v>
      </c>
      <c r="U389" s="103" t="s">
        <v>1942</v>
      </c>
    </row>
    <row r="390" spans="1:21" ht="92.4" x14ac:dyDescent="0.25">
      <c r="A390" s="289" t="s">
        <v>664</v>
      </c>
      <c r="B390" s="308" t="s">
        <v>1871</v>
      </c>
      <c r="C390" s="301" t="s">
        <v>567</v>
      </c>
      <c r="D390" s="304" t="s">
        <v>525</v>
      </c>
      <c r="E390" s="304" t="s">
        <v>185</v>
      </c>
      <c r="F390" s="310" t="s">
        <v>548</v>
      </c>
      <c r="G390" s="231" t="s">
        <v>1921</v>
      </c>
      <c r="H390" s="400" t="s">
        <v>554</v>
      </c>
      <c r="I390" s="305" t="s">
        <v>565</v>
      </c>
      <c r="J390" s="304" t="s">
        <v>121</v>
      </c>
      <c r="K390" s="311">
        <v>1</v>
      </c>
      <c r="L390" s="305"/>
      <c r="M390" s="143">
        <v>2021</v>
      </c>
      <c r="N390" s="147">
        <v>8</v>
      </c>
      <c r="O390" s="148">
        <v>1</v>
      </c>
      <c r="P390" s="119">
        <f t="shared" si="27"/>
        <v>8</v>
      </c>
      <c r="Q390" s="146">
        <v>0</v>
      </c>
      <c r="R390" s="383">
        <f t="shared" si="24"/>
        <v>0</v>
      </c>
      <c r="S390" s="387">
        <f t="shared" si="25"/>
        <v>0</v>
      </c>
      <c r="T390" s="388">
        <f t="shared" si="26"/>
        <v>1</v>
      </c>
      <c r="U390" s="103" t="s">
        <v>1942</v>
      </c>
    </row>
    <row r="391" spans="1:21" ht="92.4" x14ac:dyDescent="0.25">
      <c r="A391" s="289" t="s">
        <v>664</v>
      </c>
      <c r="B391" s="308" t="s">
        <v>1871</v>
      </c>
      <c r="C391" s="301" t="s">
        <v>567</v>
      </c>
      <c r="D391" s="304" t="s">
        <v>525</v>
      </c>
      <c r="E391" s="304" t="s">
        <v>511</v>
      </c>
      <c r="F391" s="310" t="s">
        <v>134</v>
      </c>
      <c r="G391" s="231" t="s">
        <v>1906</v>
      </c>
      <c r="H391" s="400" t="s">
        <v>133</v>
      </c>
      <c r="I391" s="305" t="s">
        <v>565</v>
      </c>
      <c r="J391" s="304" t="s">
        <v>121</v>
      </c>
      <c r="K391" s="311">
        <v>1</v>
      </c>
      <c r="L391" s="305"/>
      <c r="M391" s="143">
        <v>2021</v>
      </c>
      <c r="N391" s="147">
        <v>27</v>
      </c>
      <c r="O391" s="148">
        <v>1</v>
      </c>
      <c r="P391" s="119">
        <f t="shared" si="27"/>
        <v>27</v>
      </c>
      <c r="Q391" s="146">
        <v>7</v>
      </c>
      <c r="R391" s="383">
        <f t="shared" si="24"/>
        <v>0.25925925925925924</v>
      </c>
      <c r="S391" s="387">
        <f t="shared" si="25"/>
        <v>0.25925925925925924</v>
      </c>
      <c r="T391" s="388">
        <f t="shared" si="26"/>
        <v>1</v>
      </c>
      <c r="U391" s="415" t="s">
        <v>1935</v>
      </c>
    </row>
    <row r="392" spans="1:21" ht="92.4" x14ac:dyDescent="0.25">
      <c r="A392" s="289" t="s">
        <v>664</v>
      </c>
      <c r="B392" s="308" t="s">
        <v>1871</v>
      </c>
      <c r="C392" s="301" t="s">
        <v>567</v>
      </c>
      <c r="D392" s="304" t="s">
        <v>525</v>
      </c>
      <c r="E392" s="304" t="s">
        <v>185</v>
      </c>
      <c r="F392" s="310" t="s">
        <v>134</v>
      </c>
      <c r="G392" s="231" t="s">
        <v>1906</v>
      </c>
      <c r="H392" s="400" t="s">
        <v>133</v>
      </c>
      <c r="I392" s="305" t="s">
        <v>565</v>
      </c>
      <c r="J392" s="304" t="s">
        <v>121</v>
      </c>
      <c r="K392" s="311">
        <v>1</v>
      </c>
      <c r="L392" s="305"/>
      <c r="M392" s="143">
        <v>2021</v>
      </c>
      <c r="N392" s="147">
        <v>0</v>
      </c>
      <c r="O392" s="148">
        <v>1</v>
      </c>
      <c r="P392" s="119">
        <f t="shared" si="27"/>
        <v>0</v>
      </c>
      <c r="Q392" s="146">
        <v>0</v>
      </c>
      <c r="R392" s="383" t="e">
        <f t="shared" si="24"/>
        <v>#DIV/0!</v>
      </c>
      <c r="S392" s="387" t="e">
        <f t="shared" si="25"/>
        <v>#DIV/0!</v>
      </c>
      <c r="T392" s="388">
        <f t="shared" si="26"/>
        <v>1</v>
      </c>
      <c r="U392" s="103" t="s">
        <v>1875</v>
      </c>
    </row>
    <row r="393" spans="1:21" ht="92.4" x14ac:dyDescent="0.25">
      <c r="A393" s="289" t="s">
        <v>664</v>
      </c>
      <c r="B393" s="308" t="s">
        <v>1871</v>
      </c>
      <c r="C393" s="301" t="s">
        <v>567</v>
      </c>
      <c r="D393" s="304" t="s">
        <v>525</v>
      </c>
      <c r="E393" s="304" t="s">
        <v>511</v>
      </c>
      <c r="F393" s="310" t="s">
        <v>134</v>
      </c>
      <c r="G393" s="231" t="s">
        <v>1906</v>
      </c>
      <c r="H393" s="400" t="s">
        <v>136</v>
      </c>
      <c r="I393" s="305" t="s">
        <v>115</v>
      </c>
      <c r="J393" s="304" t="s">
        <v>121</v>
      </c>
      <c r="K393" s="311">
        <v>1</v>
      </c>
      <c r="L393" s="305"/>
      <c r="M393" s="143">
        <v>2021</v>
      </c>
      <c r="N393" s="147">
        <v>27</v>
      </c>
      <c r="O393" s="148">
        <v>1</v>
      </c>
      <c r="P393" s="119">
        <f t="shared" si="27"/>
        <v>27</v>
      </c>
      <c r="Q393" s="146">
        <v>27</v>
      </c>
      <c r="R393" s="383">
        <f t="shared" si="24"/>
        <v>1</v>
      </c>
      <c r="S393" s="387">
        <f t="shared" si="25"/>
        <v>1</v>
      </c>
      <c r="T393" s="388">
        <f t="shared" si="26"/>
        <v>1</v>
      </c>
      <c r="U393" s="160" t="s">
        <v>869</v>
      </c>
    </row>
    <row r="394" spans="1:21" ht="92.4" x14ac:dyDescent="0.25">
      <c r="A394" s="289" t="s">
        <v>664</v>
      </c>
      <c r="B394" s="308" t="s">
        <v>1871</v>
      </c>
      <c r="C394" s="301" t="s">
        <v>567</v>
      </c>
      <c r="D394" s="304" t="s">
        <v>525</v>
      </c>
      <c r="E394" s="304" t="s">
        <v>185</v>
      </c>
      <c r="F394" s="310" t="s">
        <v>134</v>
      </c>
      <c r="G394" s="231" t="s">
        <v>1906</v>
      </c>
      <c r="H394" s="400" t="s">
        <v>136</v>
      </c>
      <c r="I394" s="305" t="s">
        <v>115</v>
      </c>
      <c r="J394" s="304" t="s">
        <v>121</v>
      </c>
      <c r="K394" s="311">
        <v>1</v>
      </c>
      <c r="L394" s="305"/>
      <c r="M394" s="143">
        <v>2021</v>
      </c>
      <c r="N394" s="147">
        <v>0</v>
      </c>
      <c r="O394" s="148">
        <v>1</v>
      </c>
      <c r="P394" s="119">
        <f t="shared" si="27"/>
        <v>0</v>
      </c>
      <c r="Q394" s="146">
        <v>0</v>
      </c>
      <c r="R394" s="383" t="e">
        <f t="shared" si="24"/>
        <v>#DIV/0!</v>
      </c>
      <c r="S394" s="387" t="e">
        <f t="shared" si="25"/>
        <v>#DIV/0!</v>
      </c>
      <c r="T394" s="388">
        <f t="shared" si="26"/>
        <v>1</v>
      </c>
      <c r="U394" s="103" t="s">
        <v>1875</v>
      </c>
    </row>
    <row r="395" spans="1:21" ht="92.4" x14ac:dyDescent="0.25">
      <c r="A395" s="289" t="s">
        <v>664</v>
      </c>
      <c r="B395" s="308" t="s">
        <v>1871</v>
      </c>
      <c r="C395" s="301" t="s">
        <v>567</v>
      </c>
      <c r="D395" s="304" t="s">
        <v>525</v>
      </c>
      <c r="E395" s="304" t="s">
        <v>511</v>
      </c>
      <c r="F395" s="310" t="s">
        <v>134</v>
      </c>
      <c r="G395" s="231" t="s">
        <v>1906</v>
      </c>
      <c r="H395" s="400" t="s">
        <v>138</v>
      </c>
      <c r="I395" s="305" t="s">
        <v>565</v>
      </c>
      <c r="J395" s="304" t="s">
        <v>121</v>
      </c>
      <c r="K395" s="311">
        <v>1</v>
      </c>
      <c r="L395" s="305"/>
      <c r="M395" s="143">
        <v>2021</v>
      </c>
      <c r="N395" s="147">
        <v>27</v>
      </c>
      <c r="O395" s="148">
        <v>1</v>
      </c>
      <c r="P395" s="119">
        <f t="shared" si="27"/>
        <v>27</v>
      </c>
      <c r="Q395" s="146">
        <v>6</v>
      </c>
      <c r="R395" s="383">
        <f t="shared" si="24"/>
        <v>0.22222222222222221</v>
      </c>
      <c r="S395" s="387">
        <f t="shared" si="25"/>
        <v>0.22222222222222221</v>
      </c>
      <c r="T395" s="388">
        <f t="shared" si="26"/>
        <v>1</v>
      </c>
      <c r="U395" s="415" t="s">
        <v>1935</v>
      </c>
    </row>
    <row r="396" spans="1:21" ht="92.4" x14ac:dyDescent="0.25">
      <c r="A396" s="289" t="s">
        <v>664</v>
      </c>
      <c r="B396" s="308" t="s">
        <v>1871</v>
      </c>
      <c r="C396" s="301" t="s">
        <v>567</v>
      </c>
      <c r="D396" s="304" t="s">
        <v>525</v>
      </c>
      <c r="E396" s="304" t="s">
        <v>185</v>
      </c>
      <c r="F396" s="310" t="s">
        <v>134</v>
      </c>
      <c r="G396" s="231" t="s">
        <v>1906</v>
      </c>
      <c r="H396" s="400" t="s">
        <v>138</v>
      </c>
      <c r="I396" s="305" t="s">
        <v>565</v>
      </c>
      <c r="J396" s="304" t="s">
        <v>121</v>
      </c>
      <c r="K396" s="311">
        <v>1</v>
      </c>
      <c r="L396" s="305"/>
      <c r="M396" s="143">
        <v>2021</v>
      </c>
      <c r="N396" s="147">
        <v>0</v>
      </c>
      <c r="O396" s="148">
        <v>1</v>
      </c>
      <c r="P396" s="119">
        <f t="shared" si="27"/>
        <v>0</v>
      </c>
      <c r="Q396" s="146">
        <v>0</v>
      </c>
      <c r="R396" s="383" t="e">
        <f t="shared" si="24"/>
        <v>#DIV/0!</v>
      </c>
      <c r="S396" s="387" t="e">
        <f t="shared" si="25"/>
        <v>#DIV/0!</v>
      </c>
      <c r="T396" s="388">
        <f t="shared" si="26"/>
        <v>1</v>
      </c>
      <c r="U396" s="103" t="s">
        <v>1875</v>
      </c>
    </row>
    <row r="397" spans="1:21" ht="92.4" x14ac:dyDescent="0.25">
      <c r="A397" s="289" t="s">
        <v>664</v>
      </c>
      <c r="B397" s="308" t="s">
        <v>1871</v>
      </c>
      <c r="C397" s="301" t="s">
        <v>567</v>
      </c>
      <c r="D397" s="304" t="s">
        <v>525</v>
      </c>
      <c r="E397" s="304" t="s">
        <v>511</v>
      </c>
      <c r="F397" s="310" t="s">
        <v>134</v>
      </c>
      <c r="G397" s="231" t="s">
        <v>1906</v>
      </c>
      <c r="H397" s="400" t="s">
        <v>139</v>
      </c>
      <c r="I397" s="305" t="s">
        <v>565</v>
      </c>
      <c r="J397" s="304" t="s">
        <v>121</v>
      </c>
      <c r="K397" s="311">
        <v>1</v>
      </c>
      <c r="L397" s="305"/>
      <c r="M397" s="143">
        <v>2021</v>
      </c>
      <c r="N397" s="147">
        <v>27</v>
      </c>
      <c r="O397" s="148">
        <v>1</v>
      </c>
      <c r="P397" s="119">
        <f t="shared" si="27"/>
        <v>27</v>
      </c>
      <c r="Q397" s="146">
        <v>6</v>
      </c>
      <c r="R397" s="383">
        <f t="shared" si="24"/>
        <v>0.22222222222222221</v>
      </c>
      <c r="S397" s="387">
        <f t="shared" si="25"/>
        <v>0.22222222222222221</v>
      </c>
      <c r="T397" s="388">
        <f t="shared" si="26"/>
        <v>1</v>
      </c>
      <c r="U397" s="415" t="s">
        <v>1935</v>
      </c>
    </row>
    <row r="398" spans="1:21" ht="92.4" x14ac:dyDescent="0.25">
      <c r="A398" s="289" t="s">
        <v>664</v>
      </c>
      <c r="B398" s="308" t="s">
        <v>1871</v>
      </c>
      <c r="C398" s="301" t="s">
        <v>567</v>
      </c>
      <c r="D398" s="304" t="s">
        <v>525</v>
      </c>
      <c r="E398" s="304" t="s">
        <v>185</v>
      </c>
      <c r="F398" s="310" t="s">
        <v>134</v>
      </c>
      <c r="G398" s="231" t="s">
        <v>1906</v>
      </c>
      <c r="H398" s="400" t="s">
        <v>139</v>
      </c>
      <c r="I398" s="305" t="s">
        <v>565</v>
      </c>
      <c r="J398" s="304" t="s">
        <v>121</v>
      </c>
      <c r="K398" s="311">
        <v>1</v>
      </c>
      <c r="L398" s="305"/>
      <c r="M398" s="143">
        <v>2021</v>
      </c>
      <c r="N398" s="147">
        <v>0</v>
      </c>
      <c r="O398" s="148">
        <v>1</v>
      </c>
      <c r="P398" s="119">
        <f t="shared" si="27"/>
        <v>0</v>
      </c>
      <c r="Q398" s="146">
        <v>0</v>
      </c>
      <c r="R398" s="383" t="e">
        <f t="shared" si="24"/>
        <v>#DIV/0!</v>
      </c>
      <c r="S398" s="387" t="e">
        <f t="shared" si="25"/>
        <v>#DIV/0!</v>
      </c>
      <c r="T398" s="388">
        <f t="shared" si="26"/>
        <v>1</v>
      </c>
      <c r="U398" s="103" t="s">
        <v>1875</v>
      </c>
    </row>
    <row r="399" spans="1:21" ht="92.4" x14ac:dyDescent="0.25">
      <c r="A399" s="289" t="s">
        <v>664</v>
      </c>
      <c r="B399" s="308" t="s">
        <v>1871</v>
      </c>
      <c r="C399" s="301" t="s">
        <v>567</v>
      </c>
      <c r="D399" s="304" t="s">
        <v>525</v>
      </c>
      <c r="E399" s="304" t="s">
        <v>511</v>
      </c>
      <c r="F399" s="310" t="s">
        <v>134</v>
      </c>
      <c r="G399" s="231" t="s">
        <v>1906</v>
      </c>
      <c r="H399" s="400" t="s">
        <v>1936</v>
      </c>
      <c r="I399" s="305" t="s">
        <v>565</v>
      </c>
      <c r="J399" s="304" t="s">
        <v>121</v>
      </c>
      <c r="K399" s="311">
        <v>1</v>
      </c>
      <c r="L399" s="305"/>
      <c r="M399" s="143">
        <v>2021</v>
      </c>
      <c r="N399" s="147">
        <v>27</v>
      </c>
      <c r="O399" s="148">
        <v>1</v>
      </c>
      <c r="P399" s="119">
        <f t="shared" si="27"/>
        <v>27</v>
      </c>
      <c r="Q399" s="146">
        <v>6</v>
      </c>
      <c r="R399" s="383">
        <f t="shared" si="24"/>
        <v>0.22222222222222221</v>
      </c>
      <c r="S399" s="387">
        <f t="shared" si="25"/>
        <v>0.22222222222222221</v>
      </c>
      <c r="T399" s="388">
        <f t="shared" si="26"/>
        <v>1</v>
      </c>
      <c r="U399" s="415" t="s">
        <v>1935</v>
      </c>
    </row>
    <row r="400" spans="1:21" ht="92.4" x14ac:dyDescent="0.25">
      <c r="A400" s="289" t="s">
        <v>664</v>
      </c>
      <c r="B400" s="308" t="s">
        <v>1871</v>
      </c>
      <c r="C400" s="301" t="s">
        <v>567</v>
      </c>
      <c r="D400" s="304" t="s">
        <v>525</v>
      </c>
      <c r="E400" s="304" t="s">
        <v>185</v>
      </c>
      <c r="F400" s="310" t="s">
        <v>134</v>
      </c>
      <c r="G400" s="231" t="s">
        <v>1906</v>
      </c>
      <c r="H400" s="400" t="s">
        <v>1936</v>
      </c>
      <c r="I400" s="305" t="s">
        <v>565</v>
      </c>
      <c r="J400" s="304" t="s">
        <v>121</v>
      </c>
      <c r="K400" s="311">
        <v>1</v>
      </c>
      <c r="L400" s="305"/>
      <c r="M400" s="143">
        <v>2021</v>
      </c>
      <c r="N400" s="147">
        <v>0</v>
      </c>
      <c r="O400" s="148">
        <v>1</v>
      </c>
      <c r="P400" s="119">
        <f t="shared" si="27"/>
        <v>0</v>
      </c>
      <c r="Q400" s="146">
        <v>0</v>
      </c>
      <c r="R400" s="383" t="e">
        <f t="shared" si="24"/>
        <v>#DIV/0!</v>
      </c>
      <c r="S400" s="387" t="e">
        <f t="shared" si="25"/>
        <v>#DIV/0!</v>
      </c>
      <c r="T400" s="388">
        <f t="shared" si="26"/>
        <v>1</v>
      </c>
      <c r="U400" s="103" t="s">
        <v>1875</v>
      </c>
    </row>
    <row r="401" spans="1:21" ht="92.4" x14ac:dyDescent="0.25">
      <c r="A401" s="289" t="s">
        <v>664</v>
      </c>
      <c r="B401" s="308" t="s">
        <v>1871</v>
      </c>
      <c r="C401" s="301" t="s">
        <v>567</v>
      </c>
      <c r="D401" s="304" t="s">
        <v>525</v>
      </c>
      <c r="E401" s="304" t="s">
        <v>511</v>
      </c>
      <c r="F401" s="310" t="s">
        <v>134</v>
      </c>
      <c r="G401" s="231" t="s">
        <v>1906</v>
      </c>
      <c r="H401" s="400" t="s">
        <v>141</v>
      </c>
      <c r="I401" s="305" t="s">
        <v>565</v>
      </c>
      <c r="J401" s="304" t="s">
        <v>121</v>
      </c>
      <c r="K401" s="311">
        <v>1</v>
      </c>
      <c r="L401" s="305"/>
      <c r="M401" s="143">
        <v>2021</v>
      </c>
      <c r="N401" s="147">
        <v>27</v>
      </c>
      <c r="O401" s="148">
        <v>1</v>
      </c>
      <c r="P401" s="119">
        <f t="shared" si="27"/>
        <v>27</v>
      </c>
      <c r="Q401" s="146">
        <v>5</v>
      </c>
      <c r="R401" s="383">
        <f t="shared" si="24"/>
        <v>0.18518518518518517</v>
      </c>
      <c r="S401" s="387">
        <f t="shared" si="25"/>
        <v>0.18518518518518517</v>
      </c>
      <c r="T401" s="388">
        <f t="shared" si="26"/>
        <v>1</v>
      </c>
      <c r="U401" s="415" t="s">
        <v>1935</v>
      </c>
    </row>
    <row r="402" spans="1:21" ht="92.4" x14ac:dyDescent="0.25">
      <c r="A402" s="289" t="s">
        <v>664</v>
      </c>
      <c r="B402" s="308" t="s">
        <v>1871</v>
      </c>
      <c r="C402" s="301" t="s">
        <v>567</v>
      </c>
      <c r="D402" s="304" t="s">
        <v>525</v>
      </c>
      <c r="E402" s="304" t="s">
        <v>185</v>
      </c>
      <c r="F402" s="310" t="s">
        <v>134</v>
      </c>
      <c r="G402" s="231" t="s">
        <v>1906</v>
      </c>
      <c r="H402" s="400" t="s">
        <v>141</v>
      </c>
      <c r="I402" s="305" t="s">
        <v>565</v>
      </c>
      <c r="J402" s="304" t="s">
        <v>121</v>
      </c>
      <c r="K402" s="311">
        <v>1</v>
      </c>
      <c r="L402" s="305"/>
      <c r="M402" s="143">
        <v>2021</v>
      </c>
      <c r="N402" s="147">
        <v>0</v>
      </c>
      <c r="O402" s="148">
        <v>1</v>
      </c>
      <c r="P402" s="119">
        <f t="shared" si="27"/>
        <v>0</v>
      </c>
      <c r="Q402" s="146">
        <v>0</v>
      </c>
      <c r="R402" s="383" t="e">
        <f t="shared" si="24"/>
        <v>#DIV/0!</v>
      </c>
      <c r="S402" s="387" t="e">
        <f t="shared" si="25"/>
        <v>#DIV/0!</v>
      </c>
      <c r="T402" s="388">
        <f t="shared" si="26"/>
        <v>1</v>
      </c>
      <c r="U402" s="103" t="s">
        <v>1875</v>
      </c>
    </row>
    <row r="403" spans="1:21" ht="92.4" x14ac:dyDescent="0.25">
      <c r="A403" s="289" t="s">
        <v>664</v>
      </c>
      <c r="B403" s="308" t="s">
        <v>1871</v>
      </c>
      <c r="C403" s="301" t="s">
        <v>567</v>
      </c>
      <c r="D403" s="304" t="s">
        <v>525</v>
      </c>
      <c r="E403" s="304" t="s">
        <v>511</v>
      </c>
      <c r="F403" s="310" t="s">
        <v>134</v>
      </c>
      <c r="G403" s="231" t="s">
        <v>1906</v>
      </c>
      <c r="H403" s="400" t="s">
        <v>142</v>
      </c>
      <c r="I403" s="305" t="s">
        <v>565</v>
      </c>
      <c r="J403" s="304" t="s">
        <v>121</v>
      </c>
      <c r="K403" s="311">
        <v>1</v>
      </c>
      <c r="L403" s="305"/>
      <c r="M403" s="143">
        <v>2021</v>
      </c>
      <c r="N403" s="147">
        <v>27</v>
      </c>
      <c r="O403" s="148">
        <v>1</v>
      </c>
      <c r="P403" s="119">
        <f t="shared" si="27"/>
        <v>27</v>
      </c>
      <c r="Q403" s="146">
        <v>6</v>
      </c>
      <c r="R403" s="383">
        <f t="shared" si="24"/>
        <v>0.22222222222222221</v>
      </c>
      <c r="S403" s="387">
        <f t="shared" si="25"/>
        <v>0.22222222222222221</v>
      </c>
      <c r="T403" s="388">
        <f t="shared" si="26"/>
        <v>1</v>
      </c>
      <c r="U403" s="415" t="s">
        <v>1935</v>
      </c>
    </row>
    <row r="404" spans="1:21" ht="92.4" x14ac:dyDescent="0.25">
      <c r="A404" s="289" t="s">
        <v>664</v>
      </c>
      <c r="B404" s="308" t="s">
        <v>1871</v>
      </c>
      <c r="C404" s="301" t="s">
        <v>567</v>
      </c>
      <c r="D404" s="304" t="s">
        <v>525</v>
      </c>
      <c r="E404" s="304" t="s">
        <v>185</v>
      </c>
      <c r="F404" s="310" t="s">
        <v>134</v>
      </c>
      <c r="G404" s="231" t="s">
        <v>1906</v>
      </c>
      <c r="H404" s="400" t="s">
        <v>142</v>
      </c>
      <c r="I404" s="305" t="s">
        <v>565</v>
      </c>
      <c r="J404" s="304" t="s">
        <v>121</v>
      </c>
      <c r="K404" s="311">
        <v>1</v>
      </c>
      <c r="L404" s="305"/>
      <c r="M404" s="143">
        <v>2021</v>
      </c>
      <c r="N404" s="147">
        <v>0</v>
      </c>
      <c r="O404" s="148">
        <v>1</v>
      </c>
      <c r="P404" s="119">
        <f t="shared" si="27"/>
        <v>0</v>
      </c>
      <c r="Q404" s="146">
        <v>0</v>
      </c>
      <c r="R404" s="383" t="e">
        <f t="shared" si="24"/>
        <v>#DIV/0!</v>
      </c>
      <c r="S404" s="387" t="e">
        <f t="shared" si="25"/>
        <v>#DIV/0!</v>
      </c>
      <c r="T404" s="388">
        <f t="shared" si="26"/>
        <v>1</v>
      </c>
      <c r="U404" s="103" t="s">
        <v>1875</v>
      </c>
    </row>
    <row r="405" spans="1:21" ht="92.4" x14ac:dyDescent="0.25">
      <c r="A405" s="289" t="s">
        <v>664</v>
      </c>
      <c r="B405" s="308" t="s">
        <v>1871</v>
      </c>
      <c r="C405" s="301" t="s">
        <v>567</v>
      </c>
      <c r="D405" s="304" t="s">
        <v>525</v>
      </c>
      <c r="E405" s="304" t="s">
        <v>511</v>
      </c>
      <c r="F405" s="310" t="s">
        <v>134</v>
      </c>
      <c r="G405" s="231" t="s">
        <v>1906</v>
      </c>
      <c r="H405" s="400" t="s">
        <v>143</v>
      </c>
      <c r="I405" s="305" t="s">
        <v>565</v>
      </c>
      <c r="J405" s="304" t="s">
        <v>121</v>
      </c>
      <c r="K405" s="311">
        <v>1</v>
      </c>
      <c r="L405" s="305"/>
      <c r="M405" s="143">
        <v>2021</v>
      </c>
      <c r="N405" s="147">
        <v>27</v>
      </c>
      <c r="O405" s="148">
        <v>1</v>
      </c>
      <c r="P405" s="119">
        <f t="shared" si="27"/>
        <v>27</v>
      </c>
      <c r="Q405" s="146">
        <v>6</v>
      </c>
      <c r="R405" s="383">
        <f t="shared" si="24"/>
        <v>0.22222222222222221</v>
      </c>
      <c r="S405" s="387">
        <f t="shared" si="25"/>
        <v>0.22222222222222221</v>
      </c>
      <c r="T405" s="388">
        <f t="shared" si="26"/>
        <v>1</v>
      </c>
      <c r="U405" s="415" t="s">
        <v>1935</v>
      </c>
    </row>
    <row r="406" spans="1:21" ht="92.4" x14ac:dyDescent="0.25">
      <c r="A406" s="289" t="s">
        <v>664</v>
      </c>
      <c r="B406" s="308" t="s">
        <v>1871</v>
      </c>
      <c r="C406" s="301" t="s">
        <v>567</v>
      </c>
      <c r="D406" s="304" t="s">
        <v>525</v>
      </c>
      <c r="E406" s="304" t="s">
        <v>185</v>
      </c>
      <c r="F406" s="310" t="s">
        <v>134</v>
      </c>
      <c r="G406" s="231" t="s">
        <v>1906</v>
      </c>
      <c r="H406" s="400" t="s">
        <v>143</v>
      </c>
      <c r="I406" s="305" t="s">
        <v>565</v>
      </c>
      <c r="J406" s="304" t="s">
        <v>121</v>
      </c>
      <c r="K406" s="311">
        <v>1</v>
      </c>
      <c r="L406" s="305"/>
      <c r="M406" s="143">
        <v>2021</v>
      </c>
      <c r="N406" s="147">
        <v>0</v>
      </c>
      <c r="O406" s="148">
        <v>1</v>
      </c>
      <c r="P406" s="119">
        <f t="shared" si="27"/>
        <v>0</v>
      </c>
      <c r="Q406" s="146">
        <v>0</v>
      </c>
      <c r="R406" s="383" t="e">
        <f t="shared" si="24"/>
        <v>#DIV/0!</v>
      </c>
      <c r="S406" s="387" t="e">
        <f t="shared" si="25"/>
        <v>#DIV/0!</v>
      </c>
      <c r="T406" s="388">
        <f t="shared" si="26"/>
        <v>1</v>
      </c>
      <c r="U406" s="103" t="s">
        <v>1875</v>
      </c>
    </row>
    <row r="407" spans="1:21" ht="92.4" x14ac:dyDescent="0.25">
      <c r="A407" s="289" t="s">
        <v>664</v>
      </c>
      <c r="B407" s="308" t="s">
        <v>1871</v>
      </c>
      <c r="C407" s="301" t="s">
        <v>567</v>
      </c>
      <c r="D407" s="304" t="s">
        <v>525</v>
      </c>
      <c r="E407" s="304" t="s">
        <v>511</v>
      </c>
      <c r="F407" s="310" t="s">
        <v>134</v>
      </c>
      <c r="G407" s="231" t="s">
        <v>1906</v>
      </c>
      <c r="H407" s="400" t="s">
        <v>144</v>
      </c>
      <c r="I407" s="305" t="s">
        <v>565</v>
      </c>
      <c r="J407" s="304" t="s">
        <v>121</v>
      </c>
      <c r="K407" s="311">
        <v>1</v>
      </c>
      <c r="L407" s="305"/>
      <c r="M407" s="143">
        <v>2021</v>
      </c>
      <c r="N407" s="147">
        <v>27</v>
      </c>
      <c r="O407" s="148">
        <v>1</v>
      </c>
      <c r="P407" s="119">
        <f t="shared" si="27"/>
        <v>27</v>
      </c>
      <c r="Q407" s="146">
        <v>7</v>
      </c>
      <c r="R407" s="383">
        <f t="shared" si="24"/>
        <v>0.25925925925925924</v>
      </c>
      <c r="S407" s="387">
        <f t="shared" si="25"/>
        <v>0.25925925925925924</v>
      </c>
      <c r="T407" s="388">
        <f t="shared" si="26"/>
        <v>1</v>
      </c>
      <c r="U407" s="415" t="s">
        <v>1935</v>
      </c>
    </row>
    <row r="408" spans="1:21" ht="92.4" x14ac:dyDescent="0.25">
      <c r="A408" s="289" t="s">
        <v>664</v>
      </c>
      <c r="B408" s="308" t="s">
        <v>1871</v>
      </c>
      <c r="C408" s="301" t="s">
        <v>567</v>
      </c>
      <c r="D408" s="304" t="s">
        <v>525</v>
      </c>
      <c r="E408" s="304" t="s">
        <v>185</v>
      </c>
      <c r="F408" s="310" t="s">
        <v>134</v>
      </c>
      <c r="G408" s="231" t="s">
        <v>1906</v>
      </c>
      <c r="H408" s="400" t="s">
        <v>144</v>
      </c>
      <c r="I408" s="305" t="s">
        <v>565</v>
      </c>
      <c r="J408" s="304" t="s">
        <v>121</v>
      </c>
      <c r="K408" s="311">
        <v>1</v>
      </c>
      <c r="L408" s="305"/>
      <c r="M408" s="143">
        <v>2021</v>
      </c>
      <c r="N408" s="147">
        <v>0</v>
      </c>
      <c r="O408" s="148">
        <v>1</v>
      </c>
      <c r="P408" s="119">
        <f t="shared" si="27"/>
        <v>0</v>
      </c>
      <c r="Q408" s="146">
        <v>0</v>
      </c>
      <c r="R408" s="383" t="e">
        <f t="shared" si="24"/>
        <v>#DIV/0!</v>
      </c>
      <c r="S408" s="387" t="e">
        <f t="shared" si="25"/>
        <v>#DIV/0!</v>
      </c>
      <c r="T408" s="388">
        <f t="shared" si="26"/>
        <v>1</v>
      </c>
      <c r="U408" s="103" t="s">
        <v>1875</v>
      </c>
    </row>
    <row r="409" spans="1:21" ht="92.4" x14ac:dyDescent="0.25">
      <c r="A409" s="289" t="s">
        <v>664</v>
      </c>
      <c r="B409" s="308" t="s">
        <v>1871</v>
      </c>
      <c r="C409" s="301" t="s">
        <v>567</v>
      </c>
      <c r="D409" s="304" t="s">
        <v>525</v>
      </c>
      <c r="E409" s="304" t="s">
        <v>511</v>
      </c>
      <c r="F409" s="310" t="s">
        <v>134</v>
      </c>
      <c r="G409" s="231" t="s">
        <v>1906</v>
      </c>
      <c r="H409" s="400" t="s">
        <v>145</v>
      </c>
      <c r="I409" s="305" t="s">
        <v>565</v>
      </c>
      <c r="J409" s="304" t="s">
        <v>121</v>
      </c>
      <c r="K409" s="311">
        <v>1</v>
      </c>
      <c r="L409" s="305"/>
      <c r="M409" s="143">
        <v>2021</v>
      </c>
      <c r="N409" s="147">
        <v>27</v>
      </c>
      <c r="O409" s="148">
        <v>1</v>
      </c>
      <c r="P409" s="119">
        <f t="shared" si="27"/>
        <v>27</v>
      </c>
      <c r="Q409" s="146">
        <v>6</v>
      </c>
      <c r="R409" s="383">
        <f t="shared" si="24"/>
        <v>0.22222222222222221</v>
      </c>
      <c r="S409" s="387">
        <f t="shared" si="25"/>
        <v>0.22222222222222221</v>
      </c>
      <c r="T409" s="388">
        <f t="shared" si="26"/>
        <v>1</v>
      </c>
      <c r="U409" s="415" t="s">
        <v>1935</v>
      </c>
    </row>
    <row r="410" spans="1:21" ht="92.4" x14ac:dyDescent="0.25">
      <c r="A410" s="289" t="s">
        <v>664</v>
      </c>
      <c r="B410" s="308" t="s">
        <v>1871</v>
      </c>
      <c r="C410" s="301" t="s">
        <v>567</v>
      </c>
      <c r="D410" s="304" t="s">
        <v>525</v>
      </c>
      <c r="E410" s="304" t="s">
        <v>185</v>
      </c>
      <c r="F410" s="310" t="s">
        <v>134</v>
      </c>
      <c r="G410" s="231" t="s">
        <v>1906</v>
      </c>
      <c r="H410" s="400" t="s">
        <v>145</v>
      </c>
      <c r="I410" s="305" t="s">
        <v>565</v>
      </c>
      <c r="J410" s="304" t="s">
        <v>121</v>
      </c>
      <c r="K410" s="311">
        <v>1</v>
      </c>
      <c r="L410" s="305"/>
      <c r="M410" s="143">
        <v>2021</v>
      </c>
      <c r="N410" s="147">
        <v>0</v>
      </c>
      <c r="O410" s="148">
        <v>1</v>
      </c>
      <c r="P410" s="119">
        <f t="shared" si="27"/>
        <v>0</v>
      </c>
      <c r="Q410" s="146">
        <v>0</v>
      </c>
      <c r="R410" s="383" t="e">
        <f t="shared" si="24"/>
        <v>#DIV/0!</v>
      </c>
      <c r="S410" s="387" t="e">
        <f t="shared" si="25"/>
        <v>#DIV/0!</v>
      </c>
      <c r="T410" s="388">
        <f t="shared" si="26"/>
        <v>1</v>
      </c>
      <c r="U410" s="103" t="s">
        <v>1875</v>
      </c>
    </row>
    <row r="411" spans="1:21" ht="92.4" x14ac:dyDescent="0.25">
      <c r="A411" s="289" t="s">
        <v>664</v>
      </c>
      <c r="B411" s="308" t="s">
        <v>1871</v>
      </c>
      <c r="C411" s="301" t="s">
        <v>567</v>
      </c>
      <c r="D411" s="304" t="s">
        <v>525</v>
      </c>
      <c r="E411" s="304" t="s">
        <v>511</v>
      </c>
      <c r="F411" s="310" t="s">
        <v>134</v>
      </c>
      <c r="G411" s="231" t="s">
        <v>1906</v>
      </c>
      <c r="H411" s="400" t="s">
        <v>146</v>
      </c>
      <c r="I411" s="305" t="s">
        <v>362</v>
      </c>
      <c r="J411" s="304" t="s">
        <v>121</v>
      </c>
      <c r="K411" s="311">
        <v>1</v>
      </c>
      <c r="L411" s="305"/>
      <c r="M411" s="143">
        <v>2021</v>
      </c>
      <c r="N411" s="147">
        <v>27</v>
      </c>
      <c r="O411" s="148">
        <v>1</v>
      </c>
      <c r="P411" s="119">
        <f t="shared" si="27"/>
        <v>27</v>
      </c>
      <c r="Q411" s="146">
        <v>27</v>
      </c>
      <c r="R411" s="383">
        <f t="shared" si="24"/>
        <v>1</v>
      </c>
      <c r="S411" s="387">
        <f t="shared" si="25"/>
        <v>1</v>
      </c>
      <c r="T411" s="388">
        <f t="shared" si="26"/>
        <v>1</v>
      </c>
      <c r="U411" s="160" t="s">
        <v>869</v>
      </c>
    </row>
    <row r="412" spans="1:21" ht="92.4" x14ac:dyDescent="0.25">
      <c r="A412" s="289" t="s">
        <v>664</v>
      </c>
      <c r="B412" s="308" t="s">
        <v>1871</v>
      </c>
      <c r="C412" s="301" t="s">
        <v>567</v>
      </c>
      <c r="D412" s="304" t="s">
        <v>525</v>
      </c>
      <c r="E412" s="304" t="s">
        <v>185</v>
      </c>
      <c r="F412" s="310" t="s">
        <v>134</v>
      </c>
      <c r="G412" s="231" t="s">
        <v>1906</v>
      </c>
      <c r="H412" s="400" t="s">
        <v>146</v>
      </c>
      <c r="I412" s="305" t="s">
        <v>362</v>
      </c>
      <c r="J412" s="304" t="s">
        <v>121</v>
      </c>
      <c r="K412" s="311">
        <v>1</v>
      </c>
      <c r="L412" s="305"/>
      <c r="M412" s="143">
        <v>2021</v>
      </c>
      <c r="N412" s="147">
        <v>0</v>
      </c>
      <c r="O412" s="148">
        <v>1</v>
      </c>
      <c r="P412" s="119">
        <f t="shared" si="27"/>
        <v>0</v>
      </c>
      <c r="Q412" s="146">
        <v>0</v>
      </c>
      <c r="R412" s="383" t="e">
        <f t="shared" si="24"/>
        <v>#DIV/0!</v>
      </c>
      <c r="S412" s="387" t="e">
        <f t="shared" si="25"/>
        <v>#DIV/0!</v>
      </c>
      <c r="T412" s="388">
        <f t="shared" si="26"/>
        <v>1</v>
      </c>
      <c r="U412" s="103" t="s">
        <v>1875</v>
      </c>
    </row>
    <row r="413" spans="1:21" ht="92.4" x14ac:dyDescent="0.25">
      <c r="A413" s="289" t="s">
        <v>664</v>
      </c>
      <c r="B413" s="308" t="s">
        <v>1871</v>
      </c>
      <c r="C413" s="301" t="s">
        <v>567</v>
      </c>
      <c r="D413" s="304" t="s">
        <v>525</v>
      </c>
      <c r="E413" s="304" t="s">
        <v>511</v>
      </c>
      <c r="F413" s="310" t="s">
        <v>134</v>
      </c>
      <c r="G413" s="231" t="s">
        <v>1906</v>
      </c>
      <c r="H413" s="400" t="s">
        <v>333</v>
      </c>
      <c r="I413" s="305" t="s">
        <v>362</v>
      </c>
      <c r="J413" s="304" t="s">
        <v>121</v>
      </c>
      <c r="K413" s="311">
        <v>1</v>
      </c>
      <c r="L413" s="305"/>
      <c r="M413" s="143">
        <v>2021</v>
      </c>
      <c r="N413" s="147">
        <v>27</v>
      </c>
      <c r="O413" s="148">
        <v>1</v>
      </c>
      <c r="P413" s="119">
        <f t="shared" si="27"/>
        <v>27</v>
      </c>
      <c r="Q413" s="146">
        <v>27</v>
      </c>
      <c r="R413" s="383">
        <f t="shared" si="24"/>
        <v>1</v>
      </c>
      <c r="S413" s="387">
        <f t="shared" si="25"/>
        <v>1</v>
      </c>
      <c r="T413" s="388">
        <f t="shared" si="26"/>
        <v>1</v>
      </c>
      <c r="U413" s="160" t="s">
        <v>869</v>
      </c>
    </row>
    <row r="414" spans="1:21" ht="92.4" x14ac:dyDescent="0.25">
      <c r="A414" s="289" t="s">
        <v>664</v>
      </c>
      <c r="B414" s="308" t="s">
        <v>1871</v>
      </c>
      <c r="C414" s="301" t="s">
        <v>567</v>
      </c>
      <c r="D414" s="304" t="s">
        <v>525</v>
      </c>
      <c r="E414" s="304" t="s">
        <v>185</v>
      </c>
      <c r="F414" s="310" t="s">
        <v>134</v>
      </c>
      <c r="G414" s="231" t="s">
        <v>1906</v>
      </c>
      <c r="H414" s="400" t="s">
        <v>333</v>
      </c>
      <c r="I414" s="305" t="s">
        <v>362</v>
      </c>
      <c r="J414" s="304" t="s">
        <v>121</v>
      </c>
      <c r="K414" s="311">
        <v>1</v>
      </c>
      <c r="L414" s="305"/>
      <c r="M414" s="143">
        <v>2021</v>
      </c>
      <c r="N414" s="147">
        <v>0</v>
      </c>
      <c r="O414" s="148">
        <v>1</v>
      </c>
      <c r="P414" s="119">
        <f t="shared" si="27"/>
        <v>0</v>
      </c>
      <c r="Q414" s="146">
        <v>0</v>
      </c>
      <c r="R414" s="383" t="e">
        <f t="shared" si="24"/>
        <v>#DIV/0!</v>
      </c>
      <c r="S414" s="387" t="e">
        <f t="shared" si="25"/>
        <v>#DIV/0!</v>
      </c>
      <c r="T414" s="388">
        <f t="shared" si="26"/>
        <v>1</v>
      </c>
      <c r="U414" s="103" t="s">
        <v>1875</v>
      </c>
    </row>
    <row r="415" spans="1:21" ht="92.4" x14ac:dyDescent="0.25">
      <c r="A415" s="289" t="s">
        <v>664</v>
      </c>
      <c r="B415" s="308" t="s">
        <v>1871</v>
      </c>
      <c r="C415" s="301" t="s">
        <v>567</v>
      </c>
      <c r="D415" s="304" t="s">
        <v>525</v>
      </c>
      <c r="E415" s="304" t="s">
        <v>511</v>
      </c>
      <c r="F415" s="310" t="s">
        <v>134</v>
      </c>
      <c r="G415" s="231" t="s">
        <v>1906</v>
      </c>
      <c r="H415" s="400" t="s">
        <v>334</v>
      </c>
      <c r="I415" s="305" t="s">
        <v>362</v>
      </c>
      <c r="J415" s="304" t="s">
        <v>121</v>
      </c>
      <c r="K415" s="311">
        <v>1</v>
      </c>
      <c r="L415" s="305"/>
      <c r="M415" s="143">
        <v>2021</v>
      </c>
      <c r="N415" s="147">
        <v>27</v>
      </c>
      <c r="O415" s="148">
        <v>1</v>
      </c>
      <c r="P415" s="119">
        <f t="shared" si="27"/>
        <v>27</v>
      </c>
      <c r="Q415" s="146">
        <v>27</v>
      </c>
      <c r="R415" s="383">
        <f t="shared" si="24"/>
        <v>1</v>
      </c>
      <c r="S415" s="387">
        <f t="shared" si="25"/>
        <v>1</v>
      </c>
      <c r="T415" s="388">
        <f t="shared" si="26"/>
        <v>1</v>
      </c>
      <c r="U415" s="160" t="s">
        <v>869</v>
      </c>
    </row>
    <row r="416" spans="1:21" ht="92.4" x14ac:dyDescent="0.25">
      <c r="A416" s="289" t="s">
        <v>664</v>
      </c>
      <c r="B416" s="308" t="s">
        <v>1871</v>
      </c>
      <c r="C416" s="301" t="s">
        <v>567</v>
      </c>
      <c r="D416" s="304" t="s">
        <v>525</v>
      </c>
      <c r="E416" s="304" t="s">
        <v>185</v>
      </c>
      <c r="F416" s="310" t="s">
        <v>134</v>
      </c>
      <c r="G416" s="231" t="s">
        <v>1906</v>
      </c>
      <c r="H416" s="400" t="s">
        <v>334</v>
      </c>
      <c r="I416" s="305" t="s">
        <v>362</v>
      </c>
      <c r="J416" s="304" t="s">
        <v>121</v>
      </c>
      <c r="K416" s="311">
        <v>1</v>
      </c>
      <c r="L416" s="305"/>
      <c r="M416" s="143">
        <v>2021</v>
      </c>
      <c r="N416" s="147">
        <v>0</v>
      </c>
      <c r="O416" s="148">
        <v>1</v>
      </c>
      <c r="P416" s="119">
        <f t="shared" si="27"/>
        <v>0</v>
      </c>
      <c r="Q416" s="146">
        <v>0</v>
      </c>
      <c r="R416" s="383" t="e">
        <f t="shared" si="24"/>
        <v>#DIV/0!</v>
      </c>
      <c r="S416" s="387" t="e">
        <f t="shared" si="25"/>
        <v>#DIV/0!</v>
      </c>
      <c r="T416" s="388">
        <f t="shared" si="26"/>
        <v>1</v>
      </c>
      <c r="U416" s="103" t="s">
        <v>1875</v>
      </c>
    </row>
    <row r="417" spans="1:21" ht="92.4" x14ac:dyDescent="0.25">
      <c r="A417" s="289" t="s">
        <v>664</v>
      </c>
      <c r="B417" s="308" t="s">
        <v>1871</v>
      </c>
      <c r="C417" s="301" t="s">
        <v>567</v>
      </c>
      <c r="D417" s="304" t="s">
        <v>525</v>
      </c>
      <c r="E417" s="304" t="s">
        <v>511</v>
      </c>
      <c r="F417" s="310" t="s">
        <v>134</v>
      </c>
      <c r="G417" s="231" t="s">
        <v>1906</v>
      </c>
      <c r="H417" s="400" t="s">
        <v>335</v>
      </c>
      <c r="I417" s="305" t="s">
        <v>362</v>
      </c>
      <c r="J417" s="304" t="s">
        <v>121</v>
      </c>
      <c r="K417" s="311">
        <v>1</v>
      </c>
      <c r="L417" s="305"/>
      <c r="M417" s="143">
        <v>2021</v>
      </c>
      <c r="N417" s="147">
        <v>27</v>
      </c>
      <c r="O417" s="148">
        <v>1</v>
      </c>
      <c r="P417" s="119">
        <f t="shared" si="27"/>
        <v>27</v>
      </c>
      <c r="Q417" s="146">
        <v>27</v>
      </c>
      <c r="R417" s="383">
        <f t="shared" si="24"/>
        <v>1</v>
      </c>
      <c r="S417" s="387">
        <f t="shared" si="25"/>
        <v>1</v>
      </c>
      <c r="T417" s="388">
        <f t="shared" si="26"/>
        <v>1</v>
      </c>
      <c r="U417" s="160" t="s">
        <v>869</v>
      </c>
    </row>
    <row r="418" spans="1:21" ht="92.4" x14ac:dyDescent="0.25">
      <c r="A418" s="289" t="s">
        <v>664</v>
      </c>
      <c r="B418" s="308" t="s">
        <v>1871</v>
      </c>
      <c r="C418" s="301" t="s">
        <v>567</v>
      </c>
      <c r="D418" s="304" t="s">
        <v>525</v>
      </c>
      <c r="E418" s="304" t="s">
        <v>185</v>
      </c>
      <c r="F418" s="310" t="s">
        <v>134</v>
      </c>
      <c r="G418" s="231" t="s">
        <v>1906</v>
      </c>
      <c r="H418" s="400" t="s">
        <v>335</v>
      </c>
      <c r="I418" s="305" t="s">
        <v>362</v>
      </c>
      <c r="J418" s="304" t="s">
        <v>121</v>
      </c>
      <c r="K418" s="311">
        <v>1</v>
      </c>
      <c r="L418" s="305"/>
      <c r="M418" s="143">
        <v>2021</v>
      </c>
      <c r="N418" s="147">
        <v>0</v>
      </c>
      <c r="O418" s="148">
        <v>1</v>
      </c>
      <c r="P418" s="119">
        <f t="shared" si="27"/>
        <v>0</v>
      </c>
      <c r="Q418" s="146">
        <v>0</v>
      </c>
      <c r="R418" s="383" t="e">
        <f t="shared" si="24"/>
        <v>#DIV/0!</v>
      </c>
      <c r="S418" s="387" t="e">
        <f t="shared" si="25"/>
        <v>#DIV/0!</v>
      </c>
      <c r="T418" s="388">
        <f t="shared" si="26"/>
        <v>1</v>
      </c>
      <c r="U418" s="103" t="s">
        <v>1875</v>
      </c>
    </row>
    <row r="419" spans="1:21" ht="92.4" x14ac:dyDescent="0.25">
      <c r="A419" s="289" t="s">
        <v>664</v>
      </c>
      <c r="B419" s="308" t="s">
        <v>1871</v>
      </c>
      <c r="C419" s="301" t="s">
        <v>567</v>
      </c>
      <c r="D419" s="304" t="s">
        <v>525</v>
      </c>
      <c r="E419" s="304" t="s">
        <v>511</v>
      </c>
      <c r="F419" s="310" t="s">
        <v>134</v>
      </c>
      <c r="G419" s="231" t="s">
        <v>1906</v>
      </c>
      <c r="H419" s="400" t="s">
        <v>336</v>
      </c>
      <c r="I419" s="305" t="s">
        <v>362</v>
      </c>
      <c r="J419" s="304" t="s">
        <v>121</v>
      </c>
      <c r="K419" s="311">
        <v>1</v>
      </c>
      <c r="L419" s="305"/>
      <c r="M419" s="143">
        <v>2021</v>
      </c>
      <c r="N419" s="147">
        <v>27</v>
      </c>
      <c r="O419" s="148">
        <v>1</v>
      </c>
      <c r="P419" s="119">
        <f t="shared" si="27"/>
        <v>27</v>
      </c>
      <c r="Q419" s="146">
        <v>27</v>
      </c>
      <c r="R419" s="383">
        <f t="shared" si="24"/>
        <v>1</v>
      </c>
      <c r="S419" s="387">
        <f t="shared" si="25"/>
        <v>1</v>
      </c>
      <c r="T419" s="388">
        <f t="shared" si="26"/>
        <v>1</v>
      </c>
      <c r="U419" s="160" t="s">
        <v>869</v>
      </c>
    </row>
    <row r="420" spans="1:21" ht="92.4" x14ac:dyDescent="0.25">
      <c r="A420" s="289" t="s">
        <v>664</v>
      </c>
      <c r="B420" s="308" t="s">
        <v>1871</v>
      </c>
      <c r="C420" s="301" t="s">
        <v>567</v>
      </c>
      <c r="D420" s="304" t="s">
        <v>525</v>
      </c>
      <c r="E420" s="304" t="s">
        <v>185</v>
      </c>
      <c r="F420" s="310" t="s">
        <v>134</v>
      </c>
      <c r="G420" s="231" t="s">
        <v>1906</v>
      </c>
      <c r="H420" s="400" t="s">
        <v>336</v>
      </c>
      <c r="I420" s="305" t="s">
        <v>362</v>
      </c>
      <c r="J420" s="304" t="s">
        <v>121</v>
      </c>
      <c r="K420" s="311">
        <v>1</v>
      </c>
      <c r="L420" s="305"/>
      <c r="M420" s="143">
        <v>2021</v>
      </c>
      <c r="N420" s="147">
        <v>0</v>
      </c>
      <c r="O420" s="148">
        <v>1</v>
      </c>
      <c r="P420" s="119">
        <f t="shared" si="27"/>
        <v>0</v>
      </c>
      <c r="Q420" s="146">
        <v>0</v>
      </c>
      <c r="R420" s="383" t="e">
        <f t="shared" si="24"/>
        <v>#DIV/0!</v>
      </c>
      <c r="S420" s="387" t="e">
        <f t="shared" si="25"/>
        <v>#DIV/0!</v>
      </c>
      <c r="T420" s="388">
        <f t="shared" si="26"/>
        <v>1</v>
      </c>
      <c r="U420" s="103" t="s">
        <v>1875</v>
      </c>
    </row>
    <row r="421" spans="1:21" ht="92.4" x14ac:dyDescent="0.25">
      <c r="A421" s="289" t="s">
        <v>664</v>
      </c>
      <c r="B421" s="308" t="s">
        <v>1871</v>
      </c>
      <c r="C421" s="301" t="s">
        <v>567</v>
      </c>
      <c r="D421" s="304" t="s">
        <v>525</v>
      </c>
      <c r="E421" s="304" t="s">
        <v>511</v>
      </c>
      <c r="F421" s="310" t="s">
        <v>134</v>
      </c>
      <c r="G421" s="231" t="s">
        <v>1906</v>
      </c>
      <c r="H421" s="400" t="s">
        <v>337</v>
      </c>
      <c r="I421" s="305" t="s">
        <v>565</v>
      </c>
      <c r="J421" s="304" t="s">
        <v>121</v>
      </c>
      <c r="K421" s="311">
        <v>1</v>
      </c>
      <c r="L421" s="305"/>
      <c r="M421" s="143">
        <v>2021</v>
      </c>
      <c r="N421" s="147">
        <v>27</v>
      </c>
      <c r="O421" s="148">
        <v>1</v>
      </c>
      <c r="P421" s="119">
        <f t="shared" si="27"/>
        <v>27</v>
      </c>
      <c r="Q421" s="146">
        <v>6</v>
      </c>
      <c r="R421" s="383">
        <f t="shared" si="24"/>
        <v>0.22222222222222221</v>
      </c>
      <c r="S421" s="387">
        <f t="shared" si="25"/>
        <v>0.22222222222222221</v>
      </c>
      <c r="T421" s="388">
        <f t="shared" si="26"/>
        <v>1</v>
      </c>
      <c r="U421" s="415" t="s">
        <v>1935</v>
      </c>
    </row>
    <row r="422" spans="1:21" ht="92.4" x14ac:dyDescent="0.25">
      <c r="A422" s="289" t="s">
        <v>664</v>
      </c>
      <c r="B422" s="308" t="s">
        <v>1871</v>
      </c>
      <c r="C422" s="301" t="s">
        <v>567</v>
      </c>
      <c r="D422" s="304" t="s">
        <v>525</v>
      </c>
      <c r="E422" s="304" t="s">
        <v>185</v>
      </c>
      <c r="F422" s="310" t="s">
        <v>134</v>
      </c>
      <c r="G422" s="231" t="s">
        <v>1906</v>
      </c>
      <c r="H422" s="400" t="s">
        <v>337</v>
      </c>
      <c r="I422" s="305" t="s">
        <v>565</v>
      </c>
      <c r="J422" s="304" t="s">
        <v>121</v>
      </c>
      <c r="K422" s="311">
        <v>1</v>
      </c>
      <c r="L422" s="305"/>
      <c r="M422" s="143">
        <v>2021</v>
      </c>
      <c r="N422" s="147">
        <v>0</v>
      </c>
      <c r="O422" s="148">
        <v>1</v>
      </c>
      <c r="P422" s="119">
        <f t="shared" si="27"/>
        <v>0</v>
      </c>
      <c r="Q422" s="146">
        <v>0</v>
      </c>
      <c r="R422" s="383" t="e">
        <f t="shared" si="24"/>
        <v>#DIV/0!</v>
      </c>
      <c r="S422" s="387" t="e">
        <f t="shared" si="25"/>
        <v>#DIV/0!</v>
      </c>
      <c r="T422" s="388">
        <f t="shared" si="26"/>
        <v>1</v>
      </c>
      <c r="U422" s="103" t="s">
        <v>1875</v>
      </c>
    </row>
    <row r="423" spans="1:21" ht="92.4" x14ac:dyDescent="0.25">
      <c r="A423" s="289" t="s">
        <v>664</v>
      </c>
      <c r="B423" s="308" t="s">
        <v>1871</v>
      </c>
      <c r="C423" s="301" t="s">
        <v>567</v>
      </c>
      <c r="D423" s="304" t="s">
        <v>525</v>
      </c>
      <c r="E423" s="304" t="s">
        <v>511</v>
      </c>
      <c r="F423" s="310" t="s">
        <v>134</v>
      </c>
      <c r="G423" s="231" t="s">
        <v>1906</v>
      </c>
      <c r="H423" s="400" t="s">
        <v>1937</v>
      </c>
      <c r="I423" s="305" t="s">
        <v>565</v>
      </c>
      <c r="J423" s="304" t="s">
        <v>121</v>
      </c>
      <c r="K423" s="311">
        <v>1</v>
      </c>
      <c r="L423" s="305"/>
      <c r="M423" s="143">
        <v>2021</v>
      </c>
      <c r="N423" s="147">
        <v>27</v>
      </c>
      <c r="O423" s="148">
        <v>1</v>
      </c>
      <c r="P423" s="119">
        <f t="shared" si="27"/>
        <v>27</v>
      </c>
      <c r="Q423" s="146">
        <v>6</v>
      </c>
      <c r="R423" s="383">
        <f t="shared" si="24"/>
        <v>0.22222222222222221</v>
      </c>
      <c r="S423" s="387">
        <f t="shared" si="25"/>
        <v>0.22222222222222221</v>
      </c>
      <c r="T423" s="388">
        <f t="shared" si="26"/>
        <v>1</v>
      </c>
      <c r="U423" s="415" t="s">
        <v>1935</v>
      </c>
    </row>
    <row r="424" spans="1:21" ht="92.4" x14ac:dyDescent="0.25">
      <c r="A424" s="289" t="s">
        <v>664</v>
      </c>
      <c r="B424" s="308" t="s">
        <v>1871</v>
      </c>
      <c r="C424" s="301" t="s">
        <v>567</v>
      </c>
      <c r="D424" s="304" t="s">
        <v>525</v>
      </c>
      <c r="E424" s="304" t="s">
        <v>185</v>
      </c>
      <c r="F424" s="310" t="s">
        <v>134</v>
      </c>
      <c r="G424" s="231" t="s">
        <v>1906</v>
      </c>
      <c r="H424" s="400" t="s">
        <v>1937</v>
      </c>
      <c r="I424" s="305" t="s">
        <v>565</v>
      </c>
      <c r="J424" s="304" t="s">
        <v>121</v>
      </c>
      <c r="K424" s="311">
        <v>1</v>
      </c>
      <c r="L424" s="305"/>
      <c r="M424" s="143">
        <v>2021</v>
      </c>
      <c r="N424" s="147">
        <v>0</v>
      </c>
      <c r="O424" s="148">
        <v>1</v>
      </c>
      <c r="P424" s="119">
        <f t="shared" si="27"/>
        <v>0</v>
      </c>
      <c r="Q424" s="146">
        <v>0</v>
      </c>
      <c r="R424" s="383" t="e">
        <f t="shared" si="24"/>
        <v>#DIV/0!</v>
      </c>
      <c r="S424" s="387" t="e">
        <f t="shared" si="25"/>
        <v>#DIV/0!</v>
      </c>
      <c r="T424" s="388">
        <f t="shared" si="26"/>
        <v>1</v>
      </c>
      <c r="U424" s="103" t="s">
        <v>1875</v>
      </c>
    </row>
    <row r="425" spans="1:21" ht="92.4" x14ac:dyDescent="0.25">
      <c r="A425" s="289" t="s">
        <v>664</v>
      </c>
      <c r="B425" s="308" t="s">
        <v>1871</v>
      </c>
      <c r="C425" s="301" t="s">
        <v>567</v>
      </c>
      <c r="D425" s="304" t="s">
        <v>525</v>
      </c>
      <c r="E425" s="304" t="s">
        <v>511</v>
      </c>
      <c r="F425" s="310" t="s">
        <v>134</v>
      </c>
      <c r="G425" s="231" t="s">
        <v>1906</v>
      </c>
      <c r="H425" s="400" t="s">
        <v>1938</v>
      </c>
      <c r="I425" s="305" t="s">
        <v>565</v>
      </c>
      <c r="J425" s="304" t="s">
        <v>121</v>
      </c>
      <c r="K425" s="311">
        <v>1</v>
      </c>
      <c r="L425" s="305"/>
      <c r="M425" s="143">
        <v>2021</v>
      </c>
      <c r="N425" s="147">
        <v>27</v>
      </c>
      <c r="O425" s="148">
        <v>1</v>
      </c>
      <c r="P425" s="119">
        <f t="shared" si="27"/>
        <v>27</v>
      </c>
      <c r="Q425" s="146">
        <v>6</v>
      </c>
      <c r="R425" s="383">
        <f t="shared" si="24"/>
        <v>0.22222222222222221</v>
      </c>
      <c r="S425" s="387">
        <f t="shared" si="25"/>
        <v>0.22222222222222221</v>
      </c>
      <c r="T425" s="388">
        <f t="shared" si="26"/>
        <v>1</v>
      </c>
      <c r="U425" s="415" t="s">
        <v>1935</v>
      </c>
    </row>
    <row r="426" spans="1:21" ht="92.4" x14ac:dyDescent="0.25">
      <c r="A426" s="289" t="s">
        <v>664</v>
      </c>
      <c r="B426" s="308" t="s">
        <v>1871</v>
      </c>
      <c r="C426" s="301" t="s">
        <v>567</v>
      </c>
      <c r="D426" s="304" t="s">
        <v>525</v>
      </c>
      <c r="E426" s="304" t="s">
        <v>185</v>
      </c>
      <c r="F426" s="310" t="s">
        <v>134</v>
      </c>
      <c r="G426" s="231" t="s">
        <v>1906</v>
      </c>
      <c r="H426" s="400" t="s">
        <v>1938</v>
      </c>
      <c r="I426" s="305" t="s">
        <v>565</v>
      </c>
      <c r="J426" s="304" t="s">
        <v>121</v>
      </c>
      <c r="K426" s="311">
        <v>1</v>
      </c>
      <c r="L426" s="305"/>
      <c r="M426" s="143">
        <v>2021</v>
      </c>
      <c r="N426" s="147">
        <v>0</v>
      </c>
      <c r="O426" s="148">
        <v>1</v>
      </c>
      <c r="P426" s="119">
        <f t="shared" si="27"/>
        <v>0</v>
      </c>
      <c r="Q426" s="146">
        <v>0</v>
      </c>
      <c r="R426" s="383" t="e">
        <f t="shared" si="24"/>
        <v>#DIV/0!</v>
      </c>
      <c r="S426" s="387" t="e">
        <f t="shared" si="25"/>
        <v>#DIV/0!</v>
      </c>
      <c r="T426" s="388">
        <f t="shared" si="26"/>
        <v>1</v>
      </c>
      <c r="U426" s="103" t="s">
        <v>1875</v>
      </c>
    </row>
    <row r="427" spans="1:21" ht="92.4" x14ac:dyDescent="0.25">
      <c r="A427" s="289" t="s">
        <v>664</v>
      </c>
      <c r="B427" s="308" t="s">
        <v>1871</v>
      </c>
      <c r="C427" s="301" t="s">
        <v>567</v>
      </c>
      <c r="D427" s="304" t="s">
        <v>525</v>
      </c>
      <c r="E427" s="304" t="s">
        <v>511</v>
      </c>
      <c r="F427" s="310" t="s">
        <v>134</v>
      </c>
      <c r="G427" s="231" t="s">
        <v>1906</v>
      </c>
      <c r="H427" s="400" t="s">
        <v>1939</v>
      </c>
      <c r="I427" s="305" t="s">
        <v>565</v>
      </c>
      <c r="J427" s="304" t="s">
        <v>121</v>
      </c>
      <c r="K427" s="311">
        <v>1</v>
      </c>
      <c r="L427" s="305"/>
      <c r="M427" s="143">
        <v>2021</v>
      </c>
      <c r="N427" s="147">
        <v>27</v>
      </c>
      <c r="O427" s="148">
        <v>1</v>
      </c>
      <c r="P427" s="119">
        <f t="shared" si="27"/>
        <v>27</v>
      </c>
      <c r="Q427" s="146">
        <v>6</v>
      </c>
      <c r="R427" s="383">
        <f t="shared" si="24"/>
        <v>0.22222222222222221</v>
      </c>
      <c r="S427" s="387">
        <f t="shared" si="25"/>
        <v>0.22222222222222221</v>
      </c>
      <c r="T427" s="388">
        <f t="shared" si="26"/>
        <v>1</v>
      </c>
      <c r="U427" s="415" t="s">
        <v>1935</v>
      </c>
    </row>
    <row r="428" spans="1:21" ht="92.4" x14ac:dyDescent="0.25">
      <c r="A428" s="289" t="s">
        <v>664</v>
      </c>
      <c r="B428" s="308" t="s">
        <v>1871</v>
      </c>
      <c r="C428" s="301" t="s">
        <v>567</v>
      </c>
      <c r="D428" s="304" t="s">
        <v>525</v>
      </c>
      <c r="E428" s="304" t="s">
        <v>185</v>
      </c>
      <c r="F428" s="310" t="s">
        <v>134</v>
      </c>
      <c r="G428" s="231" t="s">
        <v>1906</v>
      </c>
      <c r="H428" s="400" t="s">
        <v>1939</v>
      </c>
      <c r="I428" s="305" t="s">
        <v>565</v>
      </c>
      <c r="J428" s="304" t="s">
        <v>121</v>
      </c>
      <c r="K428" s="311">
        <v>1</v>
      </c>
      <c r="L428" s="305"/>
      <c r="M428" s="143">
        <v>2021</v>
      </c>
      <c r="N428" s="147">
        <v>0</v>
      </c>
      <c r="O428" s="148">
        <v>1</v>
      </c>
      <c r="P428" s="119">
        <f t="shared" si="27"/>
        <v>0</v>
      </c>
      <c r="Q428" s="146">
        <v>0</v>
      </c>
      <c r="R428" s="383" t="e">
        <f t="shared" si="24"/>
        <v>#DIV/0!</v>
      </c>
      <c r="S428" s="387" t="e">
        <f t="shared" si="25"/>
        <v>#DIV/0!</v>
      </c>
      <c r="T428" s="388">
        <f t="shared" si="26"/>
        <v>1</v>
      </c>
      <c r="U428" s="103" t="s">
        <v>1875</v>
      </c>
    </row>
    <row r="429" spans="1:21" ht="92.4" x14ac:dyDescent="0.25">
      <c r="A429" s="289" t="s">
        <v>664</v>
      </c>
      <c r="B429" s="308" t="s">
        <v>1871</v>
      </c>
      <c r="C429" s="301" t="s">
        <v>567</v>
      </c>
      <c r="D429" s="304" t="s">
        <v>525</v>
      </c>
      <c r="E429" s="304" t="s">
        <v>511</v>
      </c>
      <c r="F429" s="310" t="s">
        <v>134</v>
      </c>
      <c r="G429" s="231" t="s">
        <v>1906</v>
      </c>
      <c r="H429" s="400" t="s">
        <v>341</v>
      </c>
      <c r="I429" s="305" t="s">
        <v>565</v>
      </c>
      <c r="J429" s="304" t="s">
        <v>121</v>
      </c>
      <c r="K429" s="311">
        <v>1</v>
      </c>
      <c r="L429" s="305"/>
      <c r="M429" s="143">
        <v>2021</v>
      </c>
      <c r="N429" s="147">
        <v>27</v>
      </c>
      <c r="O429" s="148">
        <v>1</v>
      </c>
      <c r="P429" s="119">
        <f t="shared" si="27"/>
        <v>27</v>
      </c>
      <c r="Q429" s="146">
        <v>6</v>
      </c>
      <c r="R429" s="383">
        <f t="shared" si="24"/>
        <v>0.22222222222222221</v>
      </c>
      <c r="S429" s="387">
        <f t="shared" si="25"/>
        <v>0.22222222222222221</v>
      </c>
      <c r="T429" s="388">
        <f t="shared" si="26"/>
        <v>1</v>
      </c>
      <c r="U429" s="415" t="s">
        <v>1935</v>
      </c>
    </row>
    <row r="430" spans="1:21" ht="92.4" x14ac:dyDescent="0.25">
      <c r="A430" s="289" t="s">
        <v>664</v>
      </c>
      <c r="B430" s="308" t="s">
        <v>1871</v>
      </c>
      <c r="C430" s="301" t="s">
        <v>567</v>
      </c>
      <c r="D430" s="304" t="s">
        <v>525</v>
      </c>
      <c r="E430" s="304" t="s">
        <v>185</v>
      </c>
      <c r="F430" s="310" t="s">
        <v>134</v>
      </c>
      <c r="G430" s="231" t="s">
        <v>1906</v>
      </c>
      <c r="H430" s="400" t="s">
        <v>341</v>
      </c>
      <c r="I430" s="305" t="s">
        <v>565</v>
      </c>
      <c r="J430" s="304" t="s">
        <v>121</v>
      </c>
      <c r="K430" s="311">
        <v>1</v>
      </c>
      <c r="L430" s="305"/>
      <c r="M430" s="143">
        <v>2021</v>
      </c>
      <c r="N430" s="147">
        <v>0</v>
      </c>
      <c r="O430" s="148">
        <v>1</v>
      </c>
      <c r="P430" s="119">
        <f t="shared" si="27"/>
        <v>0</v>
      </c>
      <c r="Q430" s="146">
        <v>0</v>
      </c>
      <c r="R430" s="383" t="e">
        <f t="shared" si="24"/>
        <v>#DIV/0!</v>
      </c>
      <c r="S430" s="387" t="e">
        <f t="shared" si="25"/>
        <v>#DIV/0!</v>
      </c>
      <c r="T430" s="388">
        <f t="shared" si="26"/>
        <v>1</v>
      </c>
      <c r="U430" s="103" t="s">
        <v>1875</v>
      </c>
    </row>
    <row r="431" spans="1:21" ht="92.4" x14ac:dyDescent="0.25">
      <c r="A431" s="289" t="s">
        <v>664</v>
      </c>
      <c r="B431" s="308" t="s">
        <v>1871</v>
      </c>
      <c r="C431" s="301" t="s">
        <v>567</v>
      </c>
      <c r="D431" s="304" t="s">
        <v>525</v>
      </c>
      <c r="E431" s="304" t="s">
        <v>511</v>
      </c>
      <c r="F431" s="310" t="s">
        <v>134</v>
      </c>
      <c r="G431" s="231" t="s">
        <v>1906</v>
      </c>
      <c r="H431" s="400" t="s">
        <v>342</v>
      </c>
      <c r="I431" s="305" t="s">
        <v>565</v>
      </c>
      <c r="J431" s="304" t="s">
        <v>121</v>
      </c>
      <c r="K431" s="311">
        <v>1</v>
      </c>
      <c r="L431" s="305"/>
      <c r="M431" s="143">
        <v>2021</v>
      </c>
      <c r="N431" s="147">
        <v>27</v>
      </c>
      <c r="O431" s="148">
        <v>1</v>
      </c>
      <c r="P431" s="119">
        <f t="shared" si="27"/>
        <v>27</v>
      </c>
      <c r="Q431" s="146">
        <v>6</v>
      </c>
      <c r="R431" s="383">
        <f t="shared" si="24"/>
        <v>0.22222222222222221</v>
      </c>
      <c r="S431" s="387">
        <f t="shared" si="25"/>
        <v>0.22222222222222221</v>
      </c>
      <c r="T431" s="388">
        <f t="shared" si="26"/>
        <v>1</v>
      </c>
      <c r="U431" s="415" t="s">
        <v>1935</v>
      </c>
    </row>
    <row r="432" spans="1:21" ht="92.4" x14ac:dyDescent="0.25">
      <c r="A432" s="289" t="s">
        <v>664</v>
      </c>
      <c r="B432" s="308" t="s">
        <v>1871</v>
      </c>
      <c r="C432" s="301" t="s">
        <v>567</v>
      </c>
      <c r="D432" s="304" t="s">
        <v>525</v>
      </c>
      <c r="E432" s="304" t="s">
        <v>185</v>
      </c>
      <c r="F432" s="310" t="s">
        <v>134</v>
      </c>
      <c r="G432" s="231" t="s">
        <v>1906</v>
      </c>
      <c r="H432" s="400" t="s">
        <v>342</v>
      </c>
      <c r="I432" s="305" t="s">
        <v>565</v>
      </c>
      <c r="J432" s="304" t="s">
        <v>121</v>
      </c>
      <c r="K432" s="311">
        <v>1</v>
      </c>
      <c r="L432" s="305"/>
      <c r="M432" s="143">
        <v>2021</v>
      </c>
      <c r="N432" s="147">
        <v>0</v>
      </c>
      <c r="O432" s="148">
        <v>1</v>
      </c>
      <c r="P432" s="119">
        <f t="shared" si="27"/>
        <v>0</v>
      </c>
      <c r="Q432" s="146">
        <v>0</v>
      </c>
      <c r="R432" s="383" t="e">
        <f t="shared" si="24"/>
        <v>#DIV/0!</v>
      </c>
      <c r="S432" s="387" t="e">
        <f t="shared" si="25"/>
        <v>#DIV/0!</v>
      </c>
      <c r="T432" s="388">
        <f t="shared" si="26"/>
        <v>1</v>
      </c>
      <c r="U432" s="103" t="s">
        <v>1875</v>
      </c>
    </row>
    <row r="433" spans="1:21" ht="92.4" x14ac:dyDescent="0.25">
      <c r="A433" s="289" t="s">
        <v>664</v>
      </c>
      <c r="B433" s="308" t="s">
        <v>1871</v>
      </c>
      <c r="C433" s="301" t="s">
        <v>567</v>
      </c>
      <c r="D433" s="304" t="s">
        <v>525</v>
      </c>
      <c r="E433" s="304" t="s">
        <v>511</v>
      </c>
      <c r="F433" s="310" t="s">
        <v>134</v>
      </c>
      <c r="G433" s="231" t="s">
        <v>1906</v>
      </c>
      <c r="H433" s="400" t="s">
        <v>343</v>
      </c>
      <c r="I433" s="305" t="s">
        <v>362</v>
      </c>
      <c r="J433" s="304" t="s">
        <v>121</v>
      </c>
      <c r="K433" s="311">
        <v>1</v>
      </c>
      <c r="L433" s="305"/>
      <c r="M433" s="143">
        <v>2021</v>
      </c>
      <c r="N433" s="147">
        <v>27</v>
      </c>
      <c r="O433" s="148">
        <v>1</v>
      </c>
      <c r="P433" s="119">
        <f t="shared" si="27"/>
        <v>27</v>
      </c>
      <c r="Q433" s="146">
        <v>27</v>
      </c>
      <c r="R433" s="383">
        <f t="shared" si="24"/>
        <v>1</v>
      </c>
      <c r="S433" s="387">
        <f t="shared" si="25"/>
        <v>1</v>
      </c>
      <c r="T433" s="388">
        <f t="shared" si="26"/>
        <v>1</v>
      </c>
      <c r="U433" s="160" t="s">
        <v>869</v>
      </c>
    </row>
    <row r="434" spans="1:21" ht="92.4" x14ac:dyDescent="0.25">
      <c r="A434" s="289" t="s">
        <v>664</v>
      </c>
      <c r="B434" s="308" t="s">
        <v>1871</v>
      </c>
      <c r="C434" s="301" t="s">
        <v>567</v>
      </c>
      <c r="D434" s="304" t="s">
        <v>525</v>
      </c>
      <c r="E434" s="304" t="s">
        <v>185</v>
      </c>
      <c r="F434" s="310" t="s">
        <v>134</v>
      </c>
      <c r="G434" s="231" t="s">
        <v>1906</v>
      </c>
      <c r="H434" s="400" t="s">
        <v>343</v>
      </c>
      <c r="I434" s="305" t="s">
        <v>362</v>
      </c>
      <c r="J434" s="304" t="s">
        <v>121</v>
      </c>
      <c r="K434" s="311">
        <v>1</v>
      </c>
      <c r="L434" s="305"/>
      <c r="M434" s="143">
        <v>2021</v>
      </c>
      <c r="N434" s="147">
        <v>0</v>
      </c>
      <c r="O434" s="148">
        <v>1</v>
      </c>
      <c r="P434" s="119">
        <f t="shared" si="27"/>
        <v>0</v>
      </c>
      <c r="Q434" s="146">
        <v>0</v>
      </c>
      <c r="R434" s="383" t="e">
        <f t="shared" si="24"/>
        <v>#DIV/0!</v>
      </c>
      <c r="S434" s="387" t="e">
        <f t="shared" si="25"/>
        <v>#DIV/0!</v>
      </c>
      <c r="T434" s="388">
        <f t="shared" si="26"/>
        <v>1</v>
      </c>
      <c r="U434" s="103" t="s">
        <v>1875</v>
      </c>
    </row>
    <row r="435" spans="1:21" ht="92.4" x14ac:dyDescent="0.25">
      <c r="A435" s="289" t="s">
        <v>664</v>
      </c>
      <c r="B435" s="308" t="s">
        <v>1871</v>
      </c>
      <c r="C435" s="301" t="s">
        <v>567</v>
      </c>
      <c r="D435" s="304" t="s">
        <v>525</v>
      </c>
      <c r="E435" s="304" t="s">
        <v>511</v>
      </c>
      <c r="F435" s="310" t="s">
        <v>134</v>
      </c>
      <c r="G435" s="231" t="s">
        <v>1906</v>
      </c>
      <c r="H435" s="400" t="s">
        <v>344</v>
      </c>
      <c r="I435" s="305" t="s">
        <v>565</v>
      </c>
      <c r="J435" s="304" t="s">
        <v>121</v>
      </c>
      <c r="K435" s="311">
        <v>1</v>
      </c>
      <c r="L435" s="305"/>
      <c r="M435" s="143">
        <v>2021</v>
      </c>
      <c r="N435" s="147">
        <v>27</v>
      </c>
      <c r="O435" s="148">
        <v>1</v>
      </c>
      <c r="P435" s="119">
        <f t="shared" si="27"/>
        <v>27</v>
      </c>
      <c r="Q435" s="146">
        <v>6</v>
      </c>
      <c r="R435" s="383">
        <f t="shared" si="24"/>
        <v>0.22222222222222221</v>
      </c>
      <c r="S435" s="387">
        <f t="shared" si="25"/>
        <v>0.22222222222222221</v>
      </c>
      <c r="T435" s="388">
        <f t="shared" si="26"/>
        <v>1</v>
      </c>
      <c r="U435" s="415" t="s">
        <v>1935</v>
      </c>
    </row>
    <row r="436" spans="1:21" ht="92.4" x14ac:dyDescent="0.25">
      <c r="A436" s="289" t="s">
        <v>664</v>
      </c>
      <c r="B436" s="308" t="s">
        <v>1871</v>
      </c>
      <c r="C436" s="301" t="s">
        <v>567</v>
      </c>
      <c r="D436" s="304" t="s">
        <v>525</v>
      </c>
      <c r="E436" s="304" t="s">
        <v>185</v>
      </c>
      <c r="F436" s="310" t="s">
        <v>134</v>
      </c>
      <c r="G436" s="231" t="s">
        <v>1906</v>
      </c>
      <c r="H436" s="400" t="s">
        <v>344</v>
      </c>
      <c r="I436" s="305" t="s">
        <v>565</v>
      </c>
      <c r="J436" s="304" t="s">
        <v>121</v>
      </c>
      <c r="K436" s="311">
        <v>1</v>
      </c>
      <c r="L436" s="305"/>
      <c r="M436" s="143">
        <v>2021</v>
      </c>
      <c r="N436" s="147">
        <v>0</v>
      </c>
      <c r="O436" s="148">
        <v>1</v>
      </c>
      <c r="P436" s="119">
        <f t="shared" si="27"/>
        <v>0</v>
      </c>
      <c r="Q436" s="146">
        <v>0</v>
      </c>
      <c r="R436" s="383" t="e">
        <f t="shared" si="24"/>
        <v>#DIV/0!</v>
      </c>
      <c r="S436" s="387" t="e">
        <f t="shared" si="25"/>
        <v>#DIV/0!</v>
      </c>
      <c r="T436" s="388">
        <f t="shared" si="26"/>
        <v>1</v>
      </c>
      <c r="U436" s="103" t="s">
        <v>1875</v>
      </c>
    </row>
    <row r="437" spans="1:21" ht="92.4" x14ac:dyDescent="0.25">
      <c r="A437" s="289" t="s">
        <v>664</v>
      </c>
      <c r="B437" s="308" t="s">
        <v>1871</v>
      </c>
      <c r="C437" s="301" t="s">
        <v>567</v>
      </c>
      <c r="D437" s="304" t="s">
        <v>525</v>
      </c>
      <c r="E437" s="304" t="s">
        <v>511</v>
      </c>
      <c r="F437" s="310" t="s">
        <v>134</v>
      </c>
      <c r="G437" s="231" t="s">
        <v>1906</v>
      </c>
      <c r="H437" s="400" t="s">
        <v>582</v>
      </c>
      <c r="I437" s="305" t="s">
        <v>565</v>
      </c>
      <c r="J437" s="304" t="s">
        <v>121</v>
      </c>
      <c r="K437" s="311">
        <v>1</v>
      </c>
      <c r="L437" s="305"/>
      <c r="M437" s="143">
        <v>2021</v>
      </c>
      <c r="N437" s="147">
        <v>27</v>
      </c>
      <c r="O437" s="148">
        <v>1</v>
      </c>
      <c r="P437" s="119">
        <f t="shared" si="27"/>
        <v>27</v>
      </c>
      <c r="Q437" s="146">
        <v>5</v>
      </c>
      <c r="R437" s="383">
        <f t="shared" si="24"/>
        <v>0.18518518518518517</v>
      </c>
      <c r="S437" s="387">
        <f t="shared" si="25"/>
        <v>0.18518518518518517</v>
      </c>
      <c r="T437" s="388">
        <f t="shared" si="26"/>
        <v>1</v>
      </c>
      <c r="U437" s="415" t="s">
        <v>1935</v>
      </c>
    </row>
    <row r="438" spans="1:21" ht="92.4" x14ac:dyDescent="0.25">
      <c r="A438" s="289" t="s">
        <v>664</v>
      </c>
      <c r="B438" s="308" t="s">
        <v>1871</v>
      </c>
      <c r="C438" s="301" t="s">
        <v>567</v>
      </c>
      <c r="D438" s="304" t="s">
        <v>525</v>
      </c>
      <c r="E438" s="304" t="s">
        <v>185</v>
      </c>
      <c r="F438" s="310" t="s">
        <v>134</v>
      </c>
      <c r="G438" s="231" t="s">
        <v>1906</v>
      </c>
      <c r="H438" s="400" t="s">
        <v>582</v>
      </c>
      <c r="I438" s="305" t="s">
        <v>565</v>
      </c>
      <c r="J438" s="304" t="s">
        <v>121</v>
      </c>
      <c r="K438" s="311">
        <v>1</v>
      </c>
      <c r="L438" s="305"/>
      <c r="M438" s="143">
        <v>2021</v>
      </c>
      <c r="N438" s="147">
        <v>0</v>
      </c>
      <c r="O438" s="148">
        <v>1</v>
      </c>
      <c r="P438" s="119">
        <f t="shared" si="27"/>
        <v>0</v>
      </c>
      <c r="Q438" s="146">
        <v>0</v>
      </c>
      <c r="R438" s="383" t="e">
        <f t="shared" si="24"/>
        <v>#DIV/0!</v>
      </c>
      <c r="S438" s="387" t="e">
        <f t="shared" si="25"/>
        <v>#DIV/0!</v>
      </c>
      <c r="T438" s="388">
        <f t="shared" si="26"/>
        <v>1</v>
      </c>
      <c r="U438" s="103" t="s">
        <v>1875</v>
      </c>
    </row>
    <row r="439" spans="1:21" ht="92.4" x14ac:dyDescent="0.25">
      <c r="A439" s="289" t="s">
        <v>664</v>
      </c>
      <c r="B439" s="308" t="s">
        <v>1871</v>
      </c>
      <c r="C439" s="301" t="s">
        <v>567</v>
      </c>
      <c r="D439" s="304" t="s">
        <v>525</v>
      </c>
      <c r="E439" s="304" t="s">
        <v>511</v>
      </c>
      <c r="F439" s="310" t="s">
        <v>134</v>
      </c>
      <c r="G439" s="231" t="s">
        <v>1906</v>
      </c>
      <c r="H439" s="400" t="s">
        <v>347</v>
      </c>
      <c r="I439" s="305" t="s">
        <v>362</v>
      </c>
      <c r="J439" s="304" t="s">
        <v>121</v>
      </c>
      <c r="K439" s="311">
        <v>1</v>
      </c>
      <c r="L439" s="305"/>
      <c r="M439" s="143">
        <v>2021</v>
      </c>
      <c r="N439" s="147">
        <v>27</v>
      </c>
      <c r="O439" s="148">
        <v>1</v>
      </c>
      <c r="P439" s="119">
        <f t="shared" si="27"/>
        <v>27</v>
      </c>
      <c r="Q439" s="146">
        <v>27</v>
      </c>
      <c r="R439" s="383">
        <f t="shared" si="24"/>
        <v>1</v>
      </c>
      <c r="S439" s="387">
        <f t="shared" si="25"/>
        <v>1</v>
      </c>
      <c r="T439" s="388">
        <f t="shared" si="26"/>
        <v>1</v>
      </c>
      <c r="U439" s="160" t="s">
        <v>869</v>
      </c>
    </row>
    <row r="440" spans="1:21" ht="92.4" x14ac:dyDescent="0.25">
      <c r="A440" s="289" t="s">
        <v>664</v>
      </c>
      <c r="B440" s="308" t="s">
        <v>1871</v>
      </c>
      <c r="C440" s="301" t="s">
        <v>567</v>
      </c>
      <c r="D440" s="304" t="s">
        <v>525</v>
      </c>
      <c r="E440" s="304" t="s">
        <v>185</v>
      </c>
      <c r="F440" s="310" t="s">
        <v>134</v>
      </c>
      <c r="G440" s="231" t="s">
        <v>1906</v>
      </c>
      <c r="H440" s="400" t="s">
        <v>347</v>
      </c>
      <c r="I440" s="305" t="s">
        <v>362</v>
      </c>
      <c r="J440" s="304" t="s">
        <v>121</v>
      </c>
      <c r="K440" s="311">
        <v>1</v>
      </c>
      <c r="L440" s="305"/>
      <c r="M440" s="143">
        <v>2021</v>
      </c>
      <c r="N440" s="147">
        <v>0</v>
      </c>
      <c r="O440" s="148">
        <v>1</v>
      </c>
      <c r="P440" s="119">
        <f t="shared" si="27"/>
        <v>0</v>
      </c>
      <c r="Q440" s="146">
        <v>0</v>
      </c>
      <c r="R440" s="383" t="e">
        <f t="shared" si="24"/>
        <v>#DIV/0!</v>
      </c>
      <c r="S440" s="387" t="e">
        <f t="shared" si="25"/>
        <v>#DIV/0!</v>
      </c>
      <c r="T440" s="388">
        <f t="shared" si="26"/>
        <v>1</v>
      </c>
      <c r="U440" s="103" t="s">
        <v>1875</v>
      </c>
    </row>
    <row r="441" spans="1:21" ht="92.4" x14ac:dyDescent="0.25">
      <c r="A441" s="289" t="s">
        <v>664</v>
      </c>
      <c r="B441" s="308" t="s">
        <v>1871</v>
      </c>
      <c r="C441" s="301" t="s">
        <v>567</v>
      </c>
      <c r="D441" s="304" t="s">
        <v>525</v>
      </c>
      <c r="E441" s="304" t="s">
        <v>511</v>
      </c>
      <c r="F441" s="310" t="s">
        <v>134</v>
      </c>
      <c r="G441" s="231" t="s">
        <v>1906</v>
      </c>
      <c r="H441" s="400" t="s">
        <v>348</v>
      </c>
      <c r="I441" s="305" t="s">
        <v>362</v>
      </c>
      <c r="J441" s="304" t="s">
        <v>121</v>
      </c>
      <c r="K441" s="311">
        <v>1</v>
      </c>
      <c r="L441" s="305"/>
      <c r="M441" s="143">
        <v>2021</v>
      </c>
      <c r="N441" s="147">
        <v>27</v>
      </c>
      <c r="O441" s="148">
        <v>1</v>
      </c>
      <c r="P441" s="119">
        <f t="shared" si="27"/>
        <v>27</v>
      </c>
      <c r="Q441" s="146">
        <v>27</v>
      </c>
      <c r="R441" s="383">
        <f t="shared" si="24"/>
        <v>1</v>
      </c>
      <c r="S441" s="387">
        <f t="shared" si="25"/>
        <v>1</v>
      </c>
      <c r="T441" s="388">
        <f t="shared" si="26"/>
        <v>1</v>
      </c>
      <c r="U441" s="160" t="s">
        <v>869</v>
      </c>
    </row>
    <row r="442" spans="1:21" ht="92.4" x14ac:dyDescent="0.25">
      <c r="A442" s="289" t="s">
        <v>664</v>
      </c>
      <c r="B442" s="308" t="s">
        <v>1871</v>
      </c>
      <c r="C442" s="301" t="s">
        <v>567</v>
      </c>
      <c r="D442" s="304" t="s">
        <v>525</v>
      </c>
      <c r="E442" s="304" t="s">
        <v>185</v>
      </c>
      <c r="F442" s="310" t="s">
        <v>134</v>
      </c>
      <c r="G442" s="231" t="s">
        <v>1906</v>
      </c>
      <c r="H442" s="400" t="s">
        <v>348</v>
      </c>
      <c r="I442" s="305" t="s">
        <v>362</v>
      </c>
      <c r="J442" s="304" t="s">
        <v>121</v>
      </c>
      <c r="K442" s="311">
        <v>1</v>
      </c>
      <c r="L442" s="305"/>
      <c r="M442" s="143">
        <v>2021</v>
      </c>
      <c r="N442" s="147">
        <v>0</v>
      </c>
      <c r="O442" s="148">
        <v>1</v>
      </c>
      <c r="P442" s="119">
        <f t="shared" si="27"/>
        <v>0</v>
      </c>
      <c r="Q442" s="146">
        <v>0</v>
      </c>
      <c r="R442" s="383" t="e">
        <f t="shared" si="24"/>
        <v>#DIV/0!</v>
      </c>
      <c r="S442" s="387" t="e">
        <f t="shared" si="25"/>
        <v>#DIV/0!</v>
      </c>
      <c r="T442" s="388">
        <f t="shared" si="26"/>
        <v>1</v>
      </c>
      <c r="U442" s="103" t="s">
        <v>1875</v>
      </c>
    </row>
    <row r="443" spans="1:21" ht="92.4" x14ac:dyDescent="0.25">
      <c r="A443" s="289" t="s">
        <v>664</v>
      </c>
      <c r="B443" s="308" t="s">
        <v>1871</v>
      </c>
      <c r="C443" s="301" t="s">
        <v>567</v>
      </c>
      <c r="D443" s="304" t="s">
        <v>525</v>
      </c>
      <c r="E443" s="304" t="s">
        <v>511</v>
      </c>
      <c r="F443" s="310" t="s">
        <v>134</v>
      </c>
      <c r="G443" s="231" t="s">
        <v>1906</v>
      </c>
      <c r="H443" s="400" t="s">
        <v>349</v>
      </c>
      <c r="I443" s="305" t="s">
        <v>565</v>
      </c>
      <c r="J443" s="304" t="s">
        <v>121</v>
      </c>
      <c r="K443" s="311">
        <v>1</v>
      </c>
      <c r="L443" s="305"/>
      <c r="M443" s="143">
        <v>2021</v>
      </c>
      <c r="N443" s="147">
        <v>27</v>
      </c>
      <c r="O443" s="148">
        <v>1</v>
      </c>
      <c r="P443" s="119">
        <f t="shared" si="27"/>
        <v>27</v>
      </c>
      <c r="Q443" s="146">
        <v>6</v>
      </c>
      <c r="R443" s="383">
        <f t="shared" si="24"/>
        <v>0.22222222222222221</v>
      </c>
      <c r="S443" s="387">
        <f t="shared" si="25"/>
        <v>0.22222222222222221</v>
      </c>
      <c r="T443" s="388">
        <f t="shared" si="26"/>
        <v>1</v>
      </c>
      <c r="U443" s="415" t="s">
        <v>1935</v>
      </c>
    </row>
    <row r="444" spans="1:21" ht="92.4" x14ac:dyDescent="0.25">
      <c r="A444" s="289" t="s">
        <v>664</v>
      </c>
      <c r="B444" s="308" t="s">
        <v>1871</v>
      </c>
      <c r="C444" s="301" t="s">
        <v>567</v>
      </c>
      <c r="D444" s="304" t="s">
        <v>525</v>
      </c>
      <c r="E444" s="304" t="s">
        <v>185</v>
      </c>
      <c r="F444" s="310" t="s">
        <v>134</v>
      </c>
      <c r="G444" s="231" t="s">
        <v>1906</v>
      </c>
      <c r="H444" s="400" t="s">
        <v>349</v>
      </c>
      <c r="I444" s="305" t="s">
        <v>565</v>
      </c>
      <c r="J444" s="304" t="s">
        <v>121</v>
      </c>
      <c r="K444" s="311">
        <v>1</v>
      </c>
      <c r="L444" s="305"/>
      <c r="M444" s="143">
        <v>2021</v>
      </c>
      <c r="N444" s="147">
        <v>0</v>
      </c>
      <c r="O444" s="148">
        <v>1</v>
      </c>
      <c r="P444" s="119">
        <f t="shared" si="27"/>
        <v>0</v>
      </c>
      <c r="Q444" s="146">
        <v>0</v>
      </c>
      <c r="R444" s="383" t="e">
        <f t="shared" si="24"/>
        <v>#DIV/0!</v>
      </c>
      <c r="S444" s="387" t="e">
        <f t="shared" si="25"/>
        <v>#DIV/0!</v>
      </c>
      <c r="T444" s="388">
        <f t="shared" si="26"/>
        <v>1</v>
      </c>
      <c r="U444" s="103" t="s">
        <v>1875</v>
      </c>
    </row>
    <row r="445" spans="1:21" ht="92.4" x14ac:dyDescent="0.25">
      <c r="A445" s="289" t="s">
        <v>664</v>
      </c>
      <c r="B445" s="308" t="s">
        <v>1871</v>
      </c>
      <c r="C445" s="301" t="s">
        <v>567</v>
      </c>
      <c r="D445" s="304" t="s">
        <v>525</v>
      </c>
      <c r="E445" s="304" t="s">
        <v>511</v>
      </c>
      <c r="F445" s="310" t="s">
        <v>134</v>
      </c>
      <c r="G445" s="231" t="s">
        <v>1906</v>
      </c>
      <c r="H445" s="400" t="s">
        <v>350</v>
      </c>
      <c r="I445" s="305" t="s">
        <v>565</v>
      </c>
      <c r="J445" s="304" t="s">
        <v>121</v>
      </c>
      <c r="K445" s="311">
        <v>1</v>
      </c>
      <c r="L445" s="305"/>
      <c r="M445" s="143">
        <v>2021</v>
      </c>
      <c r="N445" s="147">
        <v>27</v>
      </c>
      <c r="O445" s="148">
        <v>1</v>
      </c>
      <c r="P445" s="119">
        <f t="shared" si="27"/>
        <v>27</v>
      </c>
      <c r="Q445" s="146">
        <v>7</v>
      </c>
      <c r="R445" s="383">
        <f t="shared" si="24"/>
        <v>0.25925925925925924</v>
      </c>
      <c r="S445" s="387">
        <f t="shared" si="25"/>
        <v>0.25925925925925924</v>
      </c>
      <c r="T445" s="388">
        <f t="shared" si="26"/>
        <v>1</v>
      </c>
      <c r="U445" s="415" t="s">
        <v>1935</v>
      </c>
    </row>
    <row r="446" spans="1:21" ht="92.4" x14ac:dyDescent="0.25">
      <c r="A446" s="289" t="s">
        <v>664</v>
      </c>
      <c r="B446" s="308" t="s">
        <v>1871</v>
      </c>
      <c r="C446" s="301" t="s">
        <v>567</v>
      </c>
      <c r="D446" s="304" t="s">
        <v>525</v>
      </c>
      <c r="E446" s="304" t="s">
        <v>185</v>
      </c>
      <c r="F446" s="310" t="s">
        <v>134</v>
      </c>
      <c r="G446" s="231" t="s">
        <v>1906</v>
      </c>
      <c r="H446" s="400" t="s">
        <v>350</v>
      </c>
      <c r="I446" s="305" t="s">
        <v>565</v>
      </c>
      <c r="J446" s="304" t="s">
        <v>121</v>
      </c>
      <c r="K446" s="311">
        <v>1</v>
      </c>
      <c r="L446" s="305"/>
      <c r="M446" s="143">
        <v>2021</v>
      </c>
      <c r="N446" s="147">
        <v>0</v>
      </c>
      <c r="O446" s="148">
        <v>1</v>
      </c>
      <c r="P446" s="119">
        <f t="shared" si="27"/>
        <v>0</v>
      </c>
      <c r="Q446" s="146">
        <v>0</v>
      </c>
      <c r="R446" s="383" t="e">
        <f t="shared" si="24"/>
        <v>#DIV/0!</v>
      </c>
      <c r="S446" s="387" t="e">
        <f t="shared" si="25"/>
        <v>#DIV/0!</v>
      </c>
      <c r="T446" s="388">
        <f t="shared" si="26"/>
        <v>1</v>
      </c>
      <c r="U446" s="103" t="s">
        <v>1875</v>
      </c>
    </row>
    <row r="447" spans="1:21" ht="92.4" x14ac:dyDescent="0.25">
      <c r="A447" s="289" t="s">
        <v>664</v>
      </c>
      <c r="B447" s="308" t="s">
        <v>1871</v>
      </c>
      <c r="C447" s="301" t="s">
        <v>567</v>
      </c>
      <c r="D447" s="304" t="s">
        <v>525</v>
      </c>
      <c r="E447" s="304" t="s">
        <v>511</v>
      </c>
      <c r="F447" s="310" t="s">
        <v>134</v>
      </c>
      <c r="G447" s="231" t="s">
        <v>1906</v>
      </c>
      <c r="H447" s="400" t="s">
        <v>1940</v>
      </c>
      <c r="I447" s="305" t="s">
        <v>235</v>
      </c>
      <c r="J447" s="304" t="s">
        <v>121</v>
      </c>
      <c r="K447" s="311">
        <v>1</v>
      </c>
      <c r="L447" s="305" t="s">
        <v>1941</v>
      </c>
      <c r="M447" s="143">
        <v>2021</v>
      </c>
      <c r="N447" s="147">
        <v>27</v>
      </c>
      <c r="O447" s="148">
        <v>1</v>
      </c>
      <c r="P447" s="119">
        <f t="shared" si="27"/>
        <v>27</v>
      </c>
      <c r="Q447" s="146">
        <v>27</v>
      </c>
      <c r="R447" s="383">
        <f t="shared" si="24"/>
        <v>1</v>
      </c>
      <c r="S447" s="387">
        <f t="shared" si="25"/>
        <v>1</v>
      </c>
      <c r="T447" s="388">
        <f t="shared" si="26"/>
        <v>1</v>
      </c>
      <c r="U447" s="160" t="s">
        <v>869</v>
      </c>
    </row>
    <row r="448" spans="1:21" ht="92.4" x14ac:dyDescent="0.25">
      <c r="A448" s="289" t="s">
        <v>664</v>
      </c>
      <c r="B448" s="308" t="s">
        <v>1871</v>
      </c>
      <c r="C448" s="301" t="s">
        <v>567</v>
      </c>
      <c r="D448" s="304" t="s">
        <v>525</v>
      </c>
      <c r="E448" s="304" t="s">
        <v>185</v>
      </c>
      <c r="F448" s="310" t="s">
        <v>134</v>
      </c>
      <c r="G448" s="231" t="s">
        <v>1906</v>
      </c>
      <c r="H448" s="400" t="s">
        <v>1940</v>
      </c>
      <c r="I448" s="305" t="s">
        <v>235</v>
      </c>
      <c r="J448" s="304" t="s">
        <v>121</v>
      </c>
      <c r="K448" s="311">
        <v>1</v>
      </c>
      <c r="L448" s="305" t="s">
        <v>1941</v>
      </c>
      <c r="M448" s="143">
        <v>2021</v>
      </c>
      <c r="N448" s="147">
        <v>0</v>
      </c>
      <c r="O448" s="148">
        <v>1</v>
      </c>
      <c r="P448" s="119">
        <f t="shared" si="27"/>
        <v>0</v>
      </c>
      <c r="Q448" s="146">
        <v>0</v>
      </c>
      <c r="R448" s="383" t="e">
        <f t="shared" si="24"/>
        <v>#DIV/0!</v>
      </c>
      <c r="S448" s="387" t="e">
        <f t="shared" si="25"/>
        <v>#DIV/0!</v>
      </c>
      <c r="T448" s="388">
        <f t="shared" si="26"/>
        <v>1</v>
      </c>
      <c r="U448" s="103" t="s">
        <v>1875</v>
      </c>
    </row>
    <row r="449" spans="1:21" ht="92.4" x14ac:dyDescent="0.25">
      <c r="A449" s="289" t="s">
        <v>664</v>
      </c>
      <c r="B449" s="308" t="s">
        <v>1871</v>
      </c>
      <c r="C449" s="301" t="s">
        <v>567</v>
      </c>
      <c r="D449" s="304" t="s">
        <v>525</v>
      </c>
      <c r="E449" s="304" t="s">
        <v>511</v>
      </c>
      <c r="F449" s="310" t="s">
        <v>134</v>
      </c>
      <c r="G449" s="231" t="s">
        <v>1906</v>
      </c>
      <c r="H449" s="400" t="s">
        <v>352</v>
      </c>
      <c r="I449" s="305" t="s">
        <v>565</v>
      </c>
      <c r="J449" s="304" t="s">
        <v>121</v>
      </c>
      <c r="K449" s="311">
        <v>1</v>
      </c>
      <c r="L449" s="305"/>
      <c r="M449" s="143">
        <v>2021</v>
      </c>
      <c r="N449" s="147">
        <v>27</v>
      </c>
      <c r="O449" s="148">
        <v>1</v>
      </c>
      <c r="P449" s="119">
        <f t="shared" si="27"/>
        <v>27</v>
      </c>
      <c r="Q449" s="146">
        <v>6</v>
      </c>
      <c r="R449" s="383">
        <f t="shared" si="24"/>
        <v>0.22222222222222221</v>
      </c>
      <c r="S449" s="387">
        <f t="shared" si="25"/>
        <v>0.22222222222222221</v>
      </c>
      <c r="T449" s="388">
        <f t="shared" si="26"/>
        <v>1</v>
      </c>
      <c r="U449" s="415" t="s">
        <v>1935</v>
      </c>
    </row>
    <row r="450" spans="1:21" ht="92.4" x14ac:dyDescent="0.25">
      <c r="A450" s="289" t="s">
        <v>664</v>
      </c>
      <c r="B450" s="308" t="s">
        <v>1871</v>
      </c>
      <c r="C450" s="301" t="s">
        <v>567</v>
      </c>
      <c r="D450" s="304" t="s">
        <v>525</v>
      </c>
      <c r="E450" s="304" t="s">
        <v>185</v>
      </c>
      <c r="F450" s="310" t="s">
        <v>134</v>
      </c>
      <c r="G450" s="231" t="s">
        <v>1906</v>
      </c>
      <c r="H450" s="400" t="s">
        <v>352</v>
      </c>
      <c r="I450" s="305" t="s">
        <v>565</v>
      </c>
      <c r="J450" s="304" t="s">
        <v>121</v>
      </c>
      <c r="K450" s="311">
        <v>1</v>
      </c>
      <c r="L450" s="305"/>
      <c r="M450" s="143">
        <v>2021</v>
      </c>
      <c r="N450" s="147">
        <v>0</v>
      </c>
      <c r="O450" s="148">
        <v>1</v>
      </c>
      <c r="P450" s="119">
        <f t="shared" si="27"/>
        <v>0</v>
      </c>
      <c r="Q450" s="146">
        <v>0</v>
      </c>
      <c r="R450" s="383" t="e">
        <f t="shared" si="24"/>
        <v>#DIV/0!</v>
      </c>
      <c r="S450" s="387" t="e">
        <f t="shared" si="25"/>
        <v>#DIV/0!</v>
      </c>
      <c r="T450" s="388">
        <f t="shared" si="26"/>
        <v>1</v>
      </c>
      <c r="U450" s="103" t="s">
        <v>1875</v>
      </c>
    </row>
    <row r="451" spans="1:21" ht="92.4" x14ac:dyDescent="0.25">
      <c r="A451" s="289" t="s">
        <v>664</v>
      </c>
      <c r="B451" s="308" t="s">
        <v>1871</v>
      </c>
      <c r="C451" s="301" t="s">
        <v>567</v>
      </c>
      <c r="D451" s="304" t="s">
        <v>525</v>
      </c>
      <c r="E451" s="304" t="s">
        <v>511</v>
      </c>
      <c r="F451" s="310" t="s">
        <v>548</v>
      </c>
      <c r="G451" s="231" t="s">
        <v>1906</v>
      </c>
      <c r="H451" s="400" t="s">
        <v>547</v>
      </c>
      <c r="I451" s="305" t="s">
        <v>565</v>
      </c>
      <c r="J451" s="304" t="s">
        <v>121</v>
      </c>
      <c r="K451" s="311">
        <v>1</v>
      </c>
      <c r="L451" s="305"/>
      <c r="M451" s="143">
        <v>2021</v>
      </c>
      <c r="N451" s="147">
        <v>27</v>
      </c>
      <c r="O451" s="148">
        <v>1</v>
      </c>
      <c r="P451" s="119">
        <f t="shared" si="27"/>
        <v>27</v>
      </c>
      <c r="Q451" s="146">
        <v>0</v>
      </c>
      <c r="R451" s="383">
        <f t="shared" ref="R451:R514" si="28">Q451/P451</f>
        <v>0</v>
      </c>
      <c r="S451" s="387">
        <f t="shared" ref="S451:S514" si="29">Q451/N451</f>
        <v>0</v>
      </c>
      <c r="T451" s="388">
        <f t="shared" ref="T451:T514" si="30">O451/K451</f>
        <v>1</v>
      </c>
      <c r="U451" s="103" t="s">
        <v>1942</v>
      </c>
    </row>
    <row r="452" spans="1:21" ht="92.4" x14ac:dyDescent="0.25">
      <c r="A452" s="289" t="s">
        <v>664</v>
      </c>
      <c r="B452" s="308" t="s">
        <v>1871</v>
      </c>
      <c r="C452" s="301" t="s">
        <v>567</v>
      </c>
      <c r="D452" s="304" t="s">
        <v>525</v>
      </c>
      <c r="E452" s="304" t="s">
        <v>185</v>
      </c>
      <c r="F452" s="310" t="s">
        <v>548</v>
      </c>
      <c r="G452" s="231" t="s">
        <v>1906</v>
      </c>
      <c r="H452" s="400" t="s">
        <v>547</v>
      </c>
      <c r="I452" s="305" t="s">
        <v>565</v>
      </c>
      <c r="J452" s="304" t="s">
        <v>121</v>
      </c>
      <c r="K452" s="311">
        <v>1</v>
      </c>
      <c r="L452" s="305"/>
      <c r="M452" s="143">
        <v>2021</v>
      </c>
      <c r="N452" s="147">
        <v>0</v>
      </c>
      <c r="O452" s="148">
        <v>1</v>
      </c>
      <c r="P452" s="119">
        <f t="shared" ref="P452:P515" si="31">ROUNDUP(N452*O452,0)</f>
        <v>0</v>
      </c>
      <c r="Q452" s="146">
        <v>0</v>
      </c>
      <c r="R452" s="383" t="e">
        <f t="shared" si="28"/>
        <v>#DIV/0!</v>
      </c>
      <c r="S452" s="387" t="e">
        <f t="shared" si="29"/>
        <v>#DIV/0!</v>
      </c>
      <c r="T452" s="388">
        <f t="shared" si="30"/>
        <v>1</v>
      </c>
      <c r="U452" s="103" t="s">
        <v>1942</v>
      </c>
    </row>
    <row r="453" spans="1:21" ht="92.4" x14ac:dyDescent="0.25">
      <c r="A453" s="289" t="s">
        <v>664</v>
      </c>
      <c r="B453" s="308" t="s">
        <v>1871</v>
      </c>
      <c r="C453" s="301" t="s">
        <v>567</v>
      </c>
      <c r="D453" s="304" t="s">
        <v>525</v>
      </c>
      <c r="E453" s="304" t="s">
        <v>511</v>
      </c>
      <c r="F453" s="310" t="s">
        <v>548</v>
      </c>
      <c r="G453" s="231" t="s">
        <v>1906</v>
      </c>
      <c r="H453" s="400" t="s">
        <v>549</v>
      </c>
      <c r="I453" s="305" t="s">
        <v>565</v>
      </c>
      <c r="J453" s="304" t="s">
        <v>121</v>
      </c>
      <c r="K453" s="311">
        <v>1</v>
      </c>
      <c r="L453" s="305"/>
      <c r="M453" s="143">
        <v>2021</v>
      </c>
      <c r="N453" s="147">
        <v>27</v>
      </c>
      <c r="O453" s="148">
        <v>1</v>
      </c>
      <c r="P453" s="119">
        <f t="shared" si="31"/>
        <v>27</v>
      </c>
      <c r="Q453" s="146">
        <v>0</v>
      </c>
      <c r="R453" s="383">
        <f t="shared" si="28"/>
        <v>0</v>
      </c>
      <c r="S453" s="387">
        <f t="shared" si="29"/>
        <v>0</v>
      </c>
      <c r="T453" s="388">
        <f t="shared" si="30"/>
        <v>1</v>
      </c>
      <c r="U453" s="103" t="s">
        <v>1942</v>
      </c>
    </row>
    <row r="454" spans="1:21" ht="92.4" x14ac:dyDescent="0.25">
      <c r="A454" s="289" t="s">
        <v>664</v>
      </c>
      <c r="B454" s="308" t="s">
        <v>1871</v>
      </c>
      <c r="C454" s="301" t="s">
        <v>567</v>
      </c>
      <c r="D454" s="304" t="s">
        <v>525</v>
      </c>
      <c r="E454" s="304" t="s">
        <v>185</v>
      </c>
      <c r="F454" s="310" t="s">
        <v>548</v>
      </c>
      <c r="G454" s="231" t="s">
        <v>1906</v>
      </c>
      <c r="H454" s="400" t="s">
        <v>549</v>
      </c>
      <c r="I454" s="305" t="s">
        <v>565</v>
      </c>
      <c r="J454" s="304" t="s">
        <v>121</v>
      </c>
      <c r="K454" s="311">
        <v>1</v>
      </c>
      <c r="L454" s="305"/>
      <c r="M454" s="143">
        <v>2021</v>
      </c>
      <c r="N454" s="147">
        <v>0</v>
      </c>
      <c r="O454" s="148">
        <v>1</v>
      </c>
      <c r="P454" s="119">
        <f t="shared" si="31"/>
        <v>0</v>
      </c>
      <c r="Q454" s="146">
        <v>0</v>
      </c>
      <c r="R454" s="383" t="e">
        <f t="shared" si="28"/>
        <v>#DIV/0!</v>
      </c>
      <c r="S454" s="387" t="e">
        <f t="shared" si="29"/>
        <v>#DIV/0!</v>
      </c>
      <c r="T454" s="388">
        <f t="shared" si="30"/>
        <v>1</v>
      </c>
      <c r="U454" s="103" t="s">
        <v>1942</v>
      </c>
    </row>
    <row r="455" spans="1:21" ht="92.4" x14ac:dyDescent="0.25">
      <c r="A455" s="289" t="s">
        <v>664</v>
      </c>
      <c r="B455" s="308" t="s">
        <v>1871</v>
      </c>
      <c r="C455" s="301" t="s">
        <v>567</v>
      </c>
      <c r="D455" s="304" t="s">
        <v>525</v>
      </c>
      <c r="E455" s="304" t="s">
        <v>511</v>
      </c>
      <c r="F455" s="310" t="s">
        <v>548</v>
      </c>
      <c r="G455" s="231" t="s">
        <v>1906</v>
      </c>
      <c r="H455" s="400" t="s">
        <v>550</v>
      </c>
      <c r="I455" s="305" t="s">
        <v>565</v>
      </c>
      <c r="J455" s="304" t="s">
        <v>121</v>
      </c>
      <c r="K455" s="311">
        <v>1</v>
      </c>
      <c r="L455" s="305"/>
      <c r="M455" s="143">
        <v>2021</v>
      </c>
      <c r="N455" s="147">
        <v>27</v>
      </c>
      <c r="O455" s="148">
        <v>1</v>
      </c>
      <c r="P455" s="119">
        <f t="shared" si="31"/>
        <v>27</v>
      </c>
      <c r="Q455" s="146">
        <v>0</v>
      </c>
      <c r="R455" s="383">
        <f t="shared" si="28"/>
        <v>0</v>
      </c>
      <c r="S455" s="387">
        <f t="shared" si="29"/>
        <v>0</v>
      </c>
      <c r="T455" s="388">
        <f t="shared" si="30"/>
        <v>1</v>
      </c>
      <c r="U455" s="103" t="s">
        <v>1942</v>
      </c>
    </row>
    <row r="456" spans="1:21" ht="92.4" x14ac:dyDescent="0.25">
      <c r="A456" s="289" t="s">
        <v>664</v>
      </c>
      <c r="B456" s="308" t="s">
        <v>1871</v>
      </c>
      <c r="C456" s="301" t="s">
        <v>567</v>
      </c>
      <c r="D456" s="304" t="s">
        <v>525</v>
      </c>
      <c r="E456" s="304" t="s">
        <v>185</v>
      </c>
      <c r="F456" s="310" t="s">
        <v>548</v>
      </c>
      <c r="G456" s="231" t="s">
        <v>1906</v>
      </c>
      <c r="H456" s="400" t="s">
        <v>550</v>
      </c>
      <c r="I456" s="305" t="s">
        <v>565</v>
      </c>
      <c r="J456" s="304" t="s">
        <v>121</v>
      </c>
      <c r="K456" s="311">
        <v>1</v>
      </c>
      <c r="L456" s="305"/>
      <c r="M456" s="143">
        <v>2021</v>
      </c>
      <c r="N456" s="147">
        <v>0</v>
      </c>
      <c r="O456" s="148">
        <v>1</v>
      </c>
      <c r="P456" s="119">
        <f t="shared" si="31"/>
        <v>0</v>
      </c>
      <c r="Q456" s="146">
        <v>0</v>
      </c>
      <c r="R456" s="383" t="e">
        <f t="shared" si="28"/>
        <v>#DIV/0!</v>
      </c>
      <c r="S456" s="387" t="e">
        <f t="shared" si="29"/>
        <v>#DIV/0!</v>
      </c>
      <c r="T456" s="388">
        <f t="shared" si="30"/>
        <v>1</v>
      </c>
      <c r="U456" s="103" t="s">
        <v>1942</v>
      </c>
    </row>
    <row r="457" spans="1:21" ht="92.4" x14ac:dyDescent="0.25">
      <c r="A457" s="289" t="s">
        <v>664</v>
      </c>
      <c r="B457" s="308" t="s">
        <v>1871</v>
      </c>
      <c r="C457" s="301" t="s">
        <v>567</v>
      </c>
      <c r="D457" s="304" t="s">
        <v>525</v>
      </c>
      <c r="E457" s="304" t="s">
        <v>511</v>
      </c>
      <c r="F457" s="310" t="s">
        <v>548</v>
      </c>
      <c r="G457" s="231" t="s">
        <v>1906</v>
      </c>
      <c r="H457" s="400" t="s">
        <v>551</v>
      </c>
      <c r="I457" s="305" t="s">
        <v>565</v>
      </c>
      <c r="J457" s="304" t="s">
        <v>121</v>
      </c>
      <c r="K457" s="311">
        <v>1</v>
      </c>
      <c r="L457" s="305"/>
      <c r="M457" s="143">
        <v>2021</v>
      </c>
      <c r="N457" s="147">
        <v>27</v>
      </c>
      <c r="O457" s="148">
        <v>1</v>
      </c>
      <c r="P457" s="119">
        <f t="shared" si="31"/>
        <v>27</v>
      </c>
      <c r="Q457" s="146">
        <v>0</v>
      </c>
      <c r="R457" s="383">
        <f t="shared" si="28"/>
        <v>0</v>
      </c>
      <c r="S457" s="387">
        <f t="shared" si="29"/>
        <v>0</v>
      </c>
      <c r="T457" s="388">
        <f t="shared" si="30"/>
        <v>1</v>
      </c>
      <c r="U457" s="103" t="s">
        <v>1942</v>
      </c>
    </row>
    <row r="458" spans="1:21" ht="92.4" x14ac:dyDescent="0.25">
      <c r="A458" s="289" t="s">
        <v>664</v>
      </c>
      <c r="B458" s="308" t="s">
        <v>1871</v>
      </c>
      <c r="C458" s="301" t="s">
        <v>567</v>
      </c>
      <c r="D458" s="304" t="s">
        <v>525</v>
      </c>
      <c r="E458" s="304" t="s">
        <v>185</v>
      </c>
      <c r="F458" s="310" t="s">
        <v>548</v>
      </c>
      <c r="G458" s="231" t="s">
        <v>1906</v>
      </c>
      <c r="H458" s="400" t="s">
        <v>551</v>
      </c>
      <c r="I458" s="305" t="s">
        <v>565</v>
      </c>
      <c r="J458" s="304" t="s">
        <v>121</v>
      </c>
      <c r="K458" s="311">
        <v>1</v>
      </c>
      <c r="L458" s="305"/>
      <c r="M458" s="143">
        <v>2021</v>
      </c>
      <c r="N458" s="147">
        <v>0</v>
      </c>
      <c r="O458" s="148">
        <v>1</v>
      </c>
      <c r="P458" s="119">
        <f t="shared" si="31"/>
        <v>0</v>
      </c>
      <c r="Q458" s="146">
        <v>0</v>
      </c>
      <c r="R458" s="383" t="e">
        <f t="shared" si="28"/>
        <v>#DIV/0!</v>
      </c>
      <c r="S458" s="387" t="e">
        <f t="shared" si="29"/>
        <v>#DIV/0!</v>
      </c>
      <c r="T458" s="388">
        <f t="shared" si="30"/>
        <v>1</v>
      </c>
      <c r="U458" s="103" t="s">
        <v>1942</v>
      </c>
    </row>
    <row r="459" spans="1:21" ht="92.4" x14ac:dyDescent="0.25">
      <c r="A459" s="289" t="s">
        <v>664</v>
      </c>
      <c r="B459" s="308" t="s">
        <v>1871</v>
      </c>
      <c r="C459" s="301" t="s">
        <v>567</v>
      </c>
      <c r="D459" s="304" t="s">
        <v>525</v>
      </c>
      <c r="E459" s="304" t="s">
        <v>511</v>
      </c>
      <c r="F459" s="310" t="s">
        <v>548</v>
      </c>
      <c r="G459" s="231" t="s">
        <v>1906</v>
      </c>
      <c r="H459" s="400" t="s">
        <v>552</v>
      </c>
      <c r="I459" s="305" t="s">
        <v>565</v>
      </c>
      <c r="J459" s="304" t="s">
        <v>121</v>
      </c>
      <c r="K459" s="311">
        <v>1</v>
      </c>
      <c r="L459" s="305"/>
      <c r="M459" s="143">
        <v>2021</v>
      </c>
      <c r="N459" s="147">
        <v>27</v>
      </c>
      <c r="O459" s="148">
        <v>1</v>
      </c>
      <c r="P459" s="119">
        <f t="shared" si="31"/>
        <v>27</v>
      </c>
      <c r="Q459" s="146">
        <v>0</v>
      </c>
      <c r="R459" s="383">
        <f t="shared" si="28"/>
        <v>0</v>
      </c>
      <c r="S459" s="387">
        <f t="shared" si="29"/>
        <v>0</v>
      </c>
      <c r="T459" s="388">
        <f t="shared" si="30"/>
        <v>1</v>
      </c>
      <c r="U459" s="103" t="s">
        <v>1942</v>
      </c>
    </row>
    <row r="460" spans="1:21" ht="92.4" x14ac:dyDescent="0.25">
      <c r="A460" s="289" t="s">
        <v>664</v>
      </c>
      <c r="B460" s="308" t="s">
        <v>1871</v>
      </c>
      <c r="C460" s="301" t="s">
        <v>567</v>
      </c>
      <c r="D460" s="304" t="s">
        <v>525</v>
      </c>
      <c r="E460" s="304" t="s">
        <v>185</v>
      </c>
      <c r="F460" s="310" t="s">
        <v>548</v>
      </c>
      <c r="G460" s="231" t="s">
        <v>1906</v>
      </c>
      <c r="H460" s="400" t="s">
        <v>552</v>
      </c>
      <c r="I460" s="305" t="s">
        <v>565</v>
      </c>
      <c r="J460" s="304" t="s">
        <v>121</v>
      </c>
      <c r="K460" s="311">
        <v>1</v>
      </c>
      <c r="L460" s="305"/>
      <c r="M460" s="143">
        <v>2021</v>
      </c>
      <c r="N460" s="147">
        <v>0</v>
      </c>
      <c r="O460" s="148">
        <v>1</v>
      </c>
      <c r="P460" s="119">
        <f t="shared" si="31"/>
        <v>0</v>
      </c>
      <c r="Q460" s="146">
        <v>0</v>
      </c>
      <c r="R460" s="383" t="e">
        <f t="shared" si="28"/>
        <v>#DIV/0!</v>
      </c>
      <c r="S460" s="387" t="e">
        <f t="shared" si="29"/>
        <v>#DIV/0!</v>
      </c>
      <c r="T460" s="388">
        <f t="shared" si="30"/>
        <v>1</v>
      </c>
      <c r="U460" s="103" t="s">
        <v>1942</v>
      </c>
    </row>
    <row r="461" spans="1:21" ht="92.4" x14ac:dyDescent="0.25">
      <c r="A461" s="289" t="s">
        <v>664</v>
      </c>
      <c r="B461" s="308" t="s">
        <v>1871</v>
      </c>
      <c r="C461" s="301" t="s">
        <v>567</v>
      </c>
      <c r="D461" s="304" t="s">
        <v>525</v>
      </c>
      <c r="E461" s="304" t="s">
        <v>511</v>
      </c>
      <c r="F461" s="310" t="s">
        <v>548</v>
      </c>
      <c r="G461" s="231" t="s">
        <v>1906</v>
      </c>
      <c r="H461" s="400" t="s">
        <v>553</v>
      </c>
      <c r="I461" s="305" t="s">
        <v>565</v>
      </c>
      <c r="J461" s="304" t="s">
        <v>121</v>
      </c>
      <c r="K461" s="311">
        <v>1</v>
      </c>
      <c r="L461" s="305"/>
      <c r="M461" s="143">
        <v>2021</v>
      </c>
      <c r="N461" s="147">
        <v>27</v>
      </c>
      <c r="O461" s="148">
        <v>1</v>
      </c>
      <c r="P461" s="119">
        <f t="shared" si="31"/>
        <v>27</v>
      </c>
      <c r="Q461" s="146">
        <v>0</v>
      </c>
      <c r="R461" s="383">
        <f t="shared" si="28"/>
        <v>0</v>
      </c>
      <c r="S461" s="387">
        <f t="shared" si="29"/>
        <v>0</v>
      </c>
      <c r="T461" s="388">
        <f t="shared" si="30"/>
        <v>1</v>
      </c>
      <c r="U461" s="103" t="s">
        <v>1942</v>
      </c>
    </row>
    <row r="462" spans="1:21" ht="92.4" x14ac:dyDescent="0.25">
      <c r="A462" s="289" t="s">
        <v>664</v>
      </c>
      <c r="B462" s="308" t="s">
        <v>1871</v>
      </c>
      <c r="C462" s="301" t="s">
        <v>567</v>
      </c>
      <c r="D462" s="304" t="s">
        <v>525</v>
      </c>
      <c r="E462" s="304" t="s">
        <v>185</v>
      </c>
      <c r="F462" s="310" t="s">
        <v>548</v>
      </c>
      <c r="G462" s="231" t="s">
        <v>1906</v>
      </c>
      <c r="H462" s="400" t="s">
        <v>553</v>
      </c>
      <c r="I462" s="305" t="s">
        <v>565</v>
      </c>
      <c r="J462" s="304" t="s">
        <v>121</v>
      </c>
      <c r="K462" s="311">
        <v>1</v>
      </c>
      <c r="L462" s="305"/>
      <c r="M462" s="143">
        <v>2021</v>
      </c>
      <c r="N462" s="147">
        <v>0</v>
      </c>
      <c r="O462" s="148">
        <v>1</v>
      </c>
      <c r="P462" s="119">
        <f t="shared" si="31"/>
        <v>0</v>
      </c>
      <c r="Q462" s="146">
        <v>0</v>
      </c>
      <c r="R462" s="383" t="e">
        <f t="shared" si="28"/>
        <v>#DIV/0!</v>
      </c>
      <c r="S462" s="387" t="e">
        <f t="shared" si="29"/>
        <v>#DIV/0!</v>
      </c>
      <c r="T462" s="388">
        <f t="shared" si="30"/>
        <v>1</v>
      </c>
      <c r="U462" s="103" t="s">
        <v>1942</v>
      </c>
    </row>
    <row r="463" spans="1:21" ht="92.4" x14ac:dyDescent="0.25">
      <c r="A463" s="289" t="s">
        <v>664</v>
      </c>
      <c r="B463" s="308" t="s">
        <v>1871</v>
      </c>
      <c r="C463" s="301" t="s">
        <v>567</v>
      </c>
      <c r="D463" s="304" t="s">
        <v>525</v>
      </c>
      <c r="E463" s="304" t="s">
        <v>511</v>
      </c>
      <c r="F463" s="310" t="s">
        <v>548</v>
      </c>
      <c r="G463" s="231" t="s">
        <v>1906</v>
      </c>
      <c r="H463" s="400" t="s">
        <v>554</v>
      </c>
      <c r="I463" s="305" t="s">
        <v>565</v>
      </c>
      <c r="J463" s="304" t="s">
        <v>121</v>
      </c>
      <c r="K463" s="311">
        <v>1</v>
      </c>
      <c r="L463" s="305"/>
      <c r="M463" s="143">
        <v>2021</v>
      </c>
      <c r="N463" s="147">
        <v>27</v>
      </c>
      <c r="O463" s="148">
        <v>1</v>
      </c>
      <c r="P463" s="119">
        <f t="shared" si="31"/>
        <v>27</v>
      </c>
      <c r="Q463" s="146">
        <v>0</v>
      </c>
      <c r="R463" s="383">
        <f t="shared" si="28"/>
        <v>0</v>
      </c>
      <c r="S463" s="387">
        <f t="shared" si="29"/>
        <v>0</v>
      </c>
      <c r="T463" s="388">
        <f t="shared" si="30"/>
        <v>1</v>
      </c>
      <c r="U463" s="103" t="s">
        <v>1942</v>
      </c>
    </row>
    <row r="464" spans="1:21" ht="92.4" x14ac:dyDescent="0.25">
      <c r="A464" s="289" t="s">
        <v>664</v>
      </c>
      <c r="B464" s="308" t="s">
        <v>1871</v>
      </c>
      <c r="C464" s="301" t="s">
        <v>567</v>
      </c>
      <c r="D464" s="304" t="s">
        <v>525</v>
      </c>
      <c r="E464" s="304" t="s">
        <v>185</v>
      </c>
      <c r="F464" s="310" t="s">
        <v>548</v>
      </c>
      <c r="G464" s="231" t="s">
        <v>1906</v>
      </c>
      <c r="H464" s="400" t="s">
        <v>554</v>
      </c>
      <c r="I464" s="305" t="s">
        <v>565</v>
      </c>
      <c r="J464" s="304" t="s">
        <v>121</v>
      </c>
      <c r="K464" s="311">
        <v>1</v>
      </c>
      <c r="L464" s="305"/>
      <c r="M464" s="143">
        <v>2021</v>
      </c>
      <c r="N464" s="147">
        <v>0</v>
      </c>
      <c r="O464" s="148">
        <v>1</v>
      </c>
      <c r="P464" s="119">
        <f t="shared" si="31"/>
        <v>0</v>
      </c>
      <c r="Q464" s="146">
        <v>0</v>
      </c>
      <c r="R464" s="383" t="e">
        <f t="shared" si="28"/>
        <v>#DIV/0!</v>
      </c>
      <c r="S464" s="387" t="e">
        <f t="shared" si="29"/>
        <v>#DIV/0!</v>
      </c>
      <c r="T464" s="388">
        <f t="shared" si="30"/>
        <v>1</v>
      </c>
      <c r="U464" s="103" t="s">
        <v>1942</v>
      </c>
    </row>
    <row r="465" spans="1:21" ht="92.4" x14ac:dyDescent="0.25">
      <c r="A465" s="289" t="s">
        <v>664</v>
      </c>
      <c r="B465" s="308" t="s">
        <v>1871</v>
      </c>
      <c r="C465" s="301" t="s">
        <v>567</v>
      </c>
      <c r="D465" s="304" t="s">
        <v>525</v>
      </c>
      <c r="E465" s="304" t="s">
        <v>185</v>
      </c>
      <c r="F465" s="310" t="s">
        <v>134</v>
      </c>
      <c r="G465" s="231" t="s">
        <v>1946</v>
      </c>
      <c r="H465" s="400" t="s">
        <v>133</v>
      </c>
      <c r="I465" s="305" t="s">
        <v>565</v>
      </c>
      <c r="J465" s="304" t="s">
        <v>121</v>
      </c>
      <c r="K465" s="311">
        <v>1</v>
      </c>
      <c r="L465" s="305"/>
      <c r="M465" s="143">
        <v>2021</v>
      </c>
      <c r="N465" s="147">
        <v>161</v>
      </c>
      <c r="O465" s="148">
        <v>1</v>
      </c>
      <c r="P465" s="119">
        <f t="shared" si="31"/>
        <v>161</v>
      </c>
      <c r="Q465" s="146">
        <v>36</v>
      </c>
      <c r="R465" s="383">
        <f t="shared" si="28"/>
        <v>0.2236024844720497</v>
      </c>
      <c r="S465" s="387">
        <f t="shared" si="29"/>
        <v>0.2236024844720497</v>
      </c>
      <c r="T465" s="388">
        <f t="shared" si="30"/>
        <v>1</v>
      </c>
      <c r="U465" s="415" t="s">
        <v>1935</v>
      </c>
    </row>
    <row r="466" spans="1:21" ht="92.4" x14ac:dyDescent="0.25">
      <c r="A466" s="289" t="s">
        <v>664</v>
      </c>
      <c r="B466" s="308" t="s">
        <v>1871</v>
      </c>
      <c r="C466" s="301" t="s">
        <v>567</v>
      </c>
      <c r="D466" s="304" t="s">
        <v>525</v>
      </c>
      <c r="E466" s="304" t="s">
        <v>185</v>
      </c>
      <c r="F466" s="310" t="s">
        <v>134</v>
      </c>
      <c r="G466" s="231" t="s">
        <v>1946</v>
      </c>
      <c r="H466" s="400" t="s">
        <v>136</v>
      </c>
      <c r="I466" s="305" t="s">
        <v>115</v>
      </c>
      <c r="J466" s="304" t="s">
        <v>121</v>
      </c>
      <c r="K466" s="311">
        <v>1</v>
      </c>
      <c r="L466" s="305"/>
      <c r="M466" s="143">
        <v>2021</v>
      </c>
      <c r="N466" s="147">
        <v>161</v>
      </c>
      <c r="O466" s="148">
        <v>1</v>
      </c>
      <c r="P466" s="119">
        <f t="shared" si="31"/>
        <v>161</v>
      </c>
      <c r="Q466" s="146">
        <v>161</v>
      </c>
      <c r="R466" s="383">
        <f t="shared" si="28"/>
        <v>1</v>
      </c>
      <c r="S466" s="387">
        <f t="shared" si="29"/>
        <v>1</v>
      </c>
      <c r="T466" s="388">
        <f t="shared" si="30"/>
        <v>1</v>
      </c>
      <c r="U466" s="160" t="s">
        <v>869</v>
      </c>
    </row>
    <row r="467" spans="1:21" ht="92.4" x14ac:dyDescent="0.25">
      <c r="A467" s="289" t="s">
        <v>664</v>
      </c>
      <c r="B467" s="308" t="s">
        <v>1871</v>
      </c>
      <c r="C467" s="301" t="s">
        <v>567</v>
      </c>
      <c r="D467" s="304" t="s">
        <v>525</v>
      </c>
      <c r="E467" s="304" t="s">
        <v>185</v>
      </c>
      <c r="F467" s="310" t="s">
        <v>134</v>
      </c>
      <c r="G467" s="231" t="s">
        <v>1946</v>
      </c>
      <c r="H467" s="400" t="s">
        <v>138</v>
      </c>
      <c r="I467" s="305" t="s">
        <v>565</v>
      </c>
      <c r="J467" s="304" t="s">
        <v>121</v>
      </c>
      <c r="K467" s="311">
        <v>1</v>
      </c>
      <c r="L467" s="305"/>
      <c r="M467" s="143">
        <v>2021</v>
      </c>
      <c r="N467" s="147">
        <v>161</v>
      </c>
      <c r="O467" s="148">
        <v>1</v>
      </c>
      <c r="P467" s="119">
        <f t="shared" si="31"/>
        <v>161</v>
      </c>
      <c r="Q467" s="146">
        <v>35</v>
      </c>
      <c r="R467" s="383">
        <f t="shared" si="28"/>
        <v>0.21739130434782608</v>
      </c>
      <c r="S467" s="387">
        <f t="shared" si="29"/>
        <v>0.21739130434782608</v>
      </c>
      <c r="T467" s="388">
        <f t="shared" si="30"/>
        <v>1</v>
      </c>
      <c r="U467" s="415" t="s">
        <v>1935</v>
      </c>
    </row>
    <row r="468" spans="1:21" ht="92.4" x14ac:dyDescent="0.25">
      <c r="A468" s="289" t="s">
        <v>664</v>
      </c>
      <c r="B468" s="308" t="s">
        <v>1871</v>
      </c>
      <c r="C468" s="301" t="s">
        <v>567</v>
      </c>
      <c r="D468" s="304" t="s">
        <v>525</v>
      </c>
      <c r="E468" s="304" t="s">
        <v>185</v>
      </c>
      <c r="F468" s="310" t="s">
        <v>134</v>
      </c>
      <c r="G468" s="231" t="s">
        <v>1946</v>
      </c>
      <c r="H468" s="400" t="s">
        <v>139</v>
      </c>
      <c r="I468" s="305" t="s">
        <v>565</v>
      </c>
      <c r="J468" s="304" t="s">
        <v>121</v>
      </c>
      <c r="K468" s="311">
        <v>1</v>
      </c>
      <c r="L468" s="305"/>
      <c r="M468" s="143">
        <v>2021</v>
      </c>
      <c r="N468" s="147">
        <v>161</v>
      </c>
      <c r="O468" s="148">
        <v>1</v>
      </c>
      <c r="P468" s="119">
        <f t="shared" si="31"/>
        <v>161</v>
      </c>
      <c r="Q468" s="146">
        <v>35</v>
      </c>
      <c r="R468" s="383">
        <f t="shared" si="28"/>
        <v>0.21739130434782608</v>
      </c>
      <c r="S468" s="387">
        <f t="shared" si="29"/>
        <v>0.21739130434782608</v>
      </c>
      <c r="T468" s="388">
        <f t="shared" si="30"/>
        <v>1</v>
      </c>
      <c r="U468" s="415" t="s">
        <v>1935</v>
      </c>
    </row>
    <row r="469" spans="1:21" ht="92.4" x14ac:dyDescent="0.25">
      <c r="A469" s="289" t="s">
        <v>664</v>
      </c>
      <c r="B469" s="308" t="s">
        <v>1871</v>
      </c>
      <c r="C469" s="301" t="s">
        <v>567</v>
      </c>
      <c r="D469" s="304" t="s">
        <v>525</v>
      </c>
      <c r="E469" s="304" t="s">
        <v>185</v>
      </c>
      <c r="F469" s="310" t="s">
        <v>134</v>
      </c>
      <c r="G469" s="231" t="s">
        <v>1946</v>
      </c>
      <c r="H469" s="400" t="s">
        <v>1936</v>
      </c>
      <c r="I469" s="305" t="s">
        <v>565</v>
      </c>
      <c r="J469" s="304" t="s">
        <v>121</v>
      </c>
      <c r="K469" s="311">
        <v>1</v>
      </c>
      <c r="L469" s="305"/>
      <c r="M469" s="143">
        <v>2021</v>
      </c>
      <c r="N469" s="147">
        <v>161</v>
      </c>
      <c r="O469" s="148">
        <v>1</v>
      </c>
      <c r="P469" s="119">
        <f t="shared" si="31"/>
        <v>161</v>
      </c>
      <c r="Q469" s="146">
        <v>35</v>
      </c>
      <c r="R469" s="383">
        <f t="shared" si="28"/>
        <v>0.21739130434782608</v>
      </c>
      <c r="S469" s="387">
        <f t="shared" si="29"/>
        <v>0.21739130434782608</v>
      </c>
      <c r="T469" s="388">
        <f t="shared" si="30"/>
        <v>1</v>
      </c>
      <c r="U469" s="415" t="s">
        <v>1935</v>
      </c>
    </row>
    <row r="470" spans="1:21" ht="92.4" x14ac:dyDescent="0.25">
      <c r="A470" s="289" t="s">
        <v>664</v>
      </c>
      <c r="B470" s="308" t="s">
        <v>1871</v>
      </c>
      <c r="C470" s="301" t="s">
        <v>567</v>
      </c>
      <c r="D470" s="304" t="s">
        <v>525</v>
      </c>
      <c r="E470" s="304" t="s">
        <v>185</v>
      </c>
      <c r="F470" s="310" t="s">
        <v>134</v>
      </c>
      <c r="G470" s="231" t="s">
        <v>1946</v>
      </c>
      <c r="H470" s="400" t="s">
        <v>141</v>
      </c>
      <c r="I470" s="305" t="s">
        <v>565</v>
      </c>
      <c r="J470" s="304" t="s">
        <v>121</v>
      </c>
      <c r="K470" s="311">
        <v>1</v>
      </c>
      <c r="L470" s="305"/>
      <c r="M470" s="143">
        <v>2021</v>
      </c>
      <c r="N470" s="147">
        <v>161</v>
      </c>
      <c r="O470" s="148">
        <v>1</v>
      </c>
      <c r="P470" s="119">
        <f t="shared" si="31"/>
        <v>161</v>
      </c>
      <c r="Q470" s="146">
        <v>33</v>
      </c>
      <c r="R470" s="383">
        <f t="shared" si="28"/>
        <v>0.20496894409937888</v>
      </c>
      <c r="S470" s="387">
        <f t="shared" si="29"/>
        <v>0.20496894409937888</v>
      </c>
      <c r="T470" s="388">
        <f t="shared" si="30"/>
        <v>1</v>
      </c>
      <c r="U470" s="415" t="s">
        <v>1935</v>
      </c>
    </row>
    <row r="471" spans="1:21" ht="92.4" x14ac:dyDescent="0.25">
      <c r="A471" s="289" t="s">
        <v>664</v>
      </c>
      <c r="B471" s="308" t="s">
        <v>1871</v>
      </c>
      <c r="C471" s="301" t="s">
        <v>567</v>
      </c>
      <c r="D471" s="304" t="s">
        <v>525</v>
      </c>
      <c r="E471" s="304" t="s">
        <v>185</v>
      </c>
      <c r="F471" s="310" t="s">
        <v>134</v>
      </c>
      <c r="G471" s="231" t="s">
        <v>1946</v>
      </c>
      <c r="H471" s="400" t="s">
        <v>142</v>
      </c>
      <c r="I471" s="305" t="s">
        <v>565</v>
      </c>
      <c r="J471" s="304" t="s">
        <v>121</v>
      </c>
      <c r="K471" s="311">
        <v>1</v>
      </c>
      <c r="L471" s="305"/>
      <c r="M471" s="143">
        <v>2021</v>
      </c>
      <c r="N471" s="147">
        <v>161</v>
      </c>
      <c r="O471" s="148">
        <v>1</v>
      </c>
      <c r="P471" s="119">
        <f t="shared" si="31"/>
        <v>161</v>
      </c>
      <c r="Q471" s="146">
        <v>34</v>
      </c>
      <c r="R471" s="383">
        <f t="shared" si="28"/>
        <v>0.21118012422360249</v>
      </c>
      <c r="S471" s="387">
        <f t="shared" si="29"/>
        <v>0.21118012422360249</v>
      </c>
      <c r="T471" s="388">
        <f t="shared" si="30"/>
        <v>1</v>
      </c>
      <c r="U471" s="415" t="s">
        <v>1935</v>
      </c>
    </row>
    <row r="472" spans="1:21" ht="92.4" x14ac:dyDescent="0.25">
      <c r="A472" s="289" t="s">
        <v>664</v>
      </c>
      <c r="B472" s="308" t="s">
        <v>1871</v>
      </c>
      <c r="C472" s="301" t="s">
        <v>567</v>
      </c>
      <c r="D472" s="304" t="s">
        <v>525</v>
      </c>
      <c r="E472" s="304" t="s">
        <v>185</v>
      </c>
      <c r="F472" s="310" t="s">
        <v>134</v>
      </c>
      <c r="G472" s="231" t="s">
        <v>1946</v>
      </c>
      <c r="H472" s="400" t="s">
        <v>143</v>
      </c>
      <c r="I472" s="305" t="s">
        <v>565</v>
      </c>
      <c r="J472" s="304" t="s">
        <v>121</v>
      </c>
      <c r="K472" s="311">
        <v>1</v>
      </c>
      <c r="L472" s="305"/>
      <c r="M472" s="143">
        <v>2021</v>
      </c>
      <c r="N472" s="147">
        <v>161</v>
      </c>
      <c r="O472" s="148">
        <v>1</v>
      </c>
      <c r="P472" s="119">
        <f t="shared" si="31"/>
        <v>161</v>
      </c>
      <c r="Q472" s="146">
        <v>34</v>
      </c>
      <c r="R472" s="383">
        <f t="shared" si="28"/>
        <v>0.21118012422360249</v>
      </c>
      <c r="S472" s="387">
        <f t="shared" si="29"/>
        <v>0.21118012422360249</v>
      </c>
      <c r="T472" s="388">
        <f t="shared" si="30"/>
        <v>1</v>
      </c>
      <c r="U472" s="415" t="s">
        <v>1935</v>
      </c>
    </row>
    <row r="473" spans="1:21" ht="92.4" x14ac:dyDescent="0.25">
      <c r="A473" s="289" t="s">
        <v>664</v>
      </c>
      <c r="B473" s="308" t="s">
        <v>1871</v>
      </c>
      <c r="C473" s="301" t="s">
        <v>567</v>
      </c>
      <c r="D473" s="304" t="s">
        <v>525</v>
      </c>
      <c r="E473" s="304" t="s">
        <v>185</v>
      </c>
      <c r="F473" s="310" t="s">
        <v>134</v>
      </c>
      <c r="G473" s="231" t="s">
        <v>1946</v>
      </c>
      <c r="H473" s="400" t="s">
        <v>144</v>
      </c>
      <c r="I473" s="305" t="s">
        <v>565</v>
      </c>
      <c r="J473" s="304" t="s">
        <v>121</v>
      </c>
      <c r="K473" s="311">
        <v>1</v>
      </c>
      <c r="L473" s="305"/>
      <c r="M473" s="143">
        <v>2021</v>
      </c>
      <c r="N473" s="147">
        <v>161</v>
      </c>
      <c r="O473" s="148">
        <v>1</v>
      </c>
      <c r="P473" s="119">
        <f t="shared" si="31"/>
        <v>161</v>
      </c>
      <c r="Q473" s="146">
        <v>36</v>
      </c>
      <c r="R473" s="383">
        <f t="shared" si="28"/>
        <v>0.2236024844720497</v>
      </c>
      <c r="S473" s="387">
        <f t="shared" si="29"/>
        <v>0.2236024844720497</v>
      </c>
      <c r="T473" s="388">
        <f t="shared" si="30"/>
        <v>1</v>
      </c>
      <c r="U473" s="415" t="s">
        <v>1935</v>
      </c>
    </row>
    <row r="474" spans="1:21" ht="92.4" x14ac:dyDescent="0.25">
      <c r="A474" s="289" t="s">
        <v>664</v>
      </c>
      <c r="B474" s="308" t="s">
        <v>1871</v>
      </c>
      <c r="C474" s="301" t="s">
        <v>567</v>
      </c>
      <c r="D474" s="304" t="s">
        <v>525</v>
      </c>
      <c r="E474" s="304" t="s">
        <v>185</v>
      </c>
      <c r="F474" s="310" t="s">
        <v>134</v>
      </c>
      <c r="G474" s="231" t="s">
        <v>1946</v>
      </c>
      <c r="H474" s="400" t="s">
        <v>145</v>
      </c>
      <c r="I474" s="305" t="s">
        <v>565</v>
      </c>
      <c r="J474" s="304" t="s">
        <v>121</v>
      </c>
      <c r="K474" s="311">
        <v>1</v>
      </c>
      <c r="L474" s="305"/>
      <c r="M474" s="143">
        <v>2021</v>
      </c>
      <c r="N474" s="147">
        <v>161</v>
      </c>
      <c r="O474" s="148">
        <v>1</v>
      </c>
      <c r="P474" s="119">
        <f t="shared" si="31"/>
        <v>161</v>
      </c>
      <c r="Q474" s="146">
        <v>35</v>
      </c>
      <c r="R474" s="383">
        <f t="shared" si="28"/>
        <v>0.21739130434782608</v>
      </c>
      <c r="S474" s="387">
        <f t="shared" si="29"/>
        <v>0.21739130434782608</v>
      </c>
      <c r="T474" s="388">
        <f t="shared" si="30"/>
        <v>1</v>
      </c>
      <c r="U474" s="415" t="s">
        <v>1935</v>
      </c>
    </row>
    <row r="475" spans="1:21" ht="92.4" x14ac:dyDescent="0.25">
      <c r="A475" s="289" t="s">
        <v>664</v>
      </c>
      <c r="B475" s="308" t="s">
        <v>1871</v>
      </c>
      <c r="C475" s="301" t="s">
        <v>567</v>
      </c>
      <c r="D475" s="304" t="s">
        <v>525</v>
      </c>
      <c r="E475" s="304" t="s">
        <v>185</v>
      </c>
      <c r="F475" s="310" t="s">
        <v>134</v>
      </c>
      <c r="G475" s="231" t="s">
        <v>1946</v>
      </c>
      <c r="H475" s="400" t="s">
        <v>146</v>
      </c>
      <c r="I475" s="305" t="s">
        <v>362</v>
      </c>
      <c r="J475" s="304" t="s">
        <v>121</v>
      </c>
      <c r="K475" s="311">
        <v>1</v>
      </c>
      <c r="L475" s="305"/>
      <c r="M475" s="143">
        <v>2021</v>
      </c>
      <c r="N475" s="147">
        <v>161</v>
      </c>
      <c r="O475" s="148">
        <v>1</v>
      </c>
      <c r="P475" s="119">
        <f t="shared" si="31"/>
        <v>161</v>
      </c>
      <c r="Q475" s="146">
        <v>161</v>
      </c>
      <c r="R475" s="383">
        <f t="shared" si="28"/>
        <v>1</v>
      </c>
      <c r="S475" s="387">
        <f t="shared" si="29"/>
        <v>1</v>
      </c>
      <c r="T475" s="388">
        <f t="shared" si="30"/>
        <v>1</v>
      </c>
      <c r="U475" s="160" t="s">
        <v>869</v>
      </c>
    </row>
    <row r="476" spans="1:21" ht="92.4" x14ac:dyDescent="0.25">
      <c r="A476" s="289" t="s">
        <v>664</v>
      </c>
      <c r="B476" s="308" t="s">
        <v>1871</v>
      </c>
      <c r="C476" s="301" t="s">
        <v>567</v>
      </c>
      <c r="D476" s="304" t="s">
        <v>525</v>
      </c>
      <c r="E476" s="304" t="s">
        <v>185</v>
      </c>
      <c r="F476" s="310" t="s">
        <v>134</v>
      </c>
      <c r="G476" s="231" t="s">
        <v>1946</v>
      </c>
      <c r="H476" s="400" t="s">
        <v>333</v>
      </c>
      <c r="I476" s="305" t="s">
        <v>362</v>
      </c>
      <c r="J476" s="304" t="s">
        <v>121</v>
      </c>
      <c r="K476" s="311">
        <v>1</v>
      </c>
      <c r="L476" s="305"/>
      <c r="M476" s="143">
        <v>2021</v>
      </c>
      <c r="N476" s="147">
        <v>161</v>
      </c>
      <c r="O476" s="148">
        <v>1</v>
      </c>
      <c r="P476" s="119">
        <f t="shared" si="31"/>
        <v>161</v>
      </c>
      <c r="Q476" s="146">
        <v>161</v>
      </c>
      <c r="R476" s="383">
        <f t="shared" si="28"/>
        <v>1</v>
      </c>
      <c r="S476" s="387">
        <f t="shared" si="29"/>
        <v>1</v>
      </c>
      <c r="T476" s="388">
        <f t="shared" si="30"/>
        <v>1</v>
      </c>
      <c r="U476" s="160" t="s">
        <v>869</v>
      </c>
    </row>
    <row r="477" spans="1:21" ht="92.4" x14ac:dyDescent="0.25">
      <c r="A477" s="289" t="s">
        <v>664</v>
      </c>
      <c r="B477" s="308" t="s">
        <v>1871</v>
      </c>
      <c r="C477" s="301" t="s">
        <v>567</v>
      </c>
      <c r="D477" s="304" t="s">
        <v>525</v>
      </c>
      <c r="E477" s="304" t="s">
        <v>185</v>
      </c>
      <c r="F477" s="310" t="s">
        <v>134</v>
      </c>
      <c r="G477" s="231" t="s">
        <v>1946</v>
      </c>
      <c r="H477" s="400" t="s">
        <v>334</v>
      </c>
      <c r="I477" s="305" t="s">
        <v>362</v>
      </c>
      <c r="J477" s="304" t="s">
        <v>121</v>
      </c>
      <c r="K477" s="311">
        <v>1</v>
      </c>
      <c r="L477" s="305"/>
      <c r="M477" s="143">
        <v>2021</v>
      </c>
      <c r="N477" s="147">
        <v>161</v>
      </c>
      <c r="O477" s="148">
        <v>1</v>
      </c>
      <c r="P477" s="119">
        <f t="shared" si="31"/>
        <v>161</v>
      </c>
      <c r="Q477" s="146">
        <v>161</v>
      </c>
      <c r="R477" s="383">
        <f t="shared" si="28"/>
        <v>1</v>
      </c>
      <c r="S477" s="387">
        <f t="shared" si="29"/>
        <v>1</v>
      </c>
      <c r="T477" s="388">
        <f t="shared" si="30"/>
        <v>1</v>
      </c>
      <c r="U477" s="160" t="s">
        <v>869</v>
      </c>
    </row>
    <row r="478" spans="1:21" ht="92.4" x14ac:dyDescent="0.25">
      <c r="A478" s="289" t="s">
        <v>664</v>
      </c>
      <c r="B478" s="308" t="s">
        <v>1871</v>
      </c>
      <c r="C478" s="301" t="s">
        <v>567</v>
      </c>
      <c r="D478" s="304" t="s">
        <v>525</v>
      </c>
      <c r="E478" s="304" t="s">
        <v>185</v>
      </c>
      <c r="F478" s="310" t="s">
        <v>134</v>
      </c>
      <c r="G478" s="231" t="s">
        <v>1946</v>
      </c>
      <c r="H478" s="400" t="s">
        <v>335</v>
      </c>
      <c r="I478" s="305" t="s">
        <v>362</v>
      </c>
      <c r="J478" s="304" t="s">
        <v>121</v>
      </c>
      <c r="K478" s="311">
        <v>1</v>
      </c>
      <c r="L478" s="305"/>
      <c r="M478" s="143">
        <v>2021</v>
      </c>
      <c r="N478" s="147">
        <v>161</v>
      </c>
      <c r="O478" s="148">
        <v>1</v>
      </c>
      <c r="P478" s="119">
        <f t="shared" si="31"/>
        <v>161</v>
      </c>
      <c r="Q478" s="146">
        <v>161</v>
      </c>
      <c r="R478" s="383">
        <f t="shared" si="28"/>
        <v>1</v>
      </c>
      <c r="S478" s="387">
        <f t="shared" si="29"/>
        <v>1</v>
      </c>
      <c r="T478" s="388">
        <f t="shared" si="30"/>
        <v>1</v>
      </c>
      <c r="U478" s="160" t="s">
        <v>869</v>
      </c>
    </row>
    <row r="479" spans="1:21" ht="92.4" x14ac:dyDescent="0.25">
      <c r="A479" s="289" t="s">
        <v>664</v>
      </c>
      <c r="B479" s="308" t="s">
        <v>1871</v>
      </c>
      <c r="C479" s="301" t="s">
        <v>567</v>
      </c>
      <c r="D479" s="304" t="s">
        <v>525</v>
      </c>
      <c r="E479" s="304" t="s">
        <v>185</v>
      </c>
      <c r="F479" s="310" t="s">
        <v>134</v>
      </c>
      <c r="G479" s="231" t="s">
        <v>1946</v>
      </c>
      <c r="H479" s="400" t="s">
        <v>336</v>
      </c>
      <c r="I479" s="305" t="s">
        <v>362</v>
      </c>
      <c r="J479" s="304" t="s">
        <v>121</v>
      </c>
      <c r="K479" s="311">
        <v>1</v>
      </c>
      <c r="L479" s="305"/>
      <c r="M479" s="143">
        <v>2021</v>
      </c>
      <c r="N479" s="147">
        <v>161</v>
      </c>
      <c r="O479" s="148">
        <v>1</v>
      </c>
      <c r="P479" s="119">
        <f t="shared" si="31"/>
        <v>161</v>
      </c>
      <c r="Q479" s="146">
        <v>161</v>
      </c>
      <c r="R479" s="383">
        <f t="shared" si="28"/>
        <v>1</v>
      </c>
      <c r="S479" s="387">
        <f t="shared" si="29"/>
        <v>1</v>
      </c>
      <c r="T479" s="388">
        <f t="shared" si="30"/>
        <v>1</v>
      </c>
      <c r="U479" s="160" t="s">
        <v>869</v>
      </c>
    </row>
    <row r="480" spans="1:21" ht="92.4" x14ac:dyDescent="0.25">
      <c r="A480" s="289" t="s">
        <v>664</v>
      </c>
      <c r="B480" s="308" t="s">
        <v>1871</v>
      </c>
      <c r="C480" s="301" t="s">
        <v>567</v>
      </c>
      <c r="D480" s="304" t="s">
        <v>525</v>
      </c>
      <c r="E480" s="304" t="s">
        <v>185</v>
      </c>
      <c r="F480" s="310" t="s">
        <v>134</v>
      </c>
      <c r="G480" s="231" t="s">
        <v>1946</v>
      </c>
      <c r="H480" s="400" t="s">
        <v>337</v>
      </c>
      <c r="I480" s="305" t="s">
        <v>565</v>
      </c>
      <c r="J480" s="304" t="s">
        <v>121</v>
      </c>
      <c r="K480" s="311">
        <v>1</v>
      </c>
      <c r="L480" s="305"/>
      <c r="M480" s="143">
        <v>2021</v>
      </c>
      <c r="N480" s="147">
        <v>161</v>
      </c>
      <c r="O480" s="148">
        <v>1</v>
      </c>
      <c r="P480" s="119">
        <f t="shared" si="31"/>
        <v>161</v>
      </c>
      <c r="Q480" s="146">
        <v>34</v>
      </c>
      <c r="R480" s="383">
        <f t="shared" si="28"/>
        <v>0.21118012422360249</v>
      </c>
      <c r="S480" s="387">
        <f t="shared" si="29"/>
        <v>0.21118012422360249</v>
      </c>
      <c r="T480" s="388">
        <f t="shared" si="30"/>
        <v>1</v>
      </c>
      <c r="U480" s="415" t="s">
        <v>1935</v>
      </c>
    </row>
    <row r="481" spans="1:21" ht="92.4" x14ac:dyDescent="0.25">
      <c r="A481" s="289" t="s">
        <v>664</v>
      </c>
      <c r="B481" s="308" t="s">
        <v>1871</v>
      </c>
      <c r="C481" s="301" t="s">
        <v>567</v>
      </c>
      <c r="D481" s="304" t="s">
        <v>525</v>
      </c>
      <c r="E481" s="304" t="s">
        <v>185</v>
      </c>
      <c r="F481" s="310" t="s">
        <v>134</v>
      </c>
      <c r="G481" s="231" t="s">
        <v>1946</v>
      </c>
      <c r="H481" s="400" t="s">
        <v>1937</v>
      </c>
      <c r="I481" s="305" t="s">
        <v>565</v>
      </c>
      <c r="J481" s="304" t="s">
        <v>121</v>
      </c>
      <c r="K481" s="311">
        <v>1</v>
      </c>
      <c r="L481" s="305"/>
      <c r="M481" s="143">
        <v>2021</v>
      </c>
      <c r="N481" s="147">
        <v>161</v>
      </c>
      <c r="O481" s="148">
        <v>1</v>
      </c>
      <c r="P481" s="119">
        <f t="shared" si="31"/>
        <v>161</v>
      </c>
      <c r="Q481" s="146">
        <v>35</v>
      </c>
      <c r="R481" s="383">
        <f t="shared" si="28"/>
        <v>0.21739130434782608</v>
      </c>
      <c r="S481" s="387">
        <f t="shared" si="29"/>
        <v>0.21739130434782608</v>
      </c>
      <c r="T481" s="388">
        <f t="shared" si="30"/>
        <v>1</v>
      </c>
      <c r="U481" s="415" t="s">
        <v>1935</v>
      </c>
    </row>
    <row r="482" spans="1:21" ht="92.4" x14ac:dyDescent="0.25">
      <c r="A482" s="289" t="s">
        <v>664</v>
      </c>
      <c r="B482" s="308" t="s">
        <v>1871</v>
      </c>
      <c r="C482" s="301" t="s">
        <v>567</v>
      </c>
      <c r="D482" s="304" t="s">
        <v>525</v>
      </c>
      <c r="E482" s="304" t="s">
        <v>185</v>
      </c>
      <c r="F482" s="310" t="s">
        <v>134</v>
      </c>
      <c r="G482" s="231" t="s">
        <v>1946</v>
      </c>
      <c r="H482" s="400" t="s">
        <v>1938</v>
      </c>
      <c r="I482" s="305" t="s">
        <v>565</v>
      </c>
      <c r="J482" s="304" t="s">
        <v>121</v>
      </c>
      <c r="K482" s="311">
        <v>1</v>
      </c>
      <c r="L482" s="305"/>
      <c r="M482" s="143">
        <v>2021</v>
      </c>
      <c r="N482" s="147">
        <v>161</v>
      </c>
      <c r="O482" s="148">
        <v>1</v>
      </c>
      <c r="P482" s="119">
        <f t="shared" si="31"/>
        <v>161</v>
      </c>
      <c r="Q482" s="146">
        <v>35</v>
      </c>
      <c r="R482" s="383">
        <f t="shared" si="28"/>
        <v>0.21739130434782608</v>
      </c>
      <c r="S482" s="387">
        <f t="shared" si="29"/>
        <v>0.21739130434782608</v>
      </c>
      <c r="T482" s="388">
        <f t="shared" si="30"/>
        <v>1</v>
      </c>
      <c r="U482" s="415" t="s">
        <v>1935</v>
      </c>
    </row>
    <row r="483" spans="1:21" ht="92.4" x14ac:dyDescent="0.25">
      <c r="A483" s="289" t="s">
        <v>664</v>
      </c>
      <c r="B483" s="308" t="s">
        <v>1871</v>
      </c>
      <c r="C483" s="301" t="s">
        <v>567</v>
      </c>
      <c r="D483" s="304" t="s">
        <v>525</v>
      </c>
      <c r="E483" s="304" t="s">
        <v>185</v>
      </c>
      <c r="F483" s="310" t="s">
        <v>134</v>
      </c>
      <c r="G483" s="231" t="s">
        <v>1946</v>
      </c>
      <c r="H483" s="400" t="s">
        <v>1939</v>
      </c>
      <c r="I483" s="305" t="s">
        <v>565</v>
      </c>
      <c r="J483" s="304" t="s">
        <v>121</v>
      </c>
      <c r="K483" s="311">
        <v>1</v>
      </c>
      <c r="L483" s="305"/>
      <c r="M483" s="143">
        <v>2021</v>
      </c>
      <c r="N483" s="147">
        <v>161</v>
      </c>
      <c r="O483" s="148">
        <v>1</v>
      </c>
      <c r="P483" s="119">
        <f t="shared" si="31"/>
        <v>161</v>
      </c>
      <c r="Q483" s="146">
        <v>35</v>
      </c>
      <c r="R483" s="383">
        <f t="shared" si="28"/>
        <v>0.21739130434782608</v>
      </c>
      <c r="S483" s="387">
        <f t="shared" si="29"/>
        <v>0.21739130434782608</v>
      </c>
      <c r="T483" s="388">
        <f t="shared" si="30"/>
        <v>1</v>
      </c>
      <c r="U483" s="415" t="s">
        <v>1935</v>
      </c>
    </row>
    <row r="484" spans="1:21" ht="92.4" x14ac:dyDescent="0.25">
      <c r="A484" s="289" t="s">
        <v>664</v>
      </c>
      <c r="B484" s="308" t="s">
        <v>1871</v>
      </c>
      <c r="C484" s="301" t="s">
        <v>567</v>
      </c>
      <c r="D484" s="304" t="s">
        <v>525</v>
      </c>
      <c r="E484" s="304" t="s">
        <v>185</v>
      </c>
      <c r="F484" s="310" t="s">
        <v>134</v>
      </c>
      <c r="G484" s="231" t="s">
        <v>1946</v>
      </c>
      <c r="H484" s="400" t="s">
        <v>341</v>
      </c>
      <c r="I484" s="305" t="s">
        <v>565</v>
      </c>
      <c r="J484" s="304" t="s">
        <v>121</v>
      </c>
      <c r="K484" s="311">
        <v>1</v>
      </c>
      <c r="L484" s="305"/>
      <c r="M484" s="143">
        <v>2021</v>
      </c>
      <c r="N484" s="147">
        <v>161</v>
      </c>
      <c r="O484" s="148">
        <v>1</v>
      </c>
      <c r="P484" s="119">
        <f t="shared" si="31"/>
        <v>161</v>
      </c>
      <c r="Q484" s="146">
        <v>35</v>
      </c>
      <c r="R484" s="383">
        <f t="shared" si="28"/>
        <v>0.21739130434782608</v>
      </c>
      <c r="S484" s="387">
        <f t="shared" si="29"/>
        <v>0.21739130434782608</v>
      </c>
      <c r="T484" s="388">
        <f t="shared" si="30"/>
        <v>1</v>
      </c>
      <c r="U484" s="415" t="s">
        <v>1935</v>
      </c>
    </row>
    <row r="485" spans="1:21" ht="92.4" x14ac:dyDescent="0.25">
      <c r="A485" s="289" t="s">
        <v>664</v>
      </c>
      <c r="B485" s="308" t="s">
        <v>1871</v>
      </c>
      <c r="C485" s="301" t="s">
        <v>567</v>
      </c>
      <c r="D485" s="304" t="s">
        <v>525</v>
      </c>
      <c r="E485" s="304" t="s">
        <v>185</v>
      </c>
      <c r="F485" s="310" t="s">
        <v>134</v>
      </c>
      <c r="G485" s="231" t="s">
        <v>1946</v>
      </c>
      <c r="H485" s="400" t="s">
        <v>342</v>
      </c>
      <c r="I485" s="305" t="s">
        <v>565</v>
      </c>
      <c r="J485" s="304" t="s">
        <v>121</v>
      </c>
      <c r="K485" s="311">
        <v>1</v>
      </c>
      <c r="L485" s="305"/>
      <c r="M485" s="143">
        <v>2021</v>
      </c>
      <c r="N485" s="147">
        <v>161</v>
      </c>
      <c r="O485" s="148">
        <v>1</v>
      </c>
      <c r="P485" s="119">
        <f t="shared" si="31"/>
        <v>161</v>
      </c>
      <c r="Q485" s="146">
        <v>35</v>
      </c>
      <c r="R485" s="383">
        <f t="shared" si="28"/>
        <v>0.21739130434782608</v>
      </c>
      <c r="S485" s="387">
        <f t="shared" si="29"/>
        <v>0.21739130434782608</v>
      </c>
      <c r="T485" s="388">
        <f t="shared" si="30"/>
        <v>1</v>
      </c>
      <c r="U485" s="415" t="s">
        <v>1935</v>
      </c>
    </row>
    <row r="486" spans="1:21" ht="92.4" x14ac:dyDescent="0.25">
      <c r="A486" s="289" t="s">
        <v>664</v>
      </c>
      <c r="B486" s="308" t="s">
        <v>1871</v>
      </c>
      <c r="C486" s="301" t="s">
        <v>567</v>
      </c>
      <c r="D486" s="304" t="s">
        <v>525</v>
      </c>
      <c r="E486" s="304" t="s">
        <v>185</v>
      </c>
      <c r="F486" s="310" t="s">
        <v>134</v>
      </c>
      <c r="G486" s="231" t="s">
        <v>1946</v>
      </c>
      <c r="H486" s="400" t="s">
        <v>343</v>
      </c>
      <c r="I486" s="305" t="s">
        <v>362</v>
      </c>
      <c r="J486" s="304" t="s">
        <v>121</v>
      </c>
      <c r="K486" s="311">
        <v>1</v>
      </c>
      <c r="L486" s="305"/>
      <c r="M486" s="143">
        <v>2021</v>
      </c>
      <c r="N486" s="147">
        <v>161</v>
      </c>
      <c r="O486" s="148">
        <v>1</v>
      </c>
      <c r="P486" s="119">
        <f t="shared" si="31"/>
        <v>161</v>
      </c>
      <c r="Q486" s="146">
        <v>161</v>
      </c>
      <c r="R486" s="383">
        <f t="shared" si="28"/>
        <v>1</v>
      </c>
      <c r="S486" s="387">
        <f t="shared" si="29"/>
        <v>1</v>
      </c>
      <c r="T486" s="388">
        <f t="shared" si="30"/>
        <v>1</v>
      </c>
      <c r="U486" s="160" t="s">
        <v>869</v>
      </c>
    </row>
    <row r="487" spans="1:21" ht="92.4" x14ac:dyDescent="0.25">
      <c r="A487" s="289" t="s">
        <v>664</v>
      </c>
      <c r="B487" s="308" t="s">
        <v>1871</v>
      </c>
      <c r="C487" s="301" t="s">
        <v>567</v>
      </c>
      <c r="D487" s="304" t="s">
        <v>525</v>
      </c>
      <c r="E487" s="304" t="s">
        <v>185</v>
      </c>
      <c r="F487" s="310" t="s">
        <v>134</v>
      </c>
      <c r="G487" s="231" t="s">
        <v>1946</v>
      </c>
      <c r="H487" s="400" t="s">
        <v>344</v>
      </c>
      <c r="I487" s="305" t="s">
        <v>565</v>
      </c>
      <c r="J487" s="304" t="s">
        <v>121</v>
      </c>
      <c r="K487" s="311">
        <v>1</v>
      </c>
      <c r="L487" s="305"/>
      <c r="M487" s="143">
        <v>2021</v>
      </c>
      <c r="N487" s="147">
        <v>161</v>
      </c>
      <c r="O487" s="148">
        <v>1</v>
      </c>
      <c r="P487" s="119">
        <f t="shared" si="31"/>
        <v>161</v>
      </c>
      <c r="Q487" s="146">
        <v>30</v>
      </c>
      <c r="R487" s="383">
        <f t="shared" si="28"/>
        <v>0.18633540372670807</v>
      </c>
      <c r="S487" s="387">
        <f t="shared" si="29"/>
        <v>0.18633540372670807</v>
      </c>
      <c r="T487" s="388">
        <f t="shared" si="30"/>
        <v>1</v>
      </c>
      <c r="U487" s="415" t="s">
        <v>1935</v>
      </c>
    </row>
    <row r="488" spans="1:21" ht="92.4" x14ac:dyDescent="0.25">
      <c r="A488" s="289" t="s">
        <v>664</v>
      </c>
      <c r="B488" s="308" t="s">
        <v>1871</v>
      </c>
      <c r="C488" s="301" t="s">
        <v>567</v>
      </c>
      <c r="D488" s="304" t="s">
        <v>525</v>
      </c>
      <c r="E488" s="304" t="s">
        <v>185</v>
      </c>
      <c r="F488" s="310" t="s">
        <v>134</v>
      </c>
      <c r="G488" s="231" t="s">
        <v>1946</v>
      </c>
      <c r="H488" s="400" t="s">
        <v>582</v>
      </c>
      <c r="I488" s="305" t="s">
        <v>565</v>
      </c>
      <c r="J488" s="304" t="s">
        <v>121</v>
      </c>
      <c r="K488" s="311">
        <v>1</v>
      </c>
      <c r="L488" s="305"/>
      <c r="M488" s="143">
        <v>2021</v>
      </c>
      <c r="N488" s="147">
        <v>161</v>
      </c>
      <c r="O488" s="148">
        <v>1</v>
      </c>
      <c r="P488" s="119">
        <f t="shared" si="31"/>
        <v>161</v>
      </c>
      <c r="Q488" s="146">
        <v>33</v>
      </c>
      <c r="R488" s="383">
        <f t="shared" si="28"/>
        <v>0.20496894409937888</v>
      </c>
      <c r="S488" s="387">
        <f t="shared" si="29"/>
        <v>0.20496894409937888</v>
      </c>
      <c r="T488" s="388">
        <f t="shared" si="30"/>
        <v>1</v>
      </c>
      <c r="U488" s="415" t="s">
        <v>1935</v>
      </c>
    </row>
    <row r="489" spans="1:21" ht="92.4" x14ac:dyDescent="0.25">
      <c r="A489" s="289" t="s">
        <v>664</v>
      </c>
      <c r="B489" s="308" t="s">
        <v>1871</v>
      </c>
      <c r="C489" s="301" t="s">
        <v>567</v>
      </c>
      <c r="D489" s="304" t="s">
        <v>525</v>
      </c>
      <c r="E489" s="304" t="s">
        <v>185</v>
      </c>
      <c r="F489" s="310" t="s">
        <v>134</v>
      </c>
      <c r="G489" s="231" t="s">
        <v>1946</v>
      </c>
      <c r="H489" s="400" t="s">
        <v>347</v>
      </c>
      <c r="I489" s="305" t="s">
        <v>362</v>
      </c>
      <c r="J489" s="304" t="s">
        <v>121</v>
      </c>
      <c r="K489" s="311">
        <v>1</v>
      </c>
      <c r="L489" s="305"/>
      <c r="M489" s="143">
        <v>2021</v>
      </c>
      <c r="N489" s="147">
        <v>161</v>
      </c>
      <c r="O489" s="148">
        <v>1</v>
      </c>
      <c r="P489" s="119">
        <f t="shared" si="31"/>
        <v>161</v>
      </c>
      <c r="Q489" s="146">
        <v>161</v>
      </c>
      <c r="R489" s="383">
        <f t="shared" si="28"/>
        <v>1</v>
      </c>
      <c r="S489" s="387">
        <f t="shared" si="29"/>
        <v>1</v>
      </c>
      <c r="T489" s="388">
        <f t="shared" si="30"/>
        <v>1</v>
      </c>
      <c r="U489" s="160" t="s">
        <v>869</v>
      </c>
    </row>
    <row r="490" spans="1:21" ht="92.4" x14ac:dyDescent="0.25">
      <c r="A490" s="289" t="s">
        <v>664</v>
      </c>
      <c r="B490" s="308" t="s">
        <v>1871</v>
      </c>
      <c r="C490" s="301" t="s">
        <v>567</v>
      </c>
      <c r="D490" s="304" t="s">
        <v>525</v>
      </c>
      <c r="E490" s="304" t="s">
        <v>185</v>
      </c>
      <c r="F490" s="310" t="s">
        <v>134</v>
      </c>
      <c r="G490" s="231" t="s">
        <v>1946</v>
      </c>
      <c r="H490" s="400" t="s">
        <v>348</v>
      </c>
      <c r="I490" s="305" t="s">
        <v>362</v>
      </c>
      <c r="J490" s="304" t="s">
        <v>121</v>
      </c>
      <c r="K490" s="311">
        <v>1</v>
      </c>
      <c r="L490" s="305"/>
      <c r="M490" s="143">
        <v>2021</v>
      </c>
      <c r="N490" s="147">
        <v>161</v>
      </c>
      <c r="O490" s="148">
        <v>1</v>
      </c>
      <c r="P490" s="119">
        <f t="shared" si="31"/>
        <v>161</v>
      </c>
      <c r="Q490" s="146">
        <v>161</v>
      </c>
      <c r="R490" s="383">
        <f t="shared" si="28"/>
        <v>1</v>
      </c>
      <c r="S490" s="387">
        <f t="shared" si="29"/>
        <v>1</v>
      </c>
      <c r="T490" s="388">
        <f t="shared" si="30"/>
        <v>1</v>
      </c>
      <c r="U490" s="160" t="s">
        <v>869</v>
      </c>
    </row>
    <row r="491" spans="1:21" ht="92.4" x14ac:dyDescent="0.25">
      <c r="A491" s="289" t="s">
        <v>664</v>
      </c>
      <c r="B491" s="308" t="s">
        <v>1871</v>
      </c>
      <c r="C491" s="301" t="s">
        <v>567</v>
      </c>
      <c r="D491" s="304" t="s">
        <v>525</v>
      </c>
      <c r="E491" s="304" t="s">
        <v>185</v>
      </c>
      <c r="F491" s="310" t="s">
        <v>134</v>
      </c>
      <c r="G491" s="231" t="s">
        <v>1946</v>
      </c>
      <c r="H491" s="400" t="s">
        <v>349</v>
      </c>
      <c r="I491" s="305" t="s">
        <v>565</v>
      </c>
      <c r="J491" s="304" t="s">
        <v>121</v>
      </c>
      <c r="K491" s="311">
        <v>1</v>
      </c>
      <c r="L491" s="305"/>
      <c r="M491" s="143">
        <v>2021</v>
      </c>
      <c r="N491" s="147">
        <v>161</v>
      </c>
      <c r="O491" s="148">
        <v>1</v>
      </c>
      <c r="P491" s="119">
        <f t="shared" si="31"/>
        <v>161</v>
      </c>
      <c r="Q491" s="146">
        <v>35</v>
      </c>
      <c r="R491" s="383">
        <f t="shared" si="28"/>
        <v>0.21739130434782608</v>
      </c>
      <c r="S491" s="387">
        <f t="shared" si="29"/>
        <v>0.21739130434782608</v>
      </c>
      <c r="T491" s="388">
        <f t="shared" si="30"/>
        <v>1</v>
      </c>
      <c r="U491" s="415" t="s">
        <v>1935</v>
      </c>
    </row>
    <row r="492" spans="1:21" ht="92.4" x14ac:dyDescent="0.25">
      <c r="A492" s="289" t="s">
        <v>664</v>
      </c>
      <c r="B492" s="308" t="s">
        <v>1871</v>
      </c>
      <c r="C492" s="301" t="s">
        <v>567</v>
      </c>
      <c r="D492" s="304" t="s">
        <v>525</v>
      </c>
      <c r="E492" s="304" t="s">
        <v>185</v>
      </c>
      <c r="F492" s="310" t="s">
        <v>134</v>
      </c>
      <c r="G492" s="231" t="s">
        <v>1946</v>
      </c>
      <c r="H492" s="400" t="s">
        <v>350</v>
      </c>
      <c r="I492" s="305" t="s">
        <v>565</v>
      </c>
      <c r="J492" s="304" t="s">
        <v>121</v>
      </c>
      <c r="K492" s="311">
        <v>1</v>
      </c>
      <c r="L492" s="305"/>
      <c r="M492" s="143">
        <v>2021</v>
      </c>
      <c r="N492" s="147">
        <v>161</v>
      </c>
      <c r="O492" s="148">
        <v>1</v>
      </c>
      <c r="P492" s="119">
        <f t="shared" si="31"/>
        <v>161</v>
      </c>
      <c r="Q492" s="146">
        <v>36</v>
      </c>
      <c r="R492" s="383">
        <f t="shared" si="28"/>
        <v>0.2236024844720497</v>
      </c>
      <c r="S492" s="387">
        <f t="shared" si="29"/>
        <v>0.2236024844720497</v>
      </c>
      <c r="T492" s="388">
        <f t="shared" si="30"/>
        <v>1</v>
      </c>
      <c r="U492" s="415" t="s">
        <v>1935</v>
      </c>
    </row>
    <row r="493" spans="1:21" ht="92.4" x14ac:dyDescent="0.25">
      <c r="A493" s="289" t="s">
        <v>664</v>
      </c>
      <c r="B493" s="308" t="s">
        <v>1871</v>
      </c>
      <c r="C493" s="301" t="s">
        <v>567</v>
      </c>
      <c r="D493" s="304" t="s">
        <v>525</v>
      </c>
      <c r="E493" s="304" t="s">
        <v>185</v>
      </c>
      <c r="F493" s="310" t="s">
        <v>134</v>
      </c>
      <c r="G493" s="231" t="s">
        <v>1946</v>
      </c>
      <c r="H493" s="400" t="s">
        <v>1940</v>
      </c>
      <c r="I493" s="305" t="s">
        <v>235</v>
      </c>
      <c r="J493" s="304" t="s">
        <v>121</v>
      </c>
      <c r="K493" s="311">
        <v>1</v>
      </c>
      <c r="L493" s="305" t="s">
        <v>1941</v>
      </c>
      <c r="M493" s="143">
        <v>2021</v>
      </c>
      <c r="N493" s="147">
        <v>161</v>
      </c>
      <c r="O493" s="148">
        <v>1</v>
      </c>
      <c r="P493" s="119">
        <f t="shared" si="31"/>
        <v>161</v>
      </c>
      <c r="Q493" s="146">
        <v>161</v>
      </c>
      <c r="R493" s="383">
        <f t="shared" si="28"/>
        <v>1</v>
      </c>
      <c r="S493" s="387">
        <f t="shared" si="29"/>
        <v>1</v>
      </c>
      <c r="T493" s="388">
        <f t="shared" si="30"/>
        <v>1</v>
      </c>
      <c r="U493" s="160" t="s">
        <v>869</v>
      </c>
    </row>
    <row r="494" spans="1:21" ht="92.4" x14ac:dyDescent="0.25">
      <c r="A494" s="289" t="s">
        <v>664</v>
      </c>
      <c r="B494" s="308" t="s">
        <v>1871</v>
      </c>
      <c r="C494" s="301" t="s">
        <v>567</v>
      </c>
      <c r="D494" s="304" t="s">
        <v>525</v>
      </c>
      <c r="E494" s="304" t="s">
        <v>185</v>
      </c>
      <c r="F494" s="310" t="s">
        <v>134</v>
      </c>
      <c r="G494" s="231" t="s">
        <v>1946</v>
      </c>
      <c r="H494" s="400" t="s">
        <v>352</v>
      </c>
      <c r="I494" s="305" t="s">
        <v>565</v>
      </c>
      <c r="J494" s="304" t="s">
        <v>121</v>
      </c>
      <c r="K494" s="311">
        <v>1</v>
      </c>
      <c r="L494" s="305"/>
      <c r="M494" s="143">
        <v>2021</v>
      </c>
      <c r="N494" s="147">
        <v>161</v>
      </c>
      <c r="O494" s="148">
        <v>1</v>
      </c>
      <c r="P494" s="119">
        <f t="shared" si="31"/>
        <v>161</v>
      </c>
      <c r="Q494" s="146">
        <v>33</v>
      </c>
      <c r="R494" s="383">
        <f t="shared" si="28"/>
        <v>0.20496894409937888</v>
      </c>
      <c r="S494" s="387">
        <f t="shared" si="29"/>
        <v>0.20496894409937888</v>
      </c>
      <c r="T494" s="388">
        <f t="shared" si="30"/>
        <v>1</v>
      </c>
      <c r="U494" s="415" t="s">
        <v>1935</v>
      </c>
    </row>
    <row r="495" spans="1:21" ht="92.4" x14ac:dyDescent="0.25">
      <c r="A495" s="289" t="s">
        <v>664</v>
      </c>
      <c r="B495" s="308" t="s">
        <v>1871</v>
      </c>
      <c r="C495" s="301" t="s">
        <v>567</v>
      </c>
      <c r="D495" s="304" t="s">
        <v>525</v>
      </c>
      <c r="E495" s="304" t="s">
        <v>185</v>
      </c>
      <c r="F495" s="310" t="s">
        <v>548</v>
      </c>
      <c r="G495" s="231" t="s">
        <v>1946</v>
      </c>
      <c r="H495" s="400" t="s">
        <v>547</v>
      </c>
      <c r="I495" s="305" t="s">
        <v>565</v>
      </c>
      <c r="J495" s="304" t="s">
        <v>121</v>
      </c>
      <c r="K495" s="311">
        <v>1</v>
      </c>
      <c r="L495" s="305"/>
      <c r="M495" s="143">
        <v>2021</v>
      </c>
      <c r="N495" s="147">
        <v>161</v>
      </c>
      <c r="O495" s="148">
        <v>1</v>
      </c>
      <c r="P495" s="119">
        <f t="shared" si="31"/>
        <v>161</v>
      </c>
      <c r="Q495" s="146">
        <v>0</v>
      </c>
      <c r="R495" s="383">
        <f t="shared" si="28"/>
        <v>0</v>
      </c>
      <c r="S495" s="387">
        <f t="shared" si="29"/>
        <v>0</v>
      </c>
      <c r="T495" s="388">
        <f t="shared" si="30"/>
        <v>1</v>
      </c>
      <c r="U495" s="103" t="s">
        <v>1942</v>
      </c>
    </row>
    <row r="496" spans="1:21" ht="92.4" x14ac:dyDescent="0.25">
      <c r="A496" s="289" t="s">
        <v>664</v>
      </c>
      <c r="B496" s="308" t="s">
        <v>1871</v>
      </c>
      <c r="C496" s="301" t="s">
        <v>567</v>
      </c>
      <c r="D496" s="304" t="s">
        <v>525</v>
      </c>
      <c r="E496" s="304" t="s">
        <v>185</v>
      </c>
      <c r="F496" s="310" t="s">
        <v>548</v>
      </c>
      <c r="G496" s="231" t="s">
        <v>1946</v>
      </c>
      <c r="H496" s="400" t="s">
        <v>549</v>
      </c>
      <c r="I496" s="305" t="s">
        <v>565</v>
      </c>
      <c r="J496" s="304" t="s">
        <v>121</v>
      </c>
      <c r="K496" s="311">
        <v>1</v>
      </c>
      <c r="L496" s="305"/>
      <c r="M496" s="143">
        <v>2021</v>
      </c>
      <c r="N496" s="147">
        <v>161</v>
      </c>
      <c r="O496" s="148">
        <v>1</v>
      </c>
      <c r="P496" s="119">
        <f t="shared" si="31"/>
        <v>161</v>
      </c>
      <c r="Q496" s="146">
        <v>0</v>
      </c>
      <c r="R496" s="383">
        <f t="shared" si="28"/>
        <v>0</v>
      </c>
      <c r="S496" s="387">
        <f t="shared" si="29"/>
        <v>0</v>
      </c>
      <c r="T496" s="388">
        <f t="shared" si="30"/>
        <v>1</v>
      </c>
      <c r="U496" s="103" t="s">
        <v>1942</v>
      </c>
    </row>
    <row r="497" spans="1:21" ht="92.4" x14ac:dyDescent="0.25">
      <c r="A497" s="289" t="s">
        <v>664</v>
      </c>
      <c r="B497" s="308" t="s">
        <v>1871</v>
      </c>
      <c r="C497" s="301" t="s">
        <v>567</v>
      </c>
      <c r="D497" s="304" t="s">
        <v>525</v>
      </c>
      <c r="E497" s="304" t="s">
        <v>185</v>
      </c>
      <c r="F497" s="310" t="s">
        <v>548</v>
      </c>
      <c r="G497" s="231" t="s">
        <v>1946</v>
      </c>
      <c r="H497" s="400" t="s">
        <v>550</v>
      </c>
      <c r="I497" s="305" t="s">
        <v>565</v>
      </c>
      <c r="J497" s="304" t="s">
        <v>121</v>
      </c>
      <c r="K497" s="311">
        <v>1</v>
      </c>
      <c r="L497" s="305"/>
      <c r="M497" s="143">
        <v>2021</v>
      </c>
      <c r="N497" s="147">
        <v>161</v>
      </c>
      <c r="O497" s="148">
        <v>1</v>
      </c>
      <c r="P497" s="119">
        <f t="shared" si="31"/>
        <v>161</v>
      </c>
      <c r="Q497" s="146">
        <v>0</v>
      </c>
      <c r="R497" s="383">
        <f t="shared" si="28"/>
        <v>0</v>
      </c>
      <c r="S497" s="387">
        <f t="shared" si="29"/>
        <v>0</v>
      </c>
      <c r="T497" s="388">
        <f t="shared" si="30"/>
        <v>1</v>
      </c>
      <c r="U497" s="103" t="s">
        <v>1942</v>
      </c>
    </row>
    <row r="498" spans="1:21" ht="92.4" x14ac:dyDescent="0.25">
      <c r="A498" s="289" t="s">
        <v>664</v>
      </c>
      <c r="B498" s="308" t="s">
        <v>1871</v>
      </c>
      <c r="C498" s="301" t="s">
        <v>567</v>
      </c>
      <c r="D498" s="304" t="s">
        <v>525</v>
      </c>
      <c r="E498" s="304" t="s">
        <v>185</v>
      </c>
      <c r="F498" s="310" t="s">
        <v>548</v>
      </c>
      <c r="G498" s="231" t="s">
        <v>1946</v>
      </c>
      <c r="H498" s="400" t="s">
        <v>551</v>
      </c>
      <c r="I498" s="305" t="s">
        <v>565</v>
      </c>
      <c r="J498" s="304" t="s">
        <v>121</v>
      </c>
      <c r="K498" s="311">
        <v>1</v>
      </c>
      <c r="L498" s="305"/>
      <c r="M498" s="143">
        <v>2021</v>
      </c>
      <c r="N498" s="147">
        <v>161</v>
      </c>
      <c r="O498" s="148">
        <v>1</v>
      </c>
      <c r="P498" s="119">
        <f t="shared" si="31"/>
        <v>161</v>
      </c>
      <c r="Q498" s="146">
        <v>0</v>
      </c>
      <c r="R498" s="383">
        <f t="shared" si="28"/>
        <v>0</v>
      </c>
      <c r="S498" s="387">
        <f t="shared" si="29"/>
        <v>0</v>
      </c>
      <c r="T498" s="388">
        <f t="shared" si="30"/>
        <v>1</v>
      </c>
      <c r="U498" s="103" t="s">
        <v>1942</v>
      </c>
    </row>
    <row r="499" spans="1:21" ht="92.4" x14ac:dyDescent="0.25">
      <c r="A499" s="289" t="s">
        <v>664</v>
      </c>
      <c r="B499" s="308" t="s">
        <v>1871</v>
      </c>
      <c r="C499" s="301" t="s">
        <v>567</v>
      </c>
      <c r="D499" s="304" t="s">
        <v>525</v>
      </c>
      <c r="E499" s="304" t="s">
        <v>185</v>
      </c>
      <c r="F499" s="310" t="s">
        <v>548</v>
      </c>
      <c r="G499" s="231" t="s">
        <v>1946</v>
      </c>
      <c r="H499" s="400" t="s">
        <v>552</v>
      </c>
      <c r="I499" s="305" t="s">
        <v>565</v>
      </c>
      <c r="J499" s="304" t="s">
        <v>121</v>
      </c>
      <c r="K499" s="311">
        <v>1</v>
      </c>
      <c r="L499" s="305"/>
      <c r="M499" s="143">
        <v>2021</v>
      </c>
      <c r="N499" s="147">
        <v>161</v>
      </c>
      <c r="O499" s="148">
        <v>1</v>
      </c>
      <c r="P499" s="119">
        <f t="shared" si="31"/>
        <v>161</v>
      </c>
      <c r="Q499" s="146">
        <v>0</v>
      </c>
      <c r="R499" s="383">
        <f t="shared" si="28"/>
        <v>0</v>
      </c>
      <c r="S499" s="387">
        <f t="shared" si="29"/>
        <v>0</v>
      </c>
      <c r="T499" s="388">
        <f t="shared" si="30"/>
        <v>1</v>
      </c>
      <c r="U499" s="103" t="s">
        <v>1942</v>
      </c>
    </row>
    <row r="500" spans="1:21" ht="92.4" x14ac:dyDescent="0.25">
      <c r="A500" s="289" t="s">
        <v>664</v>
      </c>
      <c r="B500" s="308" t="s">
        <v>1871</v>
      </c>
      <c r="C500" s="301" t="s">
        <v>567</v>
      </c>
      <c r="D500" s="304" t="s">
        <v>525</v>
      </c>
      <c r="E500" s="304" t="s">
        <v>185</v>
      </c>
      <c r="F500" s="310" t="s">
        <v>548</v>
      </c>
      <c r="G500" s="231" t="s">
        <v>1946</v>
      </c>
      <c r="H500" s="400" t="s">
        <v>553</v>
      </c>
      <c r="I500" s="305" t="s">
        <v>565</v>
      </c>
      <c r="J500" s="304" t="s">
        <v>121</v>
      </c>
      <c r="K500" s="311">
        <v>1</v>
      </c>
      <c r="L500" s="305"/>
      <c r="M500" s="143">
        <v>2021</v>
      </c>
      <c r="N500" s="147">
        <v>161</v>
      </c>
      <c r="O500" s="148">
        <v>1</v>
      </c>
      <c r="P500" s="119">
        <f t="shared" si="31"/>
        <v>161</v>
      </c>
      <c r="Q500" s="146">
        <v>0</v>
      </c>
      <c r="R500" s="383">
        <f t="shared" si="28"/>
        <v>0</v>
      </c>
      <c r="S500" s="387">
        <f t="shared" si="29"/>
        <v>0</v>
      </c>
      <c r="T500" s="388">
        <f t="shared" si="30"/>
        <v>1</v>
      </c>
      <c r="U500" s="103" t="s">
        <v>1942</v>
      </c>
    </row>
    <row r="501" spans="1:21" ht="92.4" x14ac:dyDescent="0.25">
      <c r="A501" s="289" t="s">
        <v>664</v>
      </c>
      <c r="B501" s="308" t="s">
        <v>1871</v>
      </c>
      <c r="C501" s="301" t="s">
        <v>567</v>
      </c>
      <c r="D501" s="304" t="s">
        <v>525</v>
      </c>
      <c r="E501" s="304" t="s">
        <v>185</v>
      </c>
      <c r="F501" s="310" t="s">
        <v>548</v>
      </c>
      <c r="G501" s="231" t="s">
        <v>1946</v>
      </c>
      <c r="H501" s="400" t="s">
        <v>554</v>
      </c>
      <c r="I501" s="305" t="s">
        <v>565</v>
      </c>
      <c r="J501" s="304" t="s">
        <v>121</v>
      </c>
      <c r="K501" s="311">
        <v>1</v>
      </c>
      <c r="L501" s="305"/>
      <c r="M501" s="143">
        <v>2021</v>
      </c>
      <c r="N501" s="147">
        <v>161</v>
      </c>
      <c r="O501" s="148">
        <v>1</v>
      </c>
      <c r="P501" s="119">
        <f t="shared" si="31"/>
        <v>161</v>
      </c>
      <c r="Q501" s="146">
        <v>0</v>
      </c>
      <c r="R501" s="383">
        <f t="shared" si="28"/>
        <v>0</v>
      </c>
      <c r="S501" s="387">
        <f t="shared" si="29"/>
        <v>0</v>
      </c>
      <c r="T501" s="388">
        <f t="shared" si="30"/>
        <v>1</v>
      </c>
      <c r="U501" s="103" t="s">
        <v>1942</v>
      </c>
    </row>
    <row r="502" spans="1:21" ht="92.4" x14ac:dyDescent="0.25">
      <c r="A502" s="289" t="s">
        <v>664</v>
      </c>
      <c r="B502" s="308" t="s">
        <v>1871</v>
      </c>
      <c r="C502" s="301" t="s">
        <v>567</v>
      </c>
      <c r="D502" s="304" t="s">
        <v>525</v>
      </c>
      <c r="E502" s="304" t="s">
        <v>185</v>
      </c>
      <c r="F502" s="310" t="s">
        <v>134</v>
      </c>
      <c r="G502" s="231" t="s">
        <v>1947</v>
      </c>
      <c r="H502" s="400" t="s">
        <v>133</v>
      </c>
      <c r="I502" s="305" t="s">
        <v>565</v>
      </c>
      <c r="J502" s="304" t="s">
        <v>121</v>
      </c>
      <c r="K502" s="311">
        <v>1</v>
      </c>
      <c r="L502" s="305"/>
      <c r="M502" s="143">
        <v>2021</v>
      </c>
      <c r="N502" s="147">
        <v>20</v>
      </c>
      <c r="O502" s="148">
        <v>1</v>
      </c>
      <c r="P502" s="119">
        <f t="shared" si="31"/>
        <v>20</v>
      </c>
      <c r="Q502" s="146">
        <v>4</v>
      </c>
      <c r="R502" s="383">
        <f t="shared" si="28"/>
        <v>0.2</v>
      </c>
      <c r="S502" s="387">
        <f t="shared" si="29"/>
        <v>0.2</v>
      </c>
      <c r="T502" s="388">
        <f t="shared" si="30"/>
        <v>1</v>
      </c>
      <c r="U502" s="415" t="s">
        <v>1935</v>
      </c>
    </row>
    <row r="503" spans="1:21" ht="92.4" x14ac:dyDescent="0.25">
      <c r="A503" s="289" t="s">
        <v>664</v>
      </c>
      <c r="B503" s="308" t="s">
        <v>1871</v>
      </c>
      <c r="C503" s="301" t="s">
        <v>567</v>
      </c>
      <c r="D503" s="304" t="s">
        <v>525</v>
      </c>
      <c r="E503" s="304" t="s">
        <v>185</v>
      </c>
      <c r="F503" s="310" t="s">
        <v>134</v>
      </c>
      <c r="G503" s="231" t="s">
        <v>1947</v>
      </c>
      <c r="H503" s="400" t="s">
        <v>136</v>
      </c>
      <c r="I503" s="305" t="s">
        <v>115</v>
      </c>
      <c r="J503" s="304" t="s">
        <v>121</v>
      </c>
      <c r="K503" s="311">
        <v>1</v>
      </c>
      <c r="L503" s="305"/>
      <c r="M503" s="143">
        <v>2021</v>
      </c>
      <c r="N503" s="147">
        <v>20</v>
      </c>
      <c r="O503" s="148">
        <v>1</v>
      </c>
      <c r="P503" s="119">
        <f t="shared" si="31"/>
        <v>20</v>
      </c>
      <c r="Q503" s="146">
        <v>20</v>
      </c>
      <c r="R503" s="383">
        <f t="shared" si="28"/>
        <v>1</v>
      </c>
      <c r="S503" s="387">
        <f t="shared" si="29"/>
        <v>1</v>
      </c>
      <c r="T503" s="388">
        <f t="shared" si="30"/>
        <v>1</v>
      </c>
      <c r="U503" s="160" t="s">
        <v>869</v>
      </c>
    </row>
    <row r="504" spans="1:21" ht="92.4" x14ac:dyDescent="0.25">
      <c r="A504" s="289" t="s">
        <v>664</v>
      </c>
      <c r="B504" s="308" t="s">
        <v>1871</v>
      </c>
      <c r="C504" s="301" t="s">
        <v>567</v>
      </c>
      <c r="D504" s="304" t="s">
        <v>525</v>
      </c>
      <c r="E504" s="304" t="s">
        <v>185</v>
      </c>
      <c r="F504" s="310" t="s">
        <v>134</v>
      </c>
      <c r="G504" s="231" t="s">
        <v>1947</v>
      </c>
      <c r="H504" s="400" t="s">
        <v>138</v>
      </c>
      <c r="I504" s="305" t="s">
        <v>565</v>
      </c>
      <c r="J504" s="304" t="s">
        <v>121</v>
      </c>
      <c r="K504" s="311">
        <v>1</v>
      </c>
      <c r="L504" s="305"/>
      <c r="M504" s="143">
        <v>2021</v>
      </c>
      <c r="N504" s="147">
        <v>20</v>
      </c>
      <c r="O504" s="148">
        <v>1</v>
      </c>
      <c r="P504" s="119">
        <f t="shared" si="31"/>
        <v>20</v>
      </c>
      <c r="Q504" s="146">
        <v>3</v>
      </c>
      <c r="R504" s="383">
        <f t="shared" si="28"/>
        <v>0.15</v>
      </c>
      <c r="S504" s="387">
        <f t="shared" si="29"/>
        <v>0.15</v>
      </c>
      <c r="T504" s="388">
        <f t="shared" si="30"/>
        <v>1</v>
      </c>
      <c r="U504" s="415" t="s">
        <v>1935</v>
      </c>
    </row>
    <row r="505" spans="1:21" ht="92.4" x14ac:dyDescent="0.25">
      <c r="A505" s="289" t="s">
        <v>664</v>
      </c>
      <c r="B505" s="308" t="s">
        <v>1871</v>
      </c>
      <c r="C505" s="301" t="s">
        <v>567</v>
      </c>
      <c r="D505" s="304" t="s">
        <v>525</v>
      </c>
      <c r="E505" s="304" t="s">
        <v>185</v>
      </c>
      <c r="F505" s="310" t="s">
        <v>134</v>
      </c>
      <c r="G505" s="231" t="s">
        <v>1947</v>
      </c>
      <c r="H505" s="400" t="s">
        <v>139</v>
      </c>
      <c r="I505" s="305" t="s">
        <v>565</v>
      </c>
      <c r="J505" s="304" t="s">
        <v>121</v>
      </c>
      <c r="K505" s="311">
        <v>1</v>
      </c>
      <c r="L505" s="305"/>
      <c r="M505" s="143">
        <v>2021</v>
      </c>
      <c r="N505" s="147">
        <v>20</v>
      </c>
      <c r="O505" s="148">
        <v>1</v>
      </c>
      <c r="P505" s="119">
        <f t="shared" si="31"/>
        <v>20</v>
      </c>
      <c r="Q505" s="146">
        <v>3</v>
      </c>
      <c r="R505" s="383">
        <f t="shared" si="28"/>
        <v>0.15</v>
      </c>
      <c r="S505" s="387">
        <f t="shared" si="29"/>
        <v>0.15</v>
      </c>
      <c r="T505" s="388">
        <f t="shared" si="30"/>
        <v>1</v>
      </c>
      <c r="U505" s="415" t="s">
        <v>1935</v>
      </c>
    </row>
    <row r="506" spans="1:21" ht="92.4" x14ac:dyDescent="0.25">
      <c r="A506" s="289" t="s">
        <v>664</v>
      </c>
      <c r="B506" s="308" t="s">
        <v>1871</v>
      </c>
      <c r="C506" s="301" t="s">
        <v>567</v>
      </c>
      <c r="D506" s="304" t="s">
        <v>525</v>
      </c>
      <c r="E506" s="304" t="s">
        <v>185</v>
      </c>
      <c r="F506" s="310" t="s">
        <v>134</v>
      </c>
      <c r="G506" s="231" t="s">
        <v>1947</v>
      </c>
      <c r="H506" s="400" t="s">
        <v>1936</v>
      </c>
      <c r="I506" s="305" t="s">
        <v>565</v>
      </c>
      <c r="J506" s="304" t="s">
        <v>121</v>
      </c>
      <c r="K506" s="311">
        <v>1</v>
      </c>
      <c r="L506" s="305"/>
      <c r="M506" s="143">
        <v>2021</v>
      </c>
      <c r="N506" s="147">
        <v>20</v>
      </c>
      <c r="O506" s="148">
        <v>1</v>
      </c>
      <c r="P506" s="119">
        <f t="shared" si="31"/>
        <v>20</v>
      </c>
      <c r="Q506" s="146">
        <v>3</v>
      </c>
      <c r="R506" s="383">
        <f t="shared" si="28"/>
        <v>0.15</v>
      </c>
      <c r="S506" s="387">
        <f t="shared" si="29"/>
        <v>0.15</v>
      </c>
      <c r="T506" s="388">
        <f t="shared" si="30"/>
        <v>1</v>
      </c>
      <c r="U506" s="415" t="s">
        <v>1935</v>
      </c>
    </row>
    <row r="507" spans="1:21" ht="92.4" x14ac:dyDescent="0.25">
      <c r="A507" s="289" t="s">
        <v>664</v>
      </c>
      <c r="B507" s="308" t="s">
        <v>1871</v>
      </c>
      <c r="C507" s="301" t="s">
        <v>567</v>
      </c>
      <c r="D507" s="304" t="s">
        <v>525</v>
      </c>
      <c r="E507" s="304" t="s">
        <v>185</v>
      </c>
      <c r="F507" s="310" t="s">
        <v>134</v>
      </c>
      <c r="G507" s="231" t="s">
        <v>1947</v>
      </c>
      <c r="H507" s="400" t="s">
        <v>141</v>
      </c>
      <c r="I507" s="305" t="s">
        <v>565</v>
      </c>
      <c r="J507" s="304" t="s">
        <v>121</v>
      </c>
      <c r="K507" s="311">
        <v>1</v>
      </c>
      <c r="L507" s="305"/>
      <c r="M507" s="143">
        <v>2021</v>
      </c>
      <c r="N507" s="147">
        <v>20</v>
      </c>
      <c r="O507" s="148">
        <v>1</v>
      </c>
      <c r="P507" s="119">
        <f t="shared" si="31"/>
        <v>20</v>
      </c>
      <c r="Q507" s="146">
        <v>3</v>
      </c>
      <c r="R507" s="383">
        <f t="shared" si="28"/>
        <v>0.15</v>
      </c>
      <c r="S507" s="387">
        <f t="shared" si="29"/>
        <v>0.15</v>
      </c>
      <c r="T507" s="388">
        <f t="shared" si="30"/>
        <v>1</v>
      </c>
      <c r="U507" s="415" t="s">
        <v>1935</v>
      </c>
    </row>
    <row r="508" spans="1:21" ht="92.4" x14ac:dyDescent="0.25">
      <c r="A508" s="289" t="s">
        <v>664</v>
      </c>
      <c r="B508" s="308" t="s">
        <v>1871</v>
      </c>
      <c r="C508" s="301" t="s">
        <v>567</v>
      </c>
      <c r="D508" s="304" t="s">
        <v>525</v>
      </c>
      <c r="E508" s="304" t="s">
        <v>185</v>
      </c>
      <c r="F508" s="310" t="s">
        <v>134</v>
      </c>
      <c r="G508" s="231" t="s">
        <v>1947</v>
      </c>
      <c r="H508" s="400" t="s">
        <v>142</v>
      </c>
      <c r="I508" s="305" t="s">
        <v>565</v>
      </c>
      <c r="J508" s="304" t="s">
        <v>121</v>
      </c>
      <c r="K508" s="311">
        <v>1</v>
      </c>
      <c r="L508" s="305"/>
      <c r="M508" s="143">
        <v>2021</v>
      </c>
      <c r="N508" s="147">
        <v>20</v>
      </c>
      <c r="O508" s="148">
        <v>1</v>
      </c>
      <c r="P508" s="119">
        <f t="shared" si="31"/>
        <v>20</v>
      </c>
      <c r="Q508" s="146">
        <v>3</v>
      </c>
      <c r="R508" s="383">
        <f t="shared" si="28"/>
        <v>0.15</v>
      </c>
      <c r="S508" s="387">
        <f t="shared" si="29"/>
        <v>0.15</v>
      </c>
      <c r="T508" s="388">
        <f t="shared" si="30"/>
        <v>1</v>
      </c>
      <c r="U508" s="415" t="s">
        <v>1935</v>
      </c>
    </row>
    <row r="509" spans="1:21" ht="92.4" x14ac:dyDescent="0.25">
      <c r="A509" s="289" t="s">
        <v>664</v>
      </c>
      <c r="B509" s="308" t="s">
        <v>1871</v>
      </c>
      <c r="C509" s="301" t="s">
        <v>567</v>
      </c>
      <c r="D509" s="304" t="s">
        <v>525</v>
      </c>
      <c r="E509" s="304" t="s">
        <v>185</v>
      </c>
      <c r="F509" s="310" t="s">
        <v>134</v>
      </c>
      <c r="G509" s="231" t="s">
        <v>1947</v>
      </c>
      <c r="H509" s="400" t="s">
        <v>143</v>
      </c>
      <c r="I509" s="305" t="s">
        <v>565</v>
      </c>
      <c r="J509" s="304" t="s">
        <v>121</v>
      </c>
      <c r="K509" s="311">
        <v>1</v>
      </c>
      <c r="L509" s="305"/>
      <c r="M509" s="143">
        <v>2021</v>
      </c>
      <c r="N509" s="147">
        <v>20</v>
      </c>
      <c r="O509" s="148">
        <v>1</v>
      </c>
      <c r="P509" s="119">
        <f t="shared" si="31"/>
        <v>20</v>
      </c>
      <c r="Q509" s="146">
        <v>3</v>
      </c>
      <c r="R509" s="383">
        <f t="shared" si="28"/>
        <v>0.15</v>
      </c>
      <c r="S509" s="387">
        <f t="shared" si="29"/>
        <v>0.15</v>
      </c>
      <c r="T509" s="388">
        <f t="shared" si="30"/>
        <v>1</v>
      </c>
      <c r="U509" s="415" t="s">
        <v>1935</v>
      </c>
    </row>
    <row r="510" spans="1:21" ht="92.4" x14ac:dyDescent="0.25">
      <c r="A510" s="289" t="s">
        <v>664</v>
      </c>
      <c r="B510" s="308" t="s">
        <v>1871</v>
      </c>
      <c r="C510" s="301" t="s">
        <v>567</v>
      </c>
      <c r="D510" s="304" t="s">
        <v>525</v>
      </c>
      <c r="E510" s="304" t="s">
        <v>185</v>
      </c>
      <c r="F510" s="310" t="s">
        <v>134</v>
      </c>
      <c r="G510" s="231" t="s">
        <v>1947</v>
      </c>
      <c r="H510" s="400" t="s">
        <v>144</v>
      </c>
      <c r="I510" s="305" t="s">
        <v>565</v>
      </c>
      <c r="J510" s="304" t="s">
        <v>121</v>
      </c>
      <c r="K510" s="311">
        <v>1</v>
      </c>
      <c r="L510" s="305"/>
      <c r="M510" s="143">
        <v>2021</v>
      </c>
      <c r="N510" s="147">
        <v>20</v>
      </c>
      <c r="O510" s="148">
        <v>1</v>
      </c>
      <c r="P510" s="119">
        <f t="shared" si="31"/>
        <v>20</v>
      </c>
      <c r="Q510" s="146">
        <v>3</v>
      </c>
      <c r="R510" s="383">
        <f t="shared" si="28"/>
        <v>0.15</v>
      </c>
      <c r="S510" s="387">
        <f t="shared" si="29"/>
        <v>0.15</v>
      </c>
      <c r="T510" s="388">
        <f t="shared" si="30"/>
        <v>1</v>
      </c>
      <c r="U510" s="415" t="s">
        <v>1935</v>
      </c>
    </row>
    <row r="511" spans="1:21" ht="92.4" x14ac:dyDescent="0.25">
      <c r="A511" s="289" t="s">
        <v>664</v>
      </c>
      <c r="B511" s="308" t="s">
        <v>1871</v>
      </c>
      <c r="C511" s="301" t="s">
        <v>567</v>
      </c>
      <c r="D511" s="304" t="s">
        <v>525</v>
      </c>
      <c r="E511" s="304" t="s">
        <v>185</v>
      </c>
      <c r="F511" s="310" t="s">
        <v>134</v>
      </c>
      <c r="G511" s="231" t="s">
        <v>1947</v>
      </c>
      <c r="H511" s="400" t="s">
        <v>145</v>
      </c>
      <c r="I511" s="305" t="s">
        <v>565</v>
      </c>
      <c r="J511" s="304" t="s">
        <v>121</v>
      </c>
      <c r="K511" s="311">
        <v>1</v>
      </c>
      <c r="L511" s="305"/>
      <c r="M511" s="143">
        <v>2021</v>
      </c>
      <c r="N511" s="147">
        <v>20</v>
      </c>
      <c r="O511" s="148">
        <v>1</v>
      </c>
      <c r="P511" s="119">
        <f t="shared" si="31"/>
        <v>20</v>
      </c>
      <c r="Q511" s="146">
        <v>3</v>
      </c>
      <c r="R511" s="383">
        <f t="shared" si="28"/>
        <v>0.15</v>
      </c>
      <c r="S511" s="387">
        <f t="shared" si="29"/>
        <v>0.15</v>
      </c>
      <c r="T511" s="388">
        <f t="shared" si="30"/>
        <v>1</v>
      </c>
      <c r="U511" s="415" t="s">
        <v>1935</v>
      </c>
    </row>
    <row r="512" spans="1:21" ht="92.4" x14ac:dyDescent="0.25">
      <c r="A512" s="289" t="s">
        <v>664</v>
      </c>
      <c r="B512" s="308" t="s">
        <v>1871</v>
      </c>
      <c r="C512" s="301" t="s">
        <v>567</v>
      </c>
      <c r="D512" s="304" t="s">
        <v>525</v>
      </c>
      <c r="E512" s="304" t="s">
        <v>185</v>
      </c>
      <c r="F512" s="310" t="s">
        <v>134</v>
      </c>
      <c r="G512" s="231" t="s">
        <v>1947</v>
      </c>
      <c r="H512" s="400" t="s">
        <v>146</v>
      </c>
      <c r="I512" s="305" t="s">
        <v>362</v>
      </c>
      <c r="J512" s="304" t="s">
        <v>121</v>
      </c>
      <c r="K512" s="311">
        <v>1</v>
      </c>
      <c r="L512" s="305"/>
      <c r="M512" s="143">
        <v>2021</v>
      </c>
      <c r="N512" s="147">
        <v>20</v>
      </c>
      <c r="O512" s="148">
        <v>1</v>
      </c>
      <c r="P512" s="119">
        <f t="shared" si="31"/>
        <v>20</v>
      </c>
      <c r="Q512" s="146">
        <v>20</v>
      </c>
      <c r="R512" s="383">
        <f t="shared" si="28"/>
        <v>1</v>
      </c>
      <c r="S512" s="387">
        <f t="shared" si="29"/>
        <v>1</v>
      </c>
      <c r="T512" s="388">
        <f t="shared" si="30"/>
        <v>1</v>
      </c>
      <c r="U512" s="160" t="s">
        <v>869</v>
      </c>
    </row>
    <row r="513" spans="1:21" ht="92.4" x14ac:dyDescent="0.25">
      <c r="A513" s="289" t="s">
        <v>664</v>
      </c>
      <c r="B513" s="308" t="s">
        <v>1871</v>
      </c>
      <c r="C513" s="301" t="s">
        <v>567</v>
      </c>
      <c r="D513" s="304" t="s">
        <v>525</v>
      </c>
      <c r="E513" s="304" t="s">
        <v>185</v>
      </c>
      <c r="F513" s="310" t="s">
        <v>134</v>
      </c>
      <c r="G513" s="231" t="s">
        <v>1947</v>
      </c>
      <c r="H513" s="400" t="s">
        <v>333</v>
      </c>
      <c r="I513" s="305" t="s">
        <v>362</v>
      </c>
      <c r="J513" s="304" t="s">
        <v>121</v>
      </c>
      <c r="K513" s="311">
        <v>1</v>
      </c>
      <c r="L513" s="305"/>
      <c r="M513" s="143">
        <v>2021</v>
      </c>
      <c r="N513" s="147">
        <v>20</v>
      </c>
      <c r="O513" s="148">
        <v>1</v>
      </c>
      <c r="P513" s="119">
        <f t="shared" si="31"/>
        <v>20</v>
      </c>
      <c r="Q513" s="146">
        <v>20</v>
      </c>
      <c r="R513" s="383">
        <f t="shared" si="28"/>
        <v>1</v>
      </c>
      <c r="S513" s="387">
        <f t="shared" si="29"/>
        <v>1</v>
      </c>
      <c r="T513" s="388">
        <f t="shared" si="30"/>
        <v>1</v>
      </c>
      <c r="U513" s="160" t="s">
        <v>869</v>
      </c>
    </row>
    <row r="514" spans="1:21" ht="92.4" x14ac:dyDescent="0.25">
      <c r="A514" s="289" t="s">
        <v>664</v>
      </c>
      <c r="B514" s="308" t="s">
        <v>1871</v>
      </c>
      <c r="C514" s="301" t="s">
        <v>567</v>
      </c>
      <c r="D514" s="304" t="s">
        <v>525</v>
      </c>
      <c r="E514" s="304" t="s">
        <v>185</v>
      </c>
      <c r="F514" s="310" t="s">
        <v>134</v>
      </c>
      <c r="G514" s="231" t="s">
        <v>1947</v>
      </c>
      <c r="H514" s="400" t="s">
        <v>334</v>
      </c>
      <c r="I514" s="305" t="s">
        <v>362</v>
      </c>
      <c r="J514" s="304" t="s">
        <v>121</v>
      </c>
      <c r="K514" s="311">
        <v>1</v>
      </c>
      <c r="L514" s="305"/>
      <c r="M514" s="143">
        <v>2021</v>
      </c>
      <c r="N514" s="147">
        <v>20</v>
      </c>
      <c r="O514" s="148">
        <v>1</v>
      </c>
      <c r="P514" s="119">
        <f t="shared" si="31"/>
        <v>20</v>
      </c>
      <c r="Q514" s="146">
        <v>20</v>
      </c>
      <c r="R514" s="383">
        <f t="shared" si="28"/>
        <v>1</v>
      </c>
      <c r="S514" s="387">
        <f t="shared" si="29"/>
        <v>1</v>
      </c>
      <c r="T514" s="388">
        <f t="shared" si="30"/>
        <v>1</v>
      </c>
      <c r="U514" s="160" t="s">
        <v>869</v>
      </c>
    </row>
    <row r="515" spans="1:21" ht="92.4" x14ac:dyDescent="0.25">
      <c r="A515" s="289" t="s">
        <v>664</v>
      </c>
      <c r="B515" s="308" t="s">
        <v>1871</v>
      </c>
      <c r="C515" s="301" t="s">
        <v>567</v>
      </c>
      <c r="D515" s="304" t="s">
        <v>525</v>
      </c>
      <c r="E515" s="304" t="s">
        <v>185</v>
      </c>
      <c r="F515" s="310" t="s">
        <v>134</v>
      </c>
      <c r="G515" s="231" t="s">
        <v>1947</v>
      </c>
      <c r="H515" s="400" t="s">
        <v>335</v>
      </c>
      <c r="I515" s="305" t="s">
        <v>362</v>
      </c>
      <c r="J515" s="304" t="s">
        <v>121</v>
      </c>
      <c r="K515" s="311">
        <v>1</v>
      </c>
      <c r="L515" s="305"/>
      <c r="M515" s="143">
        <v>2021</v>
      </c>
      <c r="N515" s="147">
        <v>20</v>
      </c>
      <c r="O515" s="148">
        <v>1</v>
      </c>
      <c r="P515" s="119">
        <f t="shared" si="31"/>
        <v>20</v>
      </c>
      <c r="Q515" s="146">
        <v>20</v>
      </c>
      <c r="R515" s="383">
        <f t="shared" ref="R515:R538" si="32">Q515/P515</f>
        <v>1</v>
      </c>
      <c r="S515" s="387">
        <f t="shared" ref="S515:S538" si="33">Q515/N515</f>
        <v>1</v>
      </c>
      <c r="T515" s="388">
        <f t="shared" ref="T515:T538" si="34">O515/K515</f>
        <v>1</v>
      </c>
      <c r="U515" s="160" t="s">
        <v>869</v>
      </c>
    </row>
    <row r="516" spans="1:21" ht="92.4" x14ac:dyDescent="0.25">
      <c r="A516" s="289" t="s">
        <v>664</v>
      </c>
      <c r="B516" s="308" t="s">
        <v>1871</v>
      </c>
      <c r="C516" s="301" t="s">
        <v>567</v>
      </c>
      <c r="D516" s="304" t="s">
        <v>525</v>
      </c>
      <c r="E516" s="304" t="s">
        <v>185</v>
      </c>
      <c r="F516" s="310" t="s">
        <v>134</v>
      </c>
      <c r="G516" s="231" t="s">
        <v>1947</v>
      </c>
      <c r="H516" s="400" t="s">
        <v>336</v>
      </c>
      <c r="I516" s="305" t="s">
        <v>362</v>
      </c>
      <c r="J516" s="304" t="s">
        <v>121</v>
      </c>
      <c r="K516" s="311">
        <v>1</v>
      </c>
      <c r="L516" s="305"/>
      <c r="M516" s="143">
        <v>2021</v>
      </c>
      <c r="N516" s="147">
        <v>20</v>
      </c>
      <c r="O516" s="148">
        <v>1</v>
      </c>
      <c r="P516" s="119">
        <f t="shared" ref="P516:P538" si="35">ROUNDUP(N516*O516,0)</f>
        <v>20</v>
      </c>
      <c r="Q516" s="146">
        <v>20</v>
      </c>
      <c r="R516" s="383">
        <f t="shared" si="32"/>
        <v>1</v>
      </c>
      <c r="S516" s="387">
        <f t="shared" si="33"/>
        <v>1</v>
      </c>
      <c r="T516" s="388">
        <f t="shared" si="34"/>
        <v>1</v>
      </c>
      <c r="U516" s="160" t="s">
        <v>869</v>
      </c>
    </row>
    <row r="517" spans="1:21" ht="92.4" x14ac:dyDescent="0.25">
      <c r="A517" s="289" t="s">
        <v>664</v>
      </c>
      <c r="B517" s="308" t="s">
        <v>1871</v>
      </c>
      <c r="C517" s="301" t="s">
        <v>567</v>
      </c>
      <c r="D517" s="304" t="s">
        <v>525</v>
      </c>
      <c r="E517" s="304" t="s">
        <v>185</v>
      </c>
      <c r="F517" s="310" t="s">
        <v>134</v>
      </c>
      <c r="G517" s="231" t="s">
        <v>1947</v>
      </c>
      <c r="H517" s="400" t="s">
        <v>337</v>
      </c>
      <c r="I517" s="305" t="s">
        <v>565</v>
      </c>
      <c r="J517" s="304" t="s">
        <v>121</v>
      </c>
      <c r="K517" s="311">
        <v>1</v>
      </c>
      <c r="L517" s="305"/>
      <c r="M517" s="143">
        <v>2021</v>
      </c>
      <c r="N517" s="147">
        <v>20</v>
      </c>
      <c r="O517" s="148">
        <v>1</v>
      </c>
      <c r="P517" s="119">
        <f t="shared" si="35"/>
        <v>20</v>
      </c>
      <c r="Q517" s="146">
        <v>3</v>
      </c>
      <c r="R517" s="383">
        <f t="shared" si="32"/>
        <v>0.15</v>
      </c>
      <c r="S517" s="387">
        <f t="shared" si="33"/>
        <v>0.15</v>
      </c>
      <c r="T517" s="388">
        <f t="shared" si="34"/>
        <v>1</v>
      </c>
      <c r="U517" s="415" t="s">
        <v>1935</v>
      </c>
    </row>
    <row r="518" spans="1:21" ht="92.4" x14ac:dyDescent="0.25">
      <c r="A518" s="289" t="s">
        <v>664</v>
      </c>
      <c r="B518" s="308" t="s">
        <v>1871</v>
      </c>
      <c r="C518" s="301" t="s">
        <v>567</v>
      </c>
      <c r="D518" s="304" t="s">
        <v>525</v>
      </c>
      <c r="E518" s="304" t="s">
        <v>185</v>
      </c>
      <c r="F518" s="310" t="s">
        <v>134</v>
      </c>
      <c r="G518" s="231" t="s">
        <v>1947</v>
      </c>
      <c r="H518" s="400" t="s">
        <v>1937</v>
      </c>
      <c r="I518" s="305" t="s">
        <v>565</v>
      </c>
      <c r="J518" s="304" t="s">
        <v>121</v>
      </c>
      <c r="K518" s="311">
        <v>1</v>
      </c>
      <c r="L518" s="305"/>
      <c r="M518" s="143">
        <v>2021</v>
      </c>
      <c r="N518" s="147">
        <v>20</v>
      </c>
      <c r="O518" s="148">
        <v>1</v>
      </c>
      <c r="P518" s="119">
        <f t="shared" si="35"/>
        <v>20</v>
      </c>
      <c r="Q518" s="146">
        <v>3</v>
      </c>
      <c r="R518" s="383">
        <f t="shared" si="32"/>
        <v>0.15</v>
      </c>
      <c r="S518" s="387">
        <f t="shared" si="33"/>
        <v>0.15</v>
      </c>
      <c r="T518" s="388">
        <f t="shared" si="34"/>
        <v>1</v>
      </c>
      <c r="U518" s="415" t="s">
        <v>1935</v>
      </c>
    </row>
    <row r="519" spans="1:21" ht="92.4" x14ac:dyDescent="0.25">
      <c r="A519" s="289" t="s">
        <v>664</v>
      </c>
      <c r="B519" s="308" t="s">
        <v>1871</v>
      </c>
      <c r="C519" s="301" t="s">
        <v>567</v>
      </c>
      <c r="D519" s="304" t="s">
        <v>525</v>
      </c>
      <c r="E519" s="304" t="s">
        <v>185</v>
      </c>
      <c r="F519" s="310" t="s">
        <v>134</v>
      </c>
      <c r="G519" s="231" t="s">
        <v>1947</v>
      </c>
      <c r="H519" s="400" t="s">
        <v>1938</v>
      </c>
      <c r="I519" s="305" t="s">
        <v>565</v>
      </c>
      <c r="J519" s="304" t="s">
        <v>121</v>
      </c>
      <c r="K519" s="311">
        <v>1</v>
      </c>
      <c r="L519" s="305"/>
      <c r="M519" s="143">
        <v>2021</v>
      </c>
      <c r="N519" s="147">
        <v>20</v>
      </c>
      <c r="O519" s="148">
        <v>1</v>
      </c>
      <c r="P519" s="119">
        <f t="shared" si="35"/>
        <v>20</v>
      </c>
      <c r="Q519" s="146">
        <v>3</v>
      </c>
      <c r="R519" s="383">
        <f t="shared" si="32"/>
        <v>0.15</v>
      </c>
      <c r="S519" s="387">
        <f t="shared" si="33"/>
        <v>0.15</v>
      </c>
      <c r="T519" s="388">
        <f t="shared" si="34"/>
        <v>1</v>
      </c>
      <c r="U519" s="415" t="s">
        <v>1935</v>
      </c>
    </row>
    <row r="520" spans="1:21" ht="92.4" x14ac:dyDescent="0.25">
      <c r="A520" s="289" t="s">
        <v>664</v>
      </c>
      <c r="B520" s="308" t="s">
        <v>1871</v>
      </c>
      <c r="C520" s="301" t="s">
        <v>567</v>
      </c>
      <c r="D520" s="304" t="s">
        <v>525</v>
      </c>
      <c r="E520" s="304" t="s">
        <v>185</v>
      </c>
      <c r="F520" s="310" t="s">
        <v>134</v>
      </c>
      <c r="G520" s="231" t="s">
        <v>1947</v>
      </c>
      <c r="H520" s="400" t="s">
        <v>1939</v>
      </c>
      <c r="I520" s="305" t="s">
        <v>565</v>
      </c>
      <c r="J520" s="304" t="s">
        <v>121</v>
      </c>
      <c r="K520" s="311">
        <v>1</v>
      </c>
      <c r="L520" s="305"/>
      <c r="M520" s="143">
        <v>2021</v>
      </c>
      <c r="N520" s="147">
        <v>20</v>
      </c>
      <c r="O520" s="148">
        <v>1</v>
      </c>
      <c r="P520" s="119">
        <f t="shared" si="35"/>
        <v>20</v>
      </c>
      <c r="Q520" s="146">
        <v>3</v>
      </c>
      <c r="R520" s="383">
        <f t="shared" si="32"/>
        <v>0.15</v>
      </c>
      <c r="S520" s="387">
        <f t="shared" si="33"/>
        <v>0.15</v>
      </c>
      <c r="T520" s="388">
        <f t="shared" si="34"/>
        <v>1</v>
      </c>
      <c r="U520" s="415" t="s">
        <v>1935</v>
      </c>
    </row>
    <row r="521" spans="1:21" ht="92.4" x14ac:dyDescent="0.25">
      <c r="A521" s="289" t="s">
        <v>664</v>
      </c>
      <c r="B521" s="308" t="s">
        <v>1871</v>
      </c>
      <c r="C521" s="301" t="s">
        <v>567</v>
      </c>
      <c r="D521" s="304" t="s">
        <v>525</v>
      </c>
      <c r="E521" s="304" t="s">
        <v>185</v>
      </c>
      <c r="F521" s="310" t="s">
        <v>134</v>
      </c>
      <c r="G521" s="231" t="s">
        <v>1947</v>
      </c>
      <c r="H521" s="400" t="s">
        <v>341</v>
      </c>
      <c r="I521" s="305" t="s">
        <v>565</v>
      </c>
      <c r="J521" s="304" t="s">
        <v>121</v>
      </c>
      <c r="K521" s="311">
        <v>1</v>
      </c>
      <c r="L521" s="305"/>
      <c r="M521" s="143">
        <v>2021</v>
      </c>
      <c r="N521" s="147">
        <v>20</v>
      </c>
      <c r="O521" s="148">
        <v>1</v>
      </c>
      <c r="P521" s="119">
        <f t="shared" si="35"/>
        <v>20</v>
      </c>
      <c r="Q521" s="146">
        <v>3</v>
      </c>
      <c r="R521" s="383">
        <f t="shared" si="32"/>
        <v>0.15</v>
      </c>
      <c r="S521" s="387">
        <f t="shared" si="33"/>
        <v>0.15</v>
      </c>
      <c r="T521" s="388">
        <f t="shared" si="34"/>
        <v>1</v>
      </c>
      <c r="U521" s="415" t="s">
        <v>1935</v>
      </c>
    </row>
    <row r="522" spans="1:21" ht="92.4" x14ac:dyDescent="0.25">
      <c r="A522" s="289" t="s">
        <v>664</v>
      </c>
      <c r="B522" s="308" t="s">
        <v>1871</v>
      </c>
      <c r="C522" s="301" t="s">
        <v>567</v>
      </c>
      <c r="D522" s="304" t="s">
        <v>525</v>
      </c>
      <c r="E522" s="304" t="s">
        <v>185</v>
      </c>
      <c r="F522" s="310" t="s">
        <v>134</v>
      </c>
      <c r="G522" s="231" t="s">
        <v>1947</v>
      </c>
      <c r="H522" s="400" t="s">
        <v>342</v>
      </c>
      <c r="I522" s="305" t="s">
        <v>565</v>
      </c>
      <c r="J522" s="304" t="s">
        <v>121</v>
      </c>
      <c r="K522" s="311">
        <v>1</v>
      </c>
      <c r="L522" s="305"/>
      <c r="M522" s="143">
        <v>2021</v>
      </c>
      <c r="N522" s="147">
        <v>20</v>
      </c>
      <c r="O522" s="148">
        <v>1</v>
      </c>
      <c r="P522" s="119">
        <f t="shared" si="35"/>
        <v>20</v>
      </c>
      <c r="Q522" s="146">
        <v>3</v>
      </c>
      <c r="R522" s="383">
        <f t="shared" si="32"/>
        <v>0.15</v>
      </c>
      <c r="S522" s="387">
        <f t="shared" si="33"/>
        <v>0.15</v>
      </c>
      <c r="T522" s="388">
        <f t="shared" si="34"/>
        <v>1</v>
      </c>
      <c r="U522" s="415" t="s">
        <v>1935</v>
      </c>
    </row>
    <row r="523" spans="1:21" ht="92.4" x14ac:dyDescent="0.25">
      <c r="A523" s="289" t="s">
        <v>664</v>
      </c>
      <c r="B523" s="308" t="s">
        <v>1871</v>
      </c>
      <c r="C523" s="301" t="s">
        <v>567</v>
      </c>
      <c r="D523" s="304" t="s">
        <v>525</v>
      </c>
      <c r="E523" s="304" t="s">
        <v>185</v>
      </c>
      <c r="F523" s="310" t="s">
        <v>134</v>
      </c>
      <c r="G523" s="231" t="s">
        <v>1947</v>
      </c>
      <c r="H523" s="400" t="s">
        <v>343</v>
      </c>
      <c r="I523" s="305" t="s">
        <v>362</v>
      </c>
      <c r="J523" s="304" t="s">
        <v>121</v>
      </c>
      <c r="K523" s="311">
        <v>1</v>
      </c>
      <c r="L523" s="305"/>
      <c r="M523" s="143">
        <v>2021</v>
      </c>
      <c r="N523" s="147">
        <v>20</v>
      </c>
      <c r="O523" s="148">
        <v>1</v>
      </c>
      <c r="P523" s="119">
        <f t="shared" si="35"/>
        <v>20</v>
      </c>
      <c r="Q523" s="146">
        <v>20</v>
      </c>
      <c r="R523" s="383">
        <f t="shared" si="32"/>
        <v>1</v>
      </c>
      <c r="S523" s="387">
        <f t="shared" si="33"/>
        <v>1</v>
      </c>
      <c r="T523" s="388">
        <f t="shared" si="34"/>
        <v>1</v>
      </c>
      <c r="U523" s="160" t="s">
        <v>869</v>
      </c>
    </row>
    <row r="524" spans="1:21" ht="92.4" x14ac:dyDescent="0.25">
      <c r="A524" s="289" t="s">
        <v>664</v>
      </c>
      <c r="B524" s="308" t="s">
        <v>1871</v>
      </c>
      <c r="C524" s="301" t="s">
        <v>567</v>
      </c>
      <c r="D524" s="304" t="s">
        <v>525</v>
      </c>
      <c r="E524" s="304" t="s">
        <v>185</v>
      </c>
      <c r="F524" s="310" t="s">
        <v>134</v>
      </c>
      <c r="G524" s="231" t="s">
        <v>1947</v>
      </c>
      <c r="H524" s="400" t="s">
        <v>344</v>
      </c>
      <c r="I524" s="305" t="s">
        <v>565</v>
      </c>
      <c r="J524" s="304" t="s">
        <v>121</v>
      </c>
      <c r="K524" s="311">
        <v>1</v>
      </c>
      <c r="L524" s="305"/>
      <c r="M524" s="143">
        <v>2021</v>
      </c>
      <c r="N524" s="147">
        <v>20</v>
      </c>
      <c r="O524" s="148">
        <v>1</v>
      </c>
      <c r="P524" s="119">
        <f t="shared" si="35"/>
        <v>20</v>
      </c>
      <c r="Q524" s="146">
        <v>3</v>
      </c>
      <c r="R524" s="383">
        <f t="shared" si="32"/>
        <v>0.15</v>
      </c>
      <c r="S524" s="387">
        <f t="shared" si="33"/>
        <v>0.15</v>
      </c>
      <c r="T524" s="388">
        <f t="shared" si="34"/>
        <v>1</v>
      </c>
      <c r="U524" s="415" t="s">
        <v>1935</v>
      </c>
    </row>
    <row r="525" spans="1:21" ht="92.4" x14ac:dyDescent="0.25">
      <c r="A525" s="289" t="s">
        <v>664</v>
      </c>
      <c r="B525" s="308" t="s">
        <v>1871</v>
      </c>
      <c r="C525" s="301" t="s">
        <v>567</v>
      </c>
      <c r="D525" s="304" t="s">
        <v>525</v>
      </c>
      <c r="E525" s="304" t="s">
        <v>185</v>
      </c>
      <c r="F525" s="310" t="s">
        <v>134</v>
      </c>
      <c r="G525" s="231" t="s">
        <v>1947</v>
      </c>
      <c r="H525" s="400" t="s">
        <v>582</v>
      </c>
      <c r="I525" s="305" t="s">
        <v>565</v>
      </c>
      <c r="J525" s="304" t="s">
        <v>121</v>
      </c>
      <c r="K525" s="311">
        <v>1</v>
      </c>
      <c r="L525" s="305"/>
      <c r="M525" s="143">
        <v>2021</v>
      </c>
      <c r="N525" s="147">
        <v>20</v>
      </c>
      <c r="O525" s="148">
        <v>1</v>
      </c>
      <c r="P525" s="119">
        <f t="shared" si="35"/>
        <v>20</v>
      </c>
      <c r="Q525" s="146">
        <v>3</v>
      </c>
      <c r="R525" s="383">
        <f t="shared" si="32"/>
        <v>0.15</v>
      </c>
      <c r="S525" s="387">
        <f t="shared" si="33"/>
        <v>0.15</v>
      </c>
      <c r="T525" s="388">
        <f t="shared" si="34"/>
        <v>1</v>
      </c>
      <c r="U525" s="415" t="s">
        <v>1935</v>
      </c>
    </row>
    <row r="526" spans="1:21" ht="92.4" x14ac:dyDescent="0.25">
      <c r="A526" s="289" t="s">
        <v>664</v>
      </c>
      <c r="B526" s="308" t="s">
        <v>1871</v>
      </c>
      <c r="C526" s="301" t="s">
        <v>567</v>
      </c>
      <c r="D526" s="304" t="s">
        <v>525</v>
      </c>
      <c r="E526" s="304" t="s">
        <v>185</v>
      </c>
      <c r="F526" s="310" t="s">
        <v>134</v>
      </c>
      <c r="G526" s="231" t="s">
        <v>1947</v>
      </c>
      <c r="H526" s="400" t="s">
        <v>347</v>
      </c>
      <c r="I526" s="305" t="s">
        <v>362</v>
      </c>
      <c r="J526" s="304" t="s">
        <v>121</v>
      </c>
      <c r="K526" s="311">
        <v>1</v>
      </c>
      <c r="L526" s="305"/>
      <c r="M526" s="143">
        <v>2021</v>
      </c>
      <c r="N526" s="147">
        <v>20</v>
      </c>
      <c r="O526" s="148">
        <v>1</v>
      </c>
      <c r="P526" s="119">
        <f t="shared" si="35"/>
        <v>20</v>
      </c>
      <c r="Q526" s="146">
        <v>20</v>
      </c>
      <c r="R526" s="383">
        <f t="shared" si="32"/>
        <v>1</v>
      </c>
      <c r="S526" s="387">
        <f t="shared" si="33"/>
        <v>1</v>
      </c>
      <c r="T526" s="388">
        <f t="shared" si="34"/>
        <v>1</v>
      </c>
      <c r="U526" s="160" t="s">
        <v>869</v>
      </c>
    </row>
    <row r="527" spans="1:21" ht="92.4" x14ac:dyDescent="0.25">
      <c r="A527" s="289" t="s">
        <v>664</v>
      </c>
      <c r="B527" s="308" t="s">
        <v>1871</v>
      </c>
      <c r="C527" s="301" t="s">
        <v>567</v>
      </c>
      <c r="D527" s="304" t="s">
        <v>525</v>
      </c>
      <c r="E527" s="304" t="s">
        <v>185</v>
      </c>
      <c r="F527" s="310" t="s">
        <v>134</v>
      </c>
      <c r="G527" s="231" t="s">
        <v>1947</v>
      </c>
      <c r="H527" s="400" t="s">
        <v>348</v>
      </c>
      <c r="I527" s="305" t="s">
        <v>362</v>
      </c>
      <c r="J527" s="304" t="s">
        <v>121</v>
      </c>
      <c r="K527" s="311">
        <v>1</v>
      </c>
      <c r="L527" s="305"/>
      <c r="M527" s="143">
        <v>2021</v>
      </c>
      <c r="N527" s="147">
        <v>20</v>
      </c>
      <c r="O527" s="148">
        <v>1</v>
      </c>
      <c r="P527" s="119">
        <f t="shared" si="35"/>
        <v>20</v>
      </c>
      <c r="Q527" s="146">
        <v>20</v>
      </c>
      <c r="R527" s="383">
        <f t="shared" si="32"/>
        <v>1</v>
      </c>
      <c r="S527" s="387">
        <f t="shared" si="33"/>
        <v>1</v>
      </c>
      <c r="T527" s="388">
        <f t="shared" si="34"/>
        <v>1</v>
      </c>
      <c r="U527" s="160" t="s">
        <v>869</v>
      </c>
    </row>
    <row r="528" spans="1:21" ht="92.4" x14ac:dyDescent="0.25">
      <c r="A528" s="289" t="s">
        <v>664</v>
      </c>
      <c r="B528" s="308" t="s">
        <v>1871</v>
      </c>
      <c r="C528" s="301" t="s">
        <v>567</v>
      </c>
      <c r="D528" s="304" t="s">
        <v>525</v>
      </c>
      <c r="E528" s="304" t="s">
        <v>185</v>
      </c>
      <c r="F528" s="310" t="s">
        <v>134</v>
      </c>
      <c r="G528" s="231" t="s">
        <v>1947</v>
      </c>
      <c r="H528" s="400" t="s">
        <v>349</v>
      </c>
      <c r="I528" s="305" t="s">
        <v>565</v>
      </c>
      <c r="J528" s="304" t="s">
        <v>121</v>
      </c>
      <c r="K528" s="311">
        <v>1</v>
      </c>
      <c r="L528" s="305"/>
      <c r="M528" s="143">
        <v>2021</v>
      </c>
      <c r="N528" s="147">
        <v>20</v>
      </c>
      <c r="O528" s="148">
        <v>1</v>
      </c>
      <c r="P528" s="119">
        <f t="shared" si="35"/>
        <v>20</v>
      </c>
      <c r="Q528" s="146">
        <v>3</v>
      </c>
      <c r="R528" s="383">
        <f t="shared" si="32"/>
        <v>0.15</v>
      </c>
      <c r="S528" s="387">
        <f t="shared" si="33"/>
        <v>0.15</v>
      </c>
      <c r="T528" s="388">
        <f t="shared" si="34"/>
        <v>1</v>
      </c>
      <c r="U528" s="415" t="s">
        <v>1935</v>
      </c>
    </row>
    <row r="529" spans="1:21" ht="92.4" x14ac:dyDescent="0.25">
      <c r="A529" s="289" t="s">
        <v>664</v>
      </c>
      <c r="B529" s="308" t="s">
        <v>1871</v>
      </c>
      <c r="C529" s="301" t="s">
        <v>567</v>
      </c>
      <c r="D529" s="304" t="s">
        <v>525</v>
      </c>
      <c r="E529" s="304" t="s">
        <v>185</v>
      </c>
      <c r="F529" s="310" t="s">
        <v>134</v>
      </c>
      <c r="G529" s="231" t="s">
        <v>1947</v>
      </c>
      <c r="H529" s="400" t="s">
        <v>350</v>
      </c>
      <c r="I529" s="305" t="s">
        <v>565</v>
      </c>
      <c r="J529" s="304" t="s">
        <v>121</v>
      </c>
      <c r="K529" s="311">
        <v>1</v>
      </c>
      <c r="L529" s="305"/>
      <c r="M529" s="143">
        <v>2021</v>
      </c>
      <c r="N529" s="147">
        <v>20</v>
      </c>
      <c r="O529" s="148">
        <v>1</v>
      </c>
      <c r="P529" s="119">
        <f t="shared" si="35"/>
        <v>20</v>
      </c>
      <c r="Q529" s="146">
        <v>4</v>
      </c>
      <c r="R529" s="383">
        <f t="shared" si="32"/>
        <v>0.2</v>
      </c>
      <c r="S529" s="387">
        <f t="shared" si="33"/>
        <v>0.2</v>
      </c>
      <c r="T529" s="388">
        <f t="shared" si="34"/>
        <v>1</v>
      </c>
      <c r="U529" s="415" t="s">
        <v>1935</v>
      </c>
    </row>
    <row r="530" spans="1:21" ht="92.4" x14ac:dyDescent="0.25">
      <c r="A530" s="289" t="s">
        <v>664</v>
      </c>
      <c r="B530" s="308" t="s">
        <v>1871</v>
      </c>
      <c r="C530" s="301" t="s">
        <v>567</v>
      </c>
      <c r="D530" s="304" t="s">
        <v>525</v>
      </c>
      <c r="E530" s="304" t="s">
        <v>185</v>
      </c>
      <c r="F530" s="310" t="s">
        <v>134</v>
      </c>
      <c r="G530" s="231" t="s">
        <v>1947</v>
      </c>
      <c r="H530" s="400" t="s">
        <v>1940</v>
      </c>
      <c r="I530" s="305" t="s">
        <v>235</v>
      </c>
      <c r="J530" s="304" t="s">
        <v>121</v>
      </c>
      <c r="K530" s="311">
        <v>1</v>
      </c>
      <c r="L530" s="305" t="s">
        <v>1941</v>
      </c>
      <c r="M530" s="143">
        <v>2021</v>
      </c>
      <c r="N530" s="147">
        <v>20</v>
      </c>
      <c r="O530" s="148">
        <v>1</v>
      </c>
      <c r="P530" s="119">
        <f t="shared" si="35"/>
        <v>20</v>
      </c>
      <c r="Q530" s="146">
        <v>20</v>
      </c>
      <c r="R530" s="383">
        <f t="shared" si="32"/>
        <v>1</v>
      </c>
      <c r="S530" s="387">
        <f t="shared" si="33"/>
        <v>1</v>
      </c>
      <c r="T530" s="388">
        <f t="shared" si="34"/>
        <v>1</v>
      </c>
      <c r="U530" s="160" t="s">
        <v>869</v>
      </c>
    </row>
    <row r="531" spans="1:21" ht="92.4" x14ac:dyDescent="0.25">
      <c r="A531" s="289" t="s">
        <v>664</v>
      </c>
      <c r="B531" s="308" t="s">
        <v>1871</v>
      </c>
      <c r="C531" s="301" t="s">
        <v>567</v>
      </c>
      <c r="D531" s="304" t="s">
        <v>525</v>
      </c>
      <c r="E531" s="304" t="s">
        <v>185</v>
      </c>
      <c r="F531" s="310" t="s">
        <v>134</v>
      </c>
      <c r="G531" s="231" t="s">
        <v>1947</v>
      </c>
      <c r="H531" s="400" t="s">
        <v>352</v>
      </c>
      <c r="I531" s="305" t="s">
        <v>565</v>
      </c>
      <c r="J531" s="304" t="s">
        <v>121</v>
      </c>
      <c r="K531" s="311">
        <v>1</v>
      </c>
      <c r="L531" s="305"/>
      <c r="M531" s="143">
        <v>2021</v>
      </c>
      <c r="N531" s="147">
        <v>20</v>
      </c>
      <c r="O531" s="148">
        <v>1</v>
      </c>
      <c r="P531" s="119">
        <f t="shared" si="35"/>
        <v>20</v>
      </c>
      <c r="Q531" s="146">
        <v>3</v>
      </c>
      <c r="R531" s="383">
        <f t="shared" si="32"/>
        <v>0.15</v>
      </c>
      <c r="S531" s="387">
        <f t="shared" si="33"/>
        <v>0.15</v>
      </c>
      <c r="T531" s="388">
        <f t="shared" si="34"/>
        <v>1</v>
      </c>
      <c r="U531" s="415" t="s">
        <v>1935</v>
      </c>
    </row>
    <row r="532" spans="1:21" ht="92.4" x14ac:dyDescent="0.25">
      <c r="A532" s="289" t="s">
        <v>664</v>
      </c>
      <c r="B532" s="308" t="s">
        <v>1871</v>
      </c>
      <c r="C532" s="301" t="s">
        <v>567</v>
      </c>
      <c r="D532" s="304" t="s">
        <v>525</v>
      </c>
      <c r="E532" s="304" t="s">
        <v>185</v>
      </c>
      <c r="F532" s="310" t="s">
        <v>548</v>
      </c>
      <c r="G532" s="231" t="s">
        <v>1947</v>
      </c>
      <c r="H532" s="400" t="s">
        <v>547</v>
      </c>
      <c r="I532" s="305" t="s">
        <v>565</v>
      </c>
      <c r="J532" s="304" t="s">
        <v>121</v>
      </c>
      <c r="K532" s="311">
        <v>1</v>
      </c>
      <c r="L532" s="305"/>
      <c r="M532" s="143">
        <v>2021</v>
      </c>
      <c r="N532" s="147">
        <v>20</v>
      </c>
      <c r="O532" s="148">
        <v>1</v>
      </c>
      <c r="P532" s="119">
        <f t="shared" si="35"/>
        <v>20</v>
      </c>
      <c r="Q532" s="146">
        <v>0</v>
      </c>
      <c r="R532" s="383">
        <f t="shared" si="32"/>
        <v>0</v>
      </c>
      <c r="S532" s="387">
        <f t="shared" si="33"/>
        <v>0</v>
      </c>
      <c r="T532" s="388">
        <f t="shared" si="34"/>
        <v>1</v>
      </c>
      <c r="U532" s="103" t="s">
        <v>1942</v>
      </c>
    </row>
    <row r="533" spans="1:21" ht="92.4" x14ac:dyDescent="0.25">
      <c r="A533" s="289" t="s">
        <v>664</v>
      </c>
      <c r="B533" s="308" t="s">
        <v>1871</v>
      </c>
      <c r="C533" s="301" t="s">
        <v>567</v>
      </c>
      <c r="D533" s="304" t="s">
        <v>525</v>
      </c>
      <c r="E533" s="304" t="s">
        <v>185</v>
      </c>
      <c r="F533" s="310" t="s">
        <v>548</v>
      </c>
      <c r="G533" s="231" t="s">
        <v>1947</v>
      </c>
      <c r="H533" s="400" t="s">
        <v>549</v>
      </c>
      <c r="I533" s="305" t="s">
        <v>565</v>
      </c>
      <c r="J533" s="304" t="s">
        <v>121</v>
      </c>
      <c r="K533" s="311">
        <v>1</v>
      </c>
      <c r="L533" s="305"/>
      <c r="M533" s="143">
        <v>2021</v>
      </c>
      <c r="N533" s="147">
        <v>20</v>
      </c>
      <c r="O533" s="148">
        <v>1</v>
      </c>
      <c r="P533" s="119">
        <f t="shared" si="35"/>
        <v>20</v>
      </c>
      <c r="Q533" s="146">
        <v>0</v>
      </c>
      <c r="R533" s="383">
        <f t="shared" si="32"/>
        <v>0</v>
      </c>
      <c r="S533" s="387">
        <f t="shared" si="33"/>
        <v>0</v>
      </c>
      <c r="T533" s="388">
        <f t="shared" si="34"/>
        <v>1</v>
      </c>
      <c r="U533" s="103" t="s">
        <v>1942</v>
      </c>
    </row>
    <row r="534" spans="1:21" ht="92.4" x14ac:dyDescent="0.25">
      <c r="A534" s="289" t="s">
        <v>664</v>
      </c>
      <c r="B534" s="308" t="s">
        <v>1871</v>
      </c>
      <c r="C534" s="301" t="s">
        <v>567</v>
      </c>
      <c r="D534" s="304" t="s">
        <v>525</v>
      </c>
      <c r="E534" s="304" t="s">
        <v>185</v>
      </c>
      <c r="F534" s="310" t="s">
        <v>548</v>
      </c>
      <c r="G534" s="231" t="s">
        <v>1947</v>
      </c>
      <c r="H534" s="400" t="s">
        <v>550</v>
      </c>
      <c r="I534" s="305" t="s">
        <v>565</v>
      </c>
      <c r="J534" s="304" t="s">
        <v>121</v>
      </c>
      <c r="K534" s="311">
        <v>1</v>
      </c>
      <c r="L534" s="305"/>
      <c r="M534" s="143">
        <v>2021</v>
      </c>
      <c r="N534" s="147">
        <v>20</v>
      </c>
      <c r="O534" s="148">
        <v>1</v>
      </c>
      <c r="P534" s="119">
        <f t="shared" si="35"/>
        <v>20</v>
      </c>
      <c r="Q534" s="146">
        <v>0</v>
      </c>
      <c r="R534" s="383">
        <f t="shared" si="32"/>
        <v>0</v>
      </c>
      <c r="S534" s="387">
        <f t="shared" si="33"/>
        <v>0</v>
      </c>
      <c r="T534" s="388">
        <f t="shared" si="34"/>
        <v>1</v>
      </c>
      <c r="U534" s="103" t="s">
        <v>1942</v>
      </c>
    </row>
    <row r="535" spans="1:21" ht="92.4" x14ac:dyDescent="0.25">
      <c r="A535" s="289" t="s">
        <v>664</v>
      </c>
      <c r="B535" s="308" t="s">
        <v>1871</v>
      </c>
      <c r="C535" s="301" t="s">
        <v>567</v>
      </c>
      <c r="D535" s="304" t="s">
        <v>525</v>
      </c>
      <c r="E535" s="304" t="s">
        <v>185</v>
      </c>
      <c r="F535" s="310" t="s">
        <v>548</v>
      </c>
      <c r="G535" s="231" t="s">
        <v>1947</v>
      </c>
      <c r="H535" s="400" t="s">
        <v>551</v>
      </c>
      <c r="I535" s="305" t="s">
        <v>565</v>
      </c>
      <c r="J535" s="304" t="s">
        <v>121</v>
      </c>
      <c r="K535" s="311">
        <v>1</v>
      </c>
      <c r="L535" s="305"/>
      <c r="M535" s="143">
        <v>2021</v>
      </c>
      <c r="N535" s="147">
        <v>20</v>
      </c>
      <c r="O535" s="148">
        <v>1</v>
      </c>
      <c r="P535" s="119">
        <f t="shared" si="35"/>
        <v>20</v>
      </c>
      <c r="Q535" s="146">
        <v>0</v>
      </c>
      <c r="R535" s="383">
        <f t="shared" si="32"/>
        <v>0</v>
      </c>
      <c r="S535" s="387">
        <f t="shared" si="33"/>
        <v>0</v>
      </c>
      <c r="T535" s="388">
        <f t="shared" si="34"/>
        <v>1</v>
      </c>
      <c r="U535" s="103" t="s">
        <v>1942</v>
      </c>
    </row>
    <row r="536" spans="1:21" ht="92.4" x14ac:dyDescent="0.25">
      <c r="A536" s="289" t="s">
        <v>664</v>
      </c>
      <c r="B536" s="308" t="s">
        <v>1871</v>
      </c>
      <c r="C536" s="301" t="s">
        <v>567</v>
      </c>
      <c r="D536" s="304" t="s">
        <v>525</v>
      </c>
      <c r="E536" s="304" t="s">
        <v>185</v>
      </c>
      <c r="F536" s="310" t="s">
        <v>548</v>
      </c>
      <c r="G536" s="231" t="s">
        <v>1947</v>
      </c>
      <c r="H536" s="400" t="s">
        <v>552</v>
      </c>
      <c r="I536" s="305" t="s">
        <v>565</v>
      </c>
      <c r="J536" s="304" t="s">
        <v>121</v>
      </c>
      <c r="K536" s="311">
        <v>1</v>
      </c>
      <c r="L536" s="305"/>
      <c r="M536" s="143">
        <v>2021</v>
      </c>
      <c r="N536" s="147">
        <v>20</v>
      </c>
      <c r="O536" s="148">
        <v>1</v>
      </c>
      <c r="P536" s="119">
        <f t="shared" si="35"/>
        <v>20</v>
      </c>
      <c r="Q536" s="146">
        <v>0</v>
      </c>
      <c r="R536" s="383">
        <f t="shared" si="32"/>
        <v>0</v>
      </c>
      <c r="S536" s="387">
        <f t="shared" si="33"/>
        <v>0</v>
      </c>
      <c r="T536" s="388">
        <f t="shared" si="34"/>
        <v>1</v>
      </c>
      <c r="U536" s="103" t="s">
        <v>1942</v>
      </c>
    </row>
    <row r="537" spans="1:21" ht="92.4" x14ac:dyDescent="0.25">
      <c r="A537" s="289" t="s">
        <v>664</v>
      </c>
      <c r="B537" s="308" t="s">
        <v>1871</v>
      </c>
      <c r="C537" s="301" t="s">
        <v>567</v>
      </c>
      <c r="D537" s="304" t="s">
        <v>525</v>
      </c>
      <c r="E537" s="304" t="s">
        <v>185</v>
      </c>
      <c r="F537" s="310" t="s">
        <v>548</v>
      </c>
      <c r="G537" s="231" t="s">
        <v>1947</v>
      </c>
      <c r="H537" s="400" t="s">
        <v>553</v>
      </c>
      <c r="I537" s="305" t="s">
        <v>565</v>
      </c>
      <c r="J537" s="304" t="s">
        <v>121</v>
      </c>
      <c r="K537" s="311">
        <v>1</v>
      </c>
      <c r="L537" s="305"/>
      <c r="M537" s="143">
        <v>2021</v>
      </c>
      <c r="N537" s="147">
        <v>20</v>
      </c>
      <c r="O537" s="148">
        <v>1</v>
      </c>
      <c r="P537" s="119">
        <f t="shared" si="35"/>
        <v>20</v>
      </c>
      <c r="Q537" s="146">
        <v>0</v>
      </c>
      <c r="R537" s="383">
        <f t="shared" si="32"/>
        <v>0</v>
      </c>
      <c r="S537" s="387">
        <f t="shared" si="33"/>
        <v>0</v>
      </c>
      <c r="T537" s="388">
        <f t="shared" si="34"/>
        <v>1</v>
      </c>
      <c r="U537" s="103" t="s">
        <v>1942</v>
      </c>
    </row>
    <row r="538" spans="1:21" ht="92.4" x14ac:dyDescent="0.25">
      <c r="A538" s="289" t="s">
        <v>664</v>
      </c>
      <c r="B538" s="308" t="s">
        <v>1871</v>
      </c>
      <c r="C538" s="301" t="s">
        <v>567</v>
      </c>
      <c r="D538" s="304" t="s">
        <v>525</v>
      </c>
      <c r="E538" s="304" t="s">
        <v>185</v>
      </c>
      <c r="F538" s="310" t="s">
        <v>548</v>
      </c>
      <c r="G538" s="231" t="s">
        <v>1947</v>
      </c>
      <c r="H538" s="400" t="s">
        <v>554</v>
      </c>
      <c r="I538" s="305" t="s">
        <v>565</v>
      </c>
      <c r="J538" s="304" t="s">
        <v>121</v>
      </c>
      <c r="K538" s="311">
        <v>1</v>
      </c>
      <c r="L538" s="305"/>
      <c r="M538" s="143">
        <v>2021</v>
      </c>
      <c r="N538" s="147">
        <v>20</v>
      </c>
      <c r="O538" s="148">
        <v>1</v>
      </c>
      <c r="P538" s="119">
        <f t="shared" si="35"/>
        <v>20</v>
      </c>
      <c r="Q538" s="146">
        <v>0</v>
      </c>
      <c r="R538" s="383">
        <f t="shared" si="32"/>
        <v>0</v>
      </c>
      <c r="S538" s="387">
        <f t="shared" si="33"/>
        <v>0</v>
      </c>
      <c r="T538" s="388">
        <f t="shared" si="34"/>
        <v>1</v>
      </c>
      <c r="U538" s="103" t="s">
        <v>1942</v>
      </c>
    </row>
  </sheetData>
  <phoneticPr fontId="15" type="noConversion"/>
  <dataValidations count="2">
    <dataValidation type="custom" allowBlank="1" showInputMessage="1" showErrorMessage="1" sqref="F5:F6" xr:uid="{00000000-0002-0000-0F00-000000000000}">
      <formula1>"E;S"</formula1>
    </dataValidation>
    <dataValidation type="list" allowBlank="1" showInputMessage="1" showErrorMessage="1" sqref="F4" xr:uid="{00000000-0002-0000-0F00-000001000000}">
      <formula1>"E,S"</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F00-000002000000}">
          <x14:formula1>
            <xm:f>MasterCodeList!$C$2:$C$27</xm:f>
          </x14:formula1>
          <xm:sqref>A4:A6</xm:sqref>
        </x14:dataValidation>
        <x14:dataValidation type="list" allowBlank="1" showInputMessage="1" showErrorMessage="1" xr:uid="{00000000-0002-0000-0F00-000003000000}">
          <x14:formula1>
            <xm:f>MasterCodeList!$C$143:$C$154</xm:f>
          </x14:formula1>
          <xm:sqref>I4:I6</xm:sqref>
        </x14:dataValidation>
        <x14:dataValidation type="list" allowBlank="1" showInputMessage="1" showErrorMessage="1" xr:uid="{00000000-0002-0000-0F00-000004000000}">
          <x14:formula1>
            <xm:f>MasterCodeList!$C$385:$C$388</xm:f>
          </x14:formula1>
          <xm:sqref>C4:C6</xm:sqref>
        </x14:dataValidation>
        <x14:dataValidation type="list" allowBlank="1" showInputMessage="1" showErrorMessage="1" xr:uid="{00000000-0002-0000-0F00-000005000000}">
          <x14:formula1>
            <xm:f>MasterCodeList!$C$126:$C$139</xm:f>
          </x14:formula1>
          <xm:sqref>D4:D6</xm:sqref>
        </x14:dataValidation>
        <x14:dataValidation type="list" allowBlank="1" showInputMessage="1" showErrorMessage="1" xr:uid="{00000000-0002-0000-0F00-000006000000}">
          <x14:formula1>
            <xm:f>MasterCodeList!$C$140:$C$142</xm:f>
          </x14:formula1>
          <xm:sqref>E4:E6</xm:sqref>
        </x14:dataValidation>
        <x14:dataValidation type="list" allowBlank="1" showInputMessage="1" showErrorMessage="1" xr:uid="{00000000-0002-0000-0F00-000007000000}">
          <x14:formula1>
            <xm:f>MasterCodeList!$C$168:$C$171</xm:f>
          </x14:formula1>
          <xm:sqref>J4:J6</xm:sqref>
        </x14:dataValidation>
        <x14:dataValidation type="list" allowBlank="1" showInputMessage="1" showErrorMessage="1" xr:uid="{00000000-0002-0000-0F00-000008000000}">
          <x14:formula1>
            <xm:f>MasterCodeList!$C$236:$C$272</xm:f>
          </x14:formula1>
          <xm:sqref>H4:H6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T158"/>
  <sheetViews>
    <sheetView tabSelected="1" topLeftCell="H1" zoomScaleNormal="100" zoomScaleSheetLayoutView="100" workbookViewId="0">
      <pane ySplit="2" topLeftCell="A3" activePane="bottomLeft" state="frozen"/>
      <selection activeCell="I5" sqref="I5"/>
      <selection pane="bottomLeft" activeCell="L1" sqref="L1"/>
    </sheetView>
  </sheetViews>
  <sheetFormatPr defaultColWidth="14.44140625" defaultRowHeight="15" customHeight="1" x14ac:dyDescent="0.25"/>
  <cols>
    <col min="1" max="1" width="12.109375" style="41" customWidth="1"/>
    <col min="2" max="2" width="17.44140625" style="41" customWidth="1"/>
    <col min="3" max="3" width="13" style="41" customWidth="1"/>
    <col min="4" max="4" width="31.33203125" style="41" customWidth="1"/>
    <col min="5" max="5" width="19.88671875" style="41" customWidth="1"/>
    <col min="6" max="6" width="19.44140625" style="41" customWidth="1"/>
    <col min="7" max="7" width="15.33203125" style="41" customWidth="1"/>
    <col min="8" max="8" width="22" style="41" customWidth="1"/>
    <col min="9" max="9" width="15.109375" style="41" customWidth="1"/>
    <col min="10" max="10" width="16.6640625" style="41" customWidth="1"/>
    <col min="11" max="11" width="15.6640625" style="41" customWidth="1"/>
    <col min="12" max="12" width="14.44140625" style="41" customWidth="1"/>
    <col min="13" max="13" width="14.44140625" style="178" customWidth="1"/>
    <col min="14" max="15" width="14.44140625" style="41" customWidth="1"/>
    <col min="16" max="16" width="14.44140625" style="178" customWidth="1"/>
    <col min="17" max="18" width="14.44140625" style="41" customWidth="1"/>
    <col min="19" max="19" width="18.5546875" style="41" customWidth="1"/>
    <col min="20" max="20" width="40.44140625" style="9" bestFit="1" customWidth="1"/>
    <col min="21" max="16384" width="14.44140625" style="41"/>
  </cols>
  <sheetData>
    <row r="1" spans="1:20" ht="15" customHeight="1" x14ac:dyDescent="0.25">
      <c r="A1" s="43" t="s">
        <v>1948</v>
      </c>
      <c r="C1" s="107"/>
      <c r="D1" s="107"/>
      <c r="E1" s="107"/>
      <c r="M1" s="41"/>
      <c r="P1" s="41"/>
    </row>
    <row r="2" spans="1:20" ht="52.8" x14ac:dyDescent="0.25">
      <c r="A2" s="108" t="s">
        <v>99</v>
      </c>
      <c r="B2" s="109" t="s">
        <v>1859</v>
      </c>
      <c r="C2" s="108" t="s">
        <v>1949</v>
      </c>
      <c r="D2" s="108" t="s">
        <v>686</v>
      </c>
      <c r="E2" s="108" t="s">
        <v>1950</v>
      </c>
      <c r="F2" s="108" t="s">
        <v>1930</v>
      </c>
      <c r="G2" s="108" t="s">
        <v>113</v>
      </c>
      <c r="H2" s="123" t="s">
        <v>119</v>
      </c>
      <c r="I2" s="108" t="s">
        <v>1951</v>
      </c>
      <c r="J2" s="123" t="s">
        <v>1864</v>
      </c>
      <c r="K2" s="108" t="s">
        <v>860</v>
      </c>
      <c r="L2" s="124" t="s">
        <v>1865</v>
      </c>
      <c r="M2" s="124" t="s">
        <v>1952</v>
      </c>
      <c r="N2" s="124" t="s">
        <v>1932</v>
      </c>
      <c r="O2" s="125" t="s">
        <v>1933</v>
      </c>
      <c r="P2" s="124" t="s">
        <v>1868</v>
      </c>
      <c r="Q2" s="126" t="s">
        <v>1869</v>
      </c>
      <c r="R2" s="127" t="s">
        <v>1870</v>
      </c>
      <c r="S2" s="113" t="s">
        <v>1934</v>
      </c>
      <c r="T2" s="395" t="s">
        <v>862</v>
      </c>
    </row>
    <row r="3" spans="1:20" ht="13.2" x14ac:dyDescent="0.25">
      <c r="A3" s="104" t="s">
        <v>664</v>
      </c>
      <c r="B3" s="303" t="s">
        <v>864</v>
      </c>
      <c r="C3" s="312" t="s">
        <v>684</v>
      </c>
      <c r="D3" s="312" t="s">
        <v>696</v>
      </c>
      <c r="E3" s="300" t="s">
        <v>134</v>
      </c>
      <c r="F3" s="300" t="s">
        <v>133</v>
      </c>
      <c r="G3" s="308" t="s">
        <v>563</v>
      </c>
      <c r="H3" s="313" t="s">
        <v>539</v>
      </c>
      <c r="I3" s="313" t="s">
        <v>185</v>
      </c>
      <c r="J3" s="314">
        <v>0.25</v>
      </c>
      <c r="K3" s="308" t="s">
        <v>1904</v>
      </c>
      <c r="L3" s="130">
        <v>2020</v>
      </c>
      <c r="M3" s="128">
        <v>48</v>
      </c>
      <c r="N3" s="389">
        <v>0.25</v>
      </c>
      <c r="O3" s="391">
        <f>ROUNDUP(N3*M3,0)</f>
        <v>12</v>
      </c>
      <c r="P3" s="128">
        <v>10</v>
      </c>
      <c r="Q3" s="392">
        <f t="shared" ref="Q3:Q26" si="0">P3/(O3)</f>
        <v>0.83333333333333337</v>
      </c>
      <c r="R3" s="393">
        <f t="shared" ref="R3:R26" si="1">P3/M3</f>
        <v>0.20833333333333334</v>
      </c>
      <c r="S3" s="394">
        <f t="shared" ref="S3:S26" si="2">N3/J3</f>
        <v>1</v>
      </c>
      <c r="T3" s="417" t="s">
        <v>1953</v>
      </c>
    </row>
    <row r="4" spans="1:20" ht="13.2" x14ac:dyDescent="0.25">
      <c r="A4" s="289" t="s">
        <v>664</v>
      </c>
      <c r="B4" s="303" t="s">
        <v>864</v>
      </c>
      <c r="C4" s="315" t="s">
        <v>684</v>
      </c>
      <c r="D4" s="315" t="s">
        <v>696</v>
      </c>
      <c r="E4" s="316" t="s">
        <v>134</v>
      </c>
      <c r="F4" s="316" t="s">
        <v>139</v>
      </c>
      <c r="G4" s="231" t="s">
        <v>563</v>
      </c>
      <c r="H4" s="230" t="s">
        <v>539</v>
      </c>
      <c r="I4" s="230" t="s">
        <v>185</v>
      </c>
      <c r="J4" s="317">
        <v>0.25</v>
      </c>
      <c r="K4" s="231" t="s">
        <v>1904</v>
      </c>
      <c r="L4" s="130">
        <v>2020</v>
      </c>
      <c r="M4" s="128">
        <v>48</v>
      </c>
      <c r="N4" s="390">
        <v>0.25</v>
      </c>
      <c r="O4" s="129">
        <f>ROUNDUP(N4*M4,0)</f>
        <v>12</v>
      </c>
      <c r="P4" s="128">
        <v>10</v>
      </c>
      <c r="Q4" s="392">
        <f t="shared" si="0"/>
        <v>0.83333333333333337</v>
      </c>
      <c r="R4" s="393">
        <f t="shared" si="1"/>
        <v>0.20833333333333334</v>
      </c>
      <c r="S4" s="394">
        <f t="shared" si="2"/>
        <v>1</v>
      </c>
      <c r="T4" s="417" t="s">
        <v>1953</v>
      </c>
    </row>
    <row r="5" spans="1:20" ht="13.2" x14ac:dyDescent="0.25">
      <c r="A5" s="289" t="s">
        <v>664</v>
      </c>
      <c r="B5" s="303" t="s">
        <v>864</v>
      </c>
      <c r="C5" s="315" t="s">
        <v>684</v>
      </c>
      <c r="D5" s="315" t="s">
        <v>696</v>
      </c>
      <c r="E5" s="316" t="s">
        <v>134</v>
      </c>
      <c r="F5" s="316" t="s">
        <v>570</v>
      </c>
      <c r="G5" s="231" t="s">
        <v>563</v>
      </c>
      <c r="H5" s="230" t="s">
        <v>539</v>
      </c>
      <c r="I5" s="230" t="s">
        <v>185</v>
      </c>
      <c r="J5" s="317">
        <v>0.25</v>
      </c>
      <c r="K5" s="231" t="s">
        <v>1904</v>
      </c>
      <c r="L5" s="130">
        <v>2020</v>
      </c>
      <c r="M5" s="128">
        <v>48</v>
      </c>
      <c r="N5" s="390">
        <v>0.25</v>
      </c>
      <c r="O5" s="129">
        <f t="shared" ref="O5:O6" si="3">ROUNDUP(N5*M5,0)</f>
        <v>12</v>
      </c>
      <c r="P5" s="128">
        <v>10</v>
      </c>
      <c r="Q5" s="392">
        <f t="shared" si="0"/>
        <v>0.83333333333333337</v>
      </c>
      <c r="R5" s="393">
        <f t="shared" si="1"/>
        <v>0.20833333333333334</v>
      </c>
      <c r="S5" s="394">
        <f t="shared" si="2"/>
        <v>1</v>
      </c>
      <c r="T5" s="417" t="s">
        <v>1953</v>
      </c>
    </row>
    <row r="6" spans="1:20" ht="13.2" x14ac:dyDescent="0.25">
      <c r="A6" s="289" t="s">
        <v>664</v>
      </c>
      <c r="B6" s="303" t="s">
        <v>864</v>
      </c>
      <c r="C6" s="315" t="s">
        <v>684</v>
      </c>
      <c r="D6" s="315" t="s">
        <v>696</v>
      </c>
      <c r="E6" s="316" t="s">
        <v>134</v>
      </c>
      <c r="F6" s="316" t="s">
        <v>571</v>
      </c>
      <c r="G6" s="231" t="s">
        <v>563</v>
      </c>
      <c r="H6" s="230" t="s">
        <v>539</v>
      </c>
      <c r="I6" s="230" t="s">
        <v>185</v>
      </c>
      <c r="J6" s="317">
        <v>0.25</v>
      </c>
      <c r="K6" s="231" t="s">
        <v>1904</v>
      </c>
      <c r="L6" s="130">
        <v>2020</v>
      </c>
      <c r="M6" s="128">
        <v>48</v>
      </c>
      <c r="N6" s="390">
        <v>0.25</v>
      </c>
      <c r="O6" s="129">
        <f t="shared" si="3"/>
        <v>12</v>
      </c>
      <c r="P6" s="128">
        <v>10</v>
      </c>
      <c r="Q6" s="392">
        <f t="shared" si="0"/>
        <v>0.83333333333333337</v>
      </c>
      <c r="R6" s="393">
        <f t="shared" si="1"/>
        <v>0.20833333333333334</v>
      </c>
      <c r="S6" s="394">
        <f t="shared" si="2"/>
        <v>1</v>
      </c>
      <c r="T6" s="417" t="s">
        <v>1953</v>
      </c>
    </row>
    <row r="7" spans="1:20" ht="13.2" x14ac:dyDescent="0.25">
      <c r="A7" s="289" t="s">
        <v>664</v>
      </c>
      <c r="B7" s="303" t="s">
        <v>864</v>
      </c>
      <c r="C7" s="315" t="s">
        <v>684</v>
      </c>
      <c r="D7" s="315" t="s">
        <v>696</v>
      </c>
      <c r="E7" s="316" t="s">
        <v>134</v>
      </c>
      <c r="F7" s="316" t="s">
        <v>1954</v>
      </c>
      <c r="G7" s="231" t="s">
        <v>235</v>
      </c>
      <c r="H7" s="230" t="s">
        <v>185</v>
      </c>
      <c r="I7" s="230" t="s">
        <v>185</v>
      </c>
      <c r="J7" s="317" t="s">
        <v>865</v>
      </c>
      <c r="K7" s="231" t="s">
        <v>1955</v>
      </c>
      <c r="L7" s="130">
        <v>2020</v>
      </c>
      <c r="M7" s="128">
        <v>48</v>
      </c>
      <c r="N7" s="390">
        <v>0</v>
      </c>
      <c r="O7" s="129">
        <f t="shared" ref="O7:O70" si="4">ROUNDUP(N7*M7,0)</f>
        <v>0</v>
      </c>
      <c r="P7" s="128">
        <v>0</v>
      </c>
      <c r="Q7" s="392" t="e">
        <f t="shared" si="0"/>
        <v>#DIV/0!</v>
      </c>
      <c r="R7" s="393">
        <f t="shared" si="1"/>
        <v>0</v>
      </c>
      <c r="S7" s="394" t="e">
        <f t="shared" si="2"/>
        <v>#VALUE!</v>
      </c>
      <c r="T7" s="418" t="s">
        <v>869</v>
      </c>
    </row>
    <row r="8" spans="1:20" ht="13.2" x14ac:dyDescent="0.25">
      <c r="A8" s="289" t="s">
        <v>664</v>
      </c>
      <c r="B8" s="303" t="s">
        <v>864</v>
      </c>
      <c r="C8" s="315" t="s">
        <v>684</v>
      </c>
      <c r="D8" s="315" t="s">
        <v>696</v>
      </c>
      <c r="E8" s="316" t="s">
        <v>134</v>
      </c>
      <c r="F8" s="316" t="s">
        <v>1936</v>
      </c>
      <c r="G8" s="231" t="s">
        <v>563</v>
      </c>
      <c r="H8" s="230" t="s">
        <v>539</v>
      </c>
      <c r="I8" s="230" t="s">
        <v>185</v>
      </c>
      <c r="J8" s="317">
        <v>0.25</v>
      </c>
      <c r="K8" s="231" t="s">
        <v>1904</v>
      </c>
      <c r="L8" s="130">
        <v>2020</v>
      </c>
      <c r="M8" s="128">
        <v>48</v>
      </c>
      <c r="N8" s="390">
        <v>0.25</v>
      </c>
      <c r="O8" s="129">
        <f t="shared" si="4"/>
        <v>12</v>
      </c>
      <c r="P8" s="128">
        <v>10</v>
      </c>
      <c r="Q8" s="392">
        <f t="shared" si="0"/>
        <v>0.83333333333333337</v>
      </c>
      <c r="R8" s="393">
        <f t="shared" si="1"/>
        <v>0.20833333333333334</v>
      </c>
      <c r="S8" s="394">
        <f t="shared" si="2"/>
        <v>1</v>
      </c>
      <c r="T8" s="417" t="s">
        <v>1953</v>
      </c>
    </row>
    <row r="9" spans="1:20" ht="13.2" x14ac:dyDescent="0.25">
      <c r="A9" s="289" t="s">
        <v>664</v>
      </c>
      <c r="B9" s="303" t="s">
        <v>864</v>
      </c>
      <c r="C9" s="315" t="s">
        <v>684</v>
      </c>
      <c r="D9" s="315" t="s">
        <v>696</v>
      </c>
      <c r="E9" s="316" t="s">
        <v>134</v>
      </c>
      <c r="F9" s="316" t="s">
        <v>141</v>
      </c>
      <c r="G9" s="231" t="s">
        <v>563</v>
      </c>
      <c r="H9" s="230" t="s">
        <v>539</v>
      </c>
      <c r="I9" s="230" t="s">
        <v>185</v>
      </c>
      <c r="J9" s="317">
        <v>0.25</v>
      </c>
      <c r="K9" s="231" t="s">
        <v>1904</v>
      </c>
      <c r="L9" s="130">
        <v>2020</v>
      </c>
      <c r="M9" s="128">
        <v>48</v>
      </c>
      <c r="N9" s="390">
        <v>0.25</v>
      </c>
      <c r="O9" s="129">
        <f t="shared" si="4"/>
        <v>12</v>
      </c>
      <c r="P9" s="128">
        <v>10</v>
      </c>
      <c r="Q9" s="392">
        <f t="shared" si="0"/>
        <v>0.83333333333333337</v>
      </c>
      <c r="R9" s="393">
        <f t="shared" si="1"/>
        <v>0.20833333333333334</v>
      </c>
      <c r="S9" s="394">
        <f t="shared" si="2"/>
        <v>1</v>
      </c>
      <c r="T9" s="417" t="s">
        <v>1953</v>
      </c>
    </row>
    <row r="10" spans="1:20" ht="13.2" x14ac:dyDescent="0.25">
      <c r="A10" s="289" t="s">
        <v>664</v>
      </c>
      <c r="B10" s="303" t="s">
        <v>864</v>
      </c>
      <c r="C10" s="315" t="s">
        <v>684</v>
      </c>
      <c r="D10" s="315" t="s">
        <v>696</v>
      </c>
      <c r="E10" s="316" t="s">
        <v>134</v>
      </c>
      <c r="F10" s="316" t="s">
        <v>573</v>
      </c>
      <c r="G10" s="231" t="s">
        <v>505</v>
      </c>
      <c r="H10" s="230" t="s">
        <v>121</v>
      </c>
      <c r="I10" s="230" t="s">
        <v>185</v>
      </c>
      <c r="J10" s="317">
        <v>1</v>
      </c>
      <c r="K10" s="231" t="s">
        <v>1904</v>
      </c>
      <c r="L10" s="130">
        <v>2022</v>
      </c>
      <c r="M10" s="128">
        <v>48</v>
      </c>
      <c r="N10" s="390">
        <v>1</v>
      </c>
      <c r="O10" s="129">
        <f t="shared" si="4"/>
        <v>48</v>
      </c>
      <c r="P10" s="128">
        <v>48</v>
      </c>
      <c r="Q10" s="392">
        <f t="shared" si="0"/>
        <v>1</v>
      </c>
      <c r="R10" s="393">
        <f t="shared" si="1"/>
        <v>1</v>
      </c>
      <c r="S10" s="394">
        <f t="shared" si="2"/>
        <v>1</v>
      </c>
      <c r="T10" s="417" t="s">
        <v>1953</v>
      </c>
    </row>
    <row r="11" spans="1:20" ht="13.2" x14ac:dyDescent="0.25">
      <c r="A11" s="289" t="s">
        <v>664</v>
      </c>
      <c r="B11" s="303" t="s">
        <v>864</v>
      </c>
      <c r="C11" s="315" t="s">
        <v>684</v>
      </c>
      <c r="D11" s="315" t="s">
        <v>696</v>
      </c>
      <c r="E11" s="316" t="s">
        <v>134</v>
      </c>
      <c r="F11" s="316" t="s">
        <v>144</v>
      </c>
      <c r="G11" s="231" t="s">
        <v>563</v>
      </c>
      <c r="H11" s="230" t="s">
        <v>539</v>
      </c>
      <c r="I11" s="230" t="s">
        <v>185</v>
      </c>
      <c r="J11" s="317">
        <v>0.25</v>
      </c>
      <c r="K11" s="231" t="s">
        <v>1904</v>
      </c>
      <c r="L11" s="130">
        <v>2020</v>
      </c>
      <c r="M11" s="128">
        <v>48</v>
      </c>
      <c r="N11" s="390">
        <v>0.25</v>
      </c>
      <c r="O11" s="129">
        <f t="shared" si="4"/>
        <v>12</v>
      </c>
      <c r="P11" s="128">
        <v>10</v>
      </c>
      <c r="Q11" s="392">
        <f t="shared" si="0"/>
        <v>0.83333333333333337</v>
      </c>
      <c r="R11" s="393">
        <f t="shared" si="1"/>
        <v>0.20833333333333334</v>
      </c>
      <c r="S11" s="394">
        <f t="shared" si="2"/>
        <v>1</v>
      </c>
      <c r="T11" s="417" t="s">
        <v>1953</v>
      </c>
    </row>
    <row r="12" spans="1:20" ht="13.2" x14ac:dyDescent="0.25">
      <c r="A12" s="289" t="s">
        <v>664</v>
      </c>
      <c r="B12" s="303" t="s">
        <v>864</v>
      </c>
      <c r="C12" s="315" t="s">
        <v>684</v>
      </c>
      <c r="D12" s="315" t="s">
        <v>696</v>
      </c>
      <c r="E12" s="316" t="s">
        <v>134</v>
      </c>
      <c r="F12" s="316" t="s">
        <v>574</v>
      </c>
      <c r="G12" s="231" t="s">
        <v>563</v>
      </c>
      <c r="H12" s="230" t="s">
        <v>539</v>
      </c>
      <c r="I12" s="230" t="s">
        <v>185</v>
      </c>
      <c r="J12" s="317">
        <v>0.25</v>
      </c>
      <c r="K12" s="231" t="s">
        <v>1904</v>
      </c>
      <c r="L12" s="130">
        <v>2020</v>
      </c>
      <c r="M12" s="128">
        <v>48</v>
      </c>
      <c r="N12" s="390">
        <v>0.25</v>
      </c>
      <c r="O12" s="129">
        <f t="shared" si="4"/>
        <v>12</v>
      </c>
      <c r="P12" s="128">
        <v>10</v>
      </c>
      <c r="Q12" s="392">
        <f t="shared" si="0"/>
        <v>0.83333333333333337</v>
      </c>
      <c r="R12" s="393">
        <f t="shared" si="1"/>
        <v>0.20833333333333334</v>
      </c>
      <c r="S12" s="394">
        <f t="shared" si="2"/>
        <v>1</v>
      </c>
      <c r="T12" s="417" t="s">
        <v>1953</v>
      </c>
    </row>
    <row r="13" spans="1:20" ht="13.2" x14ac:dyDescent="0.25">
      <c r="A13" s="289" t="s">
        <v>664</v>
      </c>
      <c r="B13" s="303" t="s">
        <v>864</v>
      </c>
      <c r="C13" s="315" t="s">
        <v>684</v>
      </c>
      <c r="D13" s="315" t="s">
        <v>696</v>
      </c>
      <c r="E13" s="316" t="s">
        <v>134</v>
      </c>
      <c r="F13" s="316" t="s">
        <v>575</v>
      </c>
      <c r="G13" s="315" t="s">
        <v>362</v>
      </c>
      <c r="H13" s="230" t="s">
        <v>121</v>
      </c>
      <c r="I13" s="230" t="s">
        <v>185</v>
      </c>
      <c r="J13" s="317">
        <v>1</v>
      </c>
      <c r="K13" s="231" t="s">
        <v>1904</v>
      </c>
      <c r="L13" s="130">
        <v>2022</v>
      </c>
      <c r="M13" s="128">
        <v>48</v>
      </c>
      <c r="N13" s="390">
        <v>1</v>
      </c>
      <c r="O13" s="129">
        <f t="shared" si="4"/>
        <v>48</v>
      </c>
      <c r="P13" s="128">
        <v>48</v>
      </c>
      <c r="Q13" s="392">
        <f t="shared" si="0"/>
        <v>1</v>
      </c>
      <c r="R13" s="393">
        <f t="shared" si="1"/>
        <v>1</v>
      </c>
      <c r="S13" s="394">
        <f t="shared" si="2"/>
        <v>1</v>
      </c>
      <c r="T13" s="417" t="s">
        <v>1953</v>
      </c>
    </row>
    <row r="14" spans="1:20" ht="13.2" x14ac:dyDescent="0.25">
      <c r="A14" s="289" t="s">
        <v>664</v>
      </c>
      <c r="B14" s="303" t="s">
        <v>864</v>
      </c>
      <c r="C14" s="315" t="s">
        <v>684</v>
      </c>
      <c r="D14" s="315" t="s">
        <v>696</v>
      </c>
      <c r="E14" s="316" t="s">
        <v>134</v>
      </c>
      <c r="F14" s="316" t="s">
        <v>336</v>
      </c>
      <c r="G14" s="315" t="s">
        <v>362</v>
      </c>
      <c r="H14" s="230" t="s">
        <v>121</v>
      </c>
      <c r="I14" s="230" t="s">
        <v>185</v>
      </c>
      <c r="J14" s="317">
        <v>1</v>
      </c>
      <c r="K14" s="231" t="s">
        <v>1904</v>
      </c>
      <c r="L14" s="130">
        <v>2020</v>
      </c>
      <c r="M14" s="128">
        <v>48</v>
      </c>
      <c r="N14" s="390">
        <v>1</v>
      </c>
      <c r="O14" s="129">
        <f t="shared" si="4"/>
        <v>48</v>
      </c>
      <c r="P14" s="128">
        <v>48</v>
      </c>
      <c r="Q14" s="392">
        <f t="shared" si="0"/>
        <v>1</v>
      </c>
      <c r="R14" s="393">
        <f t="shared" si="1"/>
        <v>1</v>
      </c>
      <c r="S14" s="394">
        <f t="shared" si="2"/>
        <v>1</v>
      </c>
      <c r="T14" s="417" t="s">
        <v>1953</v>
      </c>
    </row>
    <row r="15" spans="1:20" ht="13.2" x14ac:dyDescent="0.25">
      <c r="A15" s="289" t="s">
        <v>664</v>
      </c>
      <c r="B15" s="303" t="s">
        <v>864</v>
      </c>
      <c r="C15" s="315" t="s">
        <v>684</v>
      </c>
      <c r="D15" s="315" t="s">
        <v>696</v>
      </c>
      <c r="E15" s="316" t="s">
        <v>134</v>
      </c>
      <c r="F15" s="316" t="s">
        <v>337</v>
      </c>
      <c r="G15" s="231" t="s">
        <v>563</v>
      </c>
      <c r="H15" s="230" t="s">
        <v>539</v>
      </c>
      <c r="I15" s="230" t="s">
        <v>185</v>
      </c>
      <c r="J15" s="317">
        <v>0.25</v>
      </c>
      <c r="K15" s="231" t="s">
        <v>1904</v>
      </c>
      <c r="L15" s="130">
        <v>2020</v>
      </c>
      <c r="M15" s="128">
        <v>48</v>
      </c>
      <c r="N15" s="390">
        <v>0.25</v>
      </c>
      <c r="O15" s="129">
        <f t="shared" si="4"/>
        <v>12</v>
      </c>
      <c r="P15" s="128">
        <v>10</v>
      </c>
      <c r="Q15" s="392">
        <f t="shared" si="0"/>
        <v>0.83333333333333337</v>
      </c>
      <c r="R15" s="393">
        <f t="shared" si="1"/>
        <v>0.20833333333333334</v>
      </c>
      <c r="S15" s="394">
        <f t="shared" si="2"/>
        <v>1</v>
      </c>
      <c r="T15" s="417" t="s">
        <v>1953</v>
      </c>
    </row>
    <row r="16" spans="1:20" ht="13.2" x14ac:dyDescent="0.25">
      <c r="A16" s="289" t="s">
        <v>664</v>
      </c>
      <c r="B16" s="303" t="s">
        <v>864</v>
      </c>
      <c r="C16" s="315" t="s">
        <v>684</v>
      </c>
      <c r="D16" s="315" t="s">
        <v>696</v>
      </c>
      <c r="E16" s="316" t="s">
        <v>134</v>
      </c>
      <c r="F16" s="316" t="s">
        <v>577</v>
      </c>
      <c r="G16" s="231" t="s">
        <v>563</v>
      </c>
      <c r="H16" s="230" t="s">
        <v>539</v>
      </c>
      <c r="I16" s="230" t="s">
        <v>185</v>
      </c>
      <c r="J16" s="317">
        <v>0.25</v>
      </c>
      <c r="K16" s="231" t="s">
        <v>1904</v>
      </c>
      <c r="L16" s="130">
        <v>2020</v>
      </c>
      <c r="M16" s="128">
        <v>48</v>
      </c>
      <c r="N16" s="390">
        <v>0.25</v>
      </c>
      <c r="O16" s="129">
        <f t="shared" si="4"/>
        <v>12</v>
      </c>
      <c r="P16" s="128">
        <v>10</v>
      </c>
      <c r="Q16" s="392">
        <f t="shared" si="0"/>
        <v>0.83333333333333337</v>
      </c>
      <c r="R16" s="393">
        <f t="shared" si="1"/>
        <v>0.20833333333333334</v>
      </c>
      <c r="S16" s="394">
        <f t="shared" si="2"/>
        <v>1</v>
      </c>
      <c r="T16" s="417" t="s">
        <v>1953</v>
      </c>
    </row>
    <row r="17" spans="1:20" ht="13.2" x14ac:dyDescent="0.25">
      <c r="A17" s="289" t="s">
        <v>664</v>
      </c>
      <c r="B17" s="303" t="s">
        <v>864</v>
      </c>
      <c r="C17" s="315" t="s">
        <v>684</v>
      </c>
      <c r="D17" s="315" t="s">
        <v>696</v>
      </c>
      <c r="E17" s="316" t="s">
        <v>134</v>
      </c>
      <c r="F17" s="316" t="s">
        <v>340</v>
      </c>
      <c r="G17" s="231" t="s">
        <v>563</v>
      </c>
      <c r="H17" s="230" t="s">
        <v>539</v>
      </c>
      <c r="I17" s="230" t="s">
        <v>185</v>
      </c>
      <c r="J17" s="317">
        <v>0.25</v>
      </c>
      <c r="K17" s="231" t="s">
        <v>1904</v>
      </c>
      <c r="L17" s="130">
        <v>2020</v>
      </c>
      <c r="M17" s="128">
        <v>48</v>
      </c>
      <c r="N17" s="390">
        <v>0.25</v>
      </c>
      <c r="O17" s="129">
        <f t="shared" si="4"/>
        <v>12</v>
      </c>
      <c r="P17" s="128">
        <v>10</v>
      </c>
      <c r="Q17" s="392">
        <f t="shared" si="0"/>
        <v>0.83333333333333337</v>
      </c>
      <c r="R17" s="393">
        <f t="shared" si="1"/>
        <v>0.20833333333333334</v>
      </c>
      <c r="S17" s="394">
        <f t="shared" si="2"/>
        <v>1</v>
      </c>
      <c r="T17" s="417" t="s">
        <v>1953</v>
      </c>
    </row>
    <row r="18" spans="1:20" ht="13.2" x14ac:dyDescent="0.25">
      <c r="A18" s="289" t="s">
        <v>664</v>
      </c>
      <c r="B18" s="303" t="s">
        <v>864</v>
      </c>
      <c r="C18" s="315" t="s">
        <v>684</v>
      </c>
      <c r="D18" s="315" t="s">
        <v>696</v>
      </c>
      <c r="E18" s="316" t="s">
        <v>134</v>
      </c>
      <c r="F18" s="316" t="s">
        <v>341</v>
      </c>
      <c r="G18" s="231" t="s">
        <v>563</v>
      </c>
      <c r="H18" s="230" t="s">
        <v>539</v>
      </c>
      <c r="I18" s="230" t="s">
        <v>185</v>
      </c>
      <c r="J18" s="317">
        <v>0.25</v>
      </c>
      <c r="K18" s="231" t="s">
        <v>1904</v>
      </c>
      <c r="L18" s="130">
        <v>2020</v>
      </c>
      <c r="M18" s="128">
        <v>48</v>
      </c>
      <c r="N18" s="390">
        <v>0.25</v>
      </c>
      <c r="O18" s="129">
        <f t="shared" si="4"/>
        <v>12</v>
      </c>
      <c r="P18" s="128">
        <v>10</v>
      </c>
      <c r="Q18" s="392">
        <f t="shared" si="0"/>
        <v>0.83333333333333337</v>
      </c>
      <c r="R18" s="393">
        <f t="shared" si="1"/>
        <v>0.20833333333333334</v>
      </c>
      <c r="S18" s="394">
        <f t="shared" si="2"/>
        <v>1</v>
      </c>
      <c r="T18" s="417" t="s">
        <v>1953</v>
      </c>
    </row>
    <row r="19" spans="1:20" ht="13.2" x14ac:dyDescent="0.25">
      <c r="A19" s="289" t="s">
        <v>664</v>
      </c>
      <c r="B19" s="303" t="s">
        <v>864</v>
      </c>
      <c r="C19" s="315" t="s">
        <v>684</v>
      </c>
      <c r="D19" s="315" t="s">
        <v>696</v>
      </c>
      <c r="E19" s="316" t="s">
        <v>134</v>
      </c>
      <c r="F19" s="316" t="s">
        <v>578</v>
      </c>
      <c r="G19" s="231" t="s">
        <v>235</v>
      </c>
      <c r="H19" s="230" t="s">
        <v>185</v>
      </c>
      <c r="I19" s="230" t="s">
        <v>185</v>
      </c>
      <c r="J19" s="317" t="s">
        <v>865</v>
      </c>
      <c r="K19" s="231" t="s">
        <v>1955</v>
      </c>
      <c r="L19" s="130">
        <v>2020</v>
      </c>
      <c r="M19" s="128">
        <v>48</v>
      </c>
      <c r="N19" s="390">
        <v>0</v>
      </c>
      <c r="O19" s="129">
        <f t="shared" si="4"/>
        <v>0</v>
      </c>
      <c r="P19" s="128">
        <v>0</v>
      </c>
      <c r="Q19" s="392" t="e">
        <f t="shared" si="0"/>
        <v>#DIV/0!</v>
      </c>
      <c r="R19" s="393">
        <f t="shared" si="1"/>
        <v>0</v>
      </c>
      <c r="S19" s="394" t="e">
        <f t="shared" si="2"/>
        <v>#VALUE!</v>
      </c>
      <c r="T19" s="418" t="s">
        <v>869</v>
      </c>
    </row>
    <row r="20" spans="1:20" ht="13.2" x14ac:dyDescent="0.25">
      <c r="A20" s="289" t="s">
        <v>664</v>
      </c>
      <c r="B20" s="303" t="s">
        <v>864</v>
      </c>
      <c r="C20" s="315" t="s">
        <v>684</v>
      </c>
      <c r="D20" s="315" t="s">
        <v>696</v>
      </c>
      <c r="E20" s="316" t="s">
        <v>134</v>
      </c>
      <c r="F20" s="316" t="s">
        <v>579</v>
      </c>
      <c r="G20" s="231" t="s">
        <v>563</v>
      </c>
      <c r="H20" s="230" t="s">
        <v>539</v>
      </c>
      <c r="I20" s="230" t="s">
        <v>185</v>
      </c>
      <c r="J20" s="317">
        <v>0.25</v>
      </c>
      <c r="K20" s="231" t="s">
        <v>1904</v>
      </c>
      <c r="L20" s="130">
        <v>2020</v>
      </c>
      <c r="M20" s="128">
        <v>48</v>
      </c>
      <c r="N20" s="390">
        <v>0.25</v>
      </c>
      <c r="O20" s="129">
        <f t="shared" si="4"/>
        <v>12</v>
      </c>
      <c r="P20" s="128">
        <v>10</v>
      </c>
      <c r="Q20" s="392">
        <f t="shared" si="0"/>
        <v>0.83333333333333337</v>
      </c>
      <c r="R20" s="393">
        <f t="shared" si="1"/>
        <v>0.20833333333333334</v>
      </c>
      <c r="S20" s="394">
        <f t="shared" si="2"/>
        <v>1</v>
      </c>
      <c r="T20" s="417" t="s">
        <v>1953</v>
      </c>
    </row>
    <row r="21" spans="1:20" ht="13.2" x14ac:dyDescent="0.25">
      <c r="A21" s="289" t="s">
        <v>664</v>
      </c>
      <c r="B21" s="303" t="s">
        <v>864</v>
      </c>
      <c r="C21" s="315" t="s">
        <v>684</v>
      </c>
      <c r="D21" s="315" t="s">
        <v>696</v>
      </c>
      <c r="E21" s="316" t="s">
        <v>134</v>
      </c>
      <c r="F21" s="316" t="s">
        <v>342</v>
      </c>
      <c r="G21" s="231" t="s">
        <v>563</v>
      </c>
      <c r="H21" s="230" t="s">
        <v>539</v>
      </c>
      <c r="I21" s="230" t="s">
        <v>185</v>
      </c>
      <c r="J21" s="317">
        <v>0.25</v>
      </c>
      <c r="K21" s="231" t="s">
        <v>1904</v>
      </c>
      <c r="L21" s="130">
        <v>2020</v>
      </c>
      <c r="M21" s="128">
        <v>48</v>
      </c>
      <c r="N21" s="390">
        <v>0.25</v>
      </c>
      <c r="O21" s="129">
        <f t="shared" si="4"/>
        <v>12</v>
      </c>
      <c r="P21" s="128">
        <v>10</v>
      </c>
      <c r="Q21" s="392">
        <f t="shared" si="0"/>
        <v>0.83333333333333337</v>
      </c>
      <c r="R21" s="393">
        <f t="shared" si="1"/>
        <v>0.20833333333333334</v>
      </c>
      <c r="S21" s="394">
        <f t="shared" si="2"/>
        <v>1</v>
      </c>
      <c r="T21" s="417" t="s">
        <v>1953</v>
      </c>
    </row>
    <row r="22" spans="1:20" ht="13.2" x14ac:dyDescent="0.25">
      <c r="A22" s="289" t="s">
        <v>664</v>
      </c>
      <c r="B22" s="303" t="s">
        <v>864</v>
      </c>
      <c r="C22" s="315" t="s">
        <v>684</v>
      </c>
      <c r="D22" s="315" t="s">
        <v>696</v>
      </c>
      <c r="E22" s="316" t="s">
        <v>134</v>
      </c>
      <c r="F22" s="316" t="s">
        <v>343</v>
      </c>
      <c r="G22" s="315" t="s">
        <v>362</v>
      </c>
      <c r="H22" s="230" t="s">
        <v>121</v>
      </c>
      <c r="I22" s="230" t="s">
        <v>185</v>
      </c>
      <c r="J22" s="317">
        <v>1</v>
      </c>
      <c r="K22" s="231" t="s">
        <v>1904</v>
      </c>
      <c r="L22" s="130">
        <v>2020</v>
      </c>
      <c r="M22" s="128">
        <v>48</v>
      </c>
      <c r="N22" s="390">
        <v>1</v>
      </c>
      <c r="O22" s="129">
        <f t="shared" si="4"/>
        <v>48</v>
      </c>
      <c r="P22" s="128">
        <v>48</v>
      </c>
      <c r="Q22" s="392">
        <f t="shared" si="0"/>
        <v>1</v>
      </c>
      <c r="R22" s="393">
        <f t="shared" si="1"/>
        <v>1</v>
      </c>
      <c r="S22" s="394">
        <f t="shared" si="2"/>
        <v>1</v>
      </c>
      <c r="T22" s="417" t="s">
        <v>1953</v>
      </c>
    </row>
    <row r="23" spans="1:20" ht="13.2" x14ac:dyDescent="0.25">
      <c r="A23" s="289" t="s">
        <v>664</v>
      </c>
      <c r="B23" s="303" t="s">
        <v>864</v>
      </c>
      <c r="C23" s="315" t="s">
        <v>684</v>
      </c>
      <c r="D23" s="315" t="s">
        <v>696</v>
      </c>
      <c r="E23" s="316" t="s">
        <v>134</v>
      </c>
      <c r="F23" s="316" t="s">
        <v>582</v>
      </c>
      <c r="G23" s="231" t="s">
        <v>563</v>
      </c>
      <c r="H23" s="230" t="s">
        <v>539</v>
      </c>
      <c r="I23" s="230" t="s">
        <v>185</v>
      </c>
      <c r="J23" s="317">
        <v>0.25</v>
      </c>
      <c r="K23" s="231" t="s">
        <v>1904</v>
      </c>
      <c r="L23" s="130">
        <v>2020</v>
      </c>
      <c r="M23" s="128">
        <v>48</v>
      </c>
      <c r="N23" s="390">
        <v>0.25</v>
      </c>
      <c r="O23" s="129">
        <f t="shared" si="4"/>
        <v>12</v>
      </c>
      <c r="P23" s="128">
        <v>10</v>
      </c>
      <c r="Q23" s="392">
        <f t="shared" si="0"/>
        <v>0.83333333333333337</v>
      </c>
      <c r="R23" s="393">
        <f t="shared" si="1"/>
        <v>0.20833333333333334</v>
      </c>
      <c r="S23" s="394">
        <f t="shared" si="2"/>
        <v>1</v>
      </c>
      <c r="T23" s="417" t="s">
        <v>1953</v>
      </c>
    </row>
    <row r="24" spans="1:20" ht="13.2" x14ac:dyDescent="0.25">
      <c r="A24" s="289" t="s">
        <v>664</v>
      </c>
      <c r="B24" s="303" t="s">
        <v>864</v>
      </c>
      <c r="C24" s="315" t="s">
        <v>684</v>
      </c>
      <c r="D24" s="315" t="s">
        <v>696</v>
      </c>
      <c r="E24" s="316" t="s">
        <v>134</v>
      </c>
      <c r="F24" s="316" t="s">
        <v>349</v>
      </c>
      <c r="G24" s="231" t="s">
        <v>563</v>
      </c>
      <c r="H24" s="230" t="s">
        <v>539</v>
      </c>
      <c r="I24" s="230" t="s">
        <v>185</v>
      </c>
      <c r="J24" s="317">
        <v>0.25</v>
      </c>
      <c r="K24" s="231" t="s">
        <v>1904</v>
      </c>
      <c r="L24" s="130">
        <v>2020</v>
      </c>
      <c r="M24" s="128">
        <v>48</v>
      </c>
      <c r="N24" s="390">
        <v>0.25</v>
      </c>
      <c r="O24" s="129">
        <f t="shared" si="4"/>
        <v>12</v>
      </c>
      <c r="P24" s="128">
        <v>10</v>
      </c>
      <c r="Q24" s="392">
        <f t="shared" si="0"/>
        <v>0.83333333333333337</v>
      </c>
      <c r="R24" s="393">
        <f t="shared" si="1"/>
        <v>0.20833333333333334</v>
      </c>
      <c r="S24" s="394">
        <f t="shared" si="2"/>
        <v>1</v>
      </c>
      <c r="T24" s="417" t="s">
        <v>1953</v>
      </c>
    </row>
    <row r="25" spans="1:20" ht="13.2" x14ac:dyDescent="0.25">
      <c r="A25" s="289" t="s">
        <v>664</v>
      </c>
      <c r="B25" s="303" t="s">
        <v>864</v>
      </c>
      <c r="C25" s="315" t="s">
        <v>684</v>
      </c>
      <c r="D25" s="315" t="s">
        <v>696</v>
      </c>
      <c r="E25" s="316" t="s">
        <v>134</v>
      </c>
      <c r="F25" s="316" t="s">
        <v>352</v>
      </c>
      <c r="G25" s="231" t="s">
        <v>563</v>
      </c>
      <c r="H25" s="230" t="s">
        <v>539</v>
      </c>
      <c r="I25" s="230" t="s">
        <v>185</v>
      </c>
      <c r="J25" s="317">
        <v>0.25</v>
      </c>
      <c r="K25" s="231" t="s">
        <v>1904</v>
      </c>
      <c r="L25" s="130">
        <v>2020</v>
      </c>
      <c r="M25" s="128">
        <v>48</v>
      </c>
      <c r="N25" s="390">
        <v>0.25</v>
      </c>
      <c r="O25" s="129">
        <f t="shared" si="4"/>
        <v>12</v>
      </c>
      <c r="P25" s="128">
        <v>10</v>
      </c>
      <c r="Q25" s="392">
        <f t="shared" si="0"/>
        <v>0.83333333333333337</v>
      </c>
      <c r="R25" s="393">
        <f t="shared" si="1"/>
        <v>0.20833333333333334</v>
      </c>
      <c r="S25" s="394">
        <f t="shared" si="2"/>
        <v>1</v>
      </c>
      <c r="T25" s="417" t="s">
        <v>1953</v>
      </c>
    </row>
    <row r="26" spans="1:20" ht="13.2" x14ac:dyDescent="0.25">
      <c r="A26" s="289" t="s">
        <v>664</v>
      </c>
      <c r="B26" s="303" t="s">
        <v>864</v>
      </c>
      <c r="C26" s="315" t="s">
        <v>684</v>
      </c>
      <c r="D26" s="315" t="s">
        <v>696</v>
      </c>
      <c r="E26" s="316" t="s">
        <v>134</v>
      </c>
      <c r="F26" s="316" t="s">
        <v>583</v>
      </c>
      <c r="G26" s="231" t="s">
        <v>505</v>
      </c>
      <c r="H26" s="230" t="s">
        <v>121</v>
      </c>
      <c r="I26" s="230" t="s">
        <v>185</v>
      </c>
      <c r="J26" s="317">
        <v>1</v>
      </c>
      <c r="K26" s="231" t="s">
        <v>1904</v>
      </c>
      <c r="L26" s="130">
        <v>2021</v>
      </c>
      <c r="M26" s="128">
        <v>48</v>
      </c>
      <c r="N26" s="390">
        <v>1</v>
      </c>
      <c r="O26" s="129">
        <f t="shared" si="4"/>
        <v>48</v>
      </c>
      <c r="P26" s="128">
        <v>48</v>
      </c>
      <c r="Q26" s="392">
        <f t="shared" si="0"/>
        <v>1</v>
      </c>
      <c r="R26" s="393">
        <f t="shared" si="1"/>
        <v>1</v>
      </c>
      <c r="S26" s="394">
        <f t="shared" si="2"/>
        <v>1</v>
      </c>
      <c r="T26" s="417" t="s">
        <v>1953</v>
      </c>
    </row>
    <row r="27" spans="1:20" ht="13.2" x14ac:dyDescent="0.25">
      <c r="A27" s="289" t="s">
        <v>664</v>
      </c>
      <c r="B27" s="303" t="s">
        <v>864</v>
      </c>
      <c r="C27" s="315" t="s">
        <v>684</v>
      </c>
      <c r="D27" s="315" t="s">
        <v>696</v>
      </c>
      <c r="E27" s="316" t="s">
        <v>548</v>
      </c>
      <c r="F27" s="316" t="s">
        <v>547</v>
      </c>
      <c r="G27" s="231" t="s">
        <v>565</v>
      </c>
      <c r="H27" s="230" t="s">
        <v>121</v>
      </c>
      <c r="I27" s="230" t="s">
        <v>185</v>
      </c>
      <c r="J27" s="317">
        <v>1</v>
      </c>
      <c r="K27" s="231" t="s">
        <v>1904</v>
      </c>
      <c r="L27" s="130">
        <v>2021</v>
      </c>
      <c r="M27" s="128">
        <v>48</v>
      </c>
      <c r="N27" s="132">
        <v>0</v>
      </c>
      <c r="O27" s="129">
        <f t="shared" si="4"/>
        <v>0</v>
      </c>
      <c r="P27" s="131">
        <v>0</v>
      </c>
      <c r="Q27" s="133" t="e">
        <f t="shared" ref="Q27:Q64" si="5">P27/(O27)</f>
        <v>#DIV/0!</v>
      </c>
      <c r="R27" s="134">
        <f t="shared" ref="R27:R64" si="6">P27/M27</f>
        <v>0</v>
      </c>
      <c r="S27" s="135" t="e">
        <f t="shared" ref="S27:S64" si="7">N27/I28</f>
        <v>#VALUE!</v>
      </c>
      <c r="T27" s="396" t="s">
        <v>1956</v>
      </c>
    </row>
    <row r="28" spans="1:20" ht="13.2" x14ac:dyDescent="0.25">
      <c r="A28" s="289" t="s">
        <v>664</v>
      </c>
      <c r="B28" s="303" t="s">
        <v>864</v>
      </c>
      <c r="C28" s="315" t="s">
        <v>684</v>
      </c>
      <c r="D28" s="315" t="s">
        <v>696</v>
      </c>
      <c r="E28" s="316" t="s">
        <v>548</v>
      </c>
      <c r="F28" s="316" t="s">
        <v>549</v>
      </c>
      <c r="G28" s="231" t="s">
        <v>565</v>
      </c>
      <c r="H28" s="230" t="s">
        <v>121</v>
      </c>
      <c r="I28" s="230" t="s">
        <v>185</v>
      </c>
      <c r="J28" s="317">
        <v>1</v>
      </c>
      <c r="K28" s="231" t="s">
        <v>1904</v>
      </c>
      <c r="L28" s="130">
        <v>2021</v>
      </c>
      <c r="M28" s="128">
        <v>48</v>
      </c>
      <c r="N28" s="132">
        <v>0</v>
      </c>
      <c r="O28" s="129">
        <f t="shared" si="4"/>
        <v>0</v>
      </c>
      <c r="P28" s="131">
        <v>0</v>
      </c>
      <c r="Q28" s="133" t="e">
        <f t="shared" si="5"/>
        <v>#DIV/0!</v>
      </c>
      <c r="R28" s="134">
        <f t="shared" si="6"/>
        <v>0</v>
      </c>
      <c r="S28" s="135" t="e">
        <f t="shared" si="7"/>
        <v>#VALUE!</v>
      </c>
      <c r="T28" s="396" t="s">
        <v>1956</v>
      </c>
    </row>
    <row r="29" spans="1:20" ht="13.2" x14ac:dyDescent="0.25">
      <c r="A29" s="289" t="s">
        <v>664</v>
      </c>
      <c r="B29" s="303" t="s">
        <v>864</v>
      </c>
      <c r="C29" s="315" t="s">
        <v>684</v>
      </c>
      <c r="D29" s="315" t="s">
        <v>696</v>
      </c>
      <c r="E29" s="316" t="s">
        <v>548</v>
      </c>
      <c r="F29" s="316" t="s">
        <v>550</v>
      </c>
      <c r="G29" s="231" t="s">
        <v>565</v>
      </c>
      <c r="H29" s="230" t="s">
        <v>121</v>
      </c>
      <c r="I29" s="230" t="s">
        <v>185</v>
      </c>
      <c r="J29" s="317">
        <v>1</v>
      </c>
      <c r="K29" s="231" t="s">
        <v>1904</v>
      </c>
      <c r="L29" s="130">
        <v>2021</v>
      </c>
      <c r="M29" s="128">
        <v>48</v>
      </c>
      <c r="N29" s="132">
        <v>0</v>
      </c>
      <c r="O29" s="129">
        <f t="shared" si="4"/>
        <v>0</v>
      </c>
      <c r="P29" s="131">
        <v>0</v>
      </c>
      <c r="Q29" s="133" t="e">
        <f t="shared" si="5"/>
        <v>#DIV/0!</v>
      </c>
      <c r="R29" s="134">
        <f t="shared" si="6"/>
        <v>0</v>
      </c>
      <c r="S29" s="135" t="e">
        <f t="shared" si="7"/>
        <v>#VALUE!</v>
      </c>
      <c r="T29" s="396" t="s">
        <v>1956</v>
      </c>
    </row>
    <row r="30" spans="1:20" ht="13.2" x14ac:dyDescent="0.25">
      <c r="A30" s="289" t="s">
        <v>664</v>
      </c>
      <c r="B30" s="303" t="s">
        <v>864</v>
      </c>
      <c r="C30" s="315" t="s">
        <v>684</v>
      </c>
      <c r="D30" s="315" t="s">
        <v>696</v>
      </c>
      <c r="E30" s="316" t="s">
        <v>548</v>
      </c>
      <c r="F30" s="316" t="s">
        <v>551</v>
      </c>
      <c r="G30" s="231" t="s">
        <v>565</v>
      </c>
      <c r="H30" s="230" t="s">
        <v>121</v>
      </c>
      <c r="I30" s="230" t="s">
        <v>185</v>
      </c>
      <c r="J30" s="317">
        <v>1</v>
      </c>
      <c r="K30" s="231" t="s">
        <v>1904</v>
      </c>
      <c r="L30" s="130">
        <v>2021</v>
      </c>
      <c r="M30" s="128">
        <v>48</v>
      </c>
      <c r="N30" s="132">
        <v>0</v>
      </c>
      <c r="O30" s="129">
        <f t="shared" si="4"/>
        <v>0</v>
      </c>
      <c r="P30" s="131">
        <v>0</v>
      </c>
      <c r="Q30" s="133" t="e">
        <f t="shared" si="5"/>
        <v>#DIV/0!</v>
      </c>
      <c r="R30" s="134">
        <f t="shared" si="6"/>
        <v>0</v>
      </c>
      <c r="S30" s="135" t="e">
        <f t="shared" si="7"/>
        <v>#VALUE!</v>
      </c>
      <c r="T30" s="396" t="s">
        <v>1956</v>
      </c>
    </row>
    <row r="31" spans="1:20" ht="13.2" x14ac:dyDescent="0.25">
      <c r="A31" s="289" t="s">
        <v>664</v>
      </c>
      <c r="B31" s="303" t="s">
        <v>864</v>
      </c>
      <c r="C31" s="315" t="s">
        <v>684</v>
      </c>
      <c r="D31" s="315" t="s">
        <v>696</v>
      </c>
      <c r="E31" s="316" t="s">
        <v>548</v>
      </c>
      <c r="F31" s="316" t="s">
        <v>552</v>
      </c>
      <c r="G31" s="231" t="s">
        <v>565</v>
      </c>
      <c r="H31" s="230" t="s">
        <v>121</v>
      </c>
      <c r="I31" s="230" t="s">
        <v>185</v>
      </c>
      <c r="J31" s="317">
        <v>1</v>
      </c>
      <c r="K31" s="231" t="s">
        <v>1904</v>
      </c>
      <c r="L31" s="130">
        <v>2021</v>
      </c>
      <c r="M31" s="128">
        <v>48</v>
      </c>
      <c r="N31" s="132">
        <v>0</v>
      </c>
      <c r="O31" s="129">
        <f t="shared" si="4"/>
        <v>0</v>
      </c>
      <c r="P31" s="131">
        <v>0</v>
      </c>
      <c r="Q31" s="133" t="e">
        <f t="shared" si="5"/>
        <v>#DIV/0!</v>
      </c>
      <c r="R31" s="134">
        <f t="shared" si="6"/>
        <v>0</v>
      </c>
      <c r="S31" s="135" t="e">
        <f t="shared" si="7"/>
        <v>#VALUE!</v>
      </c>
      <c r="T31" s="396" t="s">
        <v>1956</v>
      </c>
    </row>
    <row r="32" spans="1:20" ht="13.2" x14ac:dyDescent="0.25">
      <c r="A32" s="289" t="s">
        <v>664</v>
      </c>
      <c r="B32" s="303" t="s">
        <v>864</v>
      </c>
      <c r="C32" s="315" t="s">
        <v>684</v>
      </c>
      <c r="D32" s="315" t="s">
        <v>696</v>
      </c>
      <c r="E32" s="316" t="s">
        <v>548</v>
      </c>
      <c r="F32" s="316" t="s">
        <v>1957</v>
      </c>
      <c r="G32" s="231" t="s">
        <v>565</v>
      </c>
      <c r="H32" s="230" t="s">
        <v>121</v>
      </c>
      <c r="I32" s="230" t="s">
        <v>185</v>
      </c>
      <c r="J32" s="317">
        <v>1</v>
      </c>
      <c r="K32" s="231" t="s">
        <v>1904</v>
      </c>
      <c r="L32" s="130">
        <v>2021</v>
      </c>
      <c r="M32" s="128">
        <v>48</v>
      </c>
      <c r="N32" s="132">
        <v>0</v>
      </c>
      <c r="O32" s="129">
        <f t="shared" si="4"/>
        <v>0</v>
      </c>
      <c r="P32" s="131">
        <v>0</v>
      </c>
      <c r="Q32" s="133" t="e">
        <f t="shared" si="5"/>
        <v>#DIV/0!</v>
      </c>
      <c r="R32" s="134">
        <f t="shared" si="6"/>
        <v>0</v>
      </c>
      <c r="S32" s="135" t="e">
        <f t="shared" si="7"/>
        <v>#VALUE!</v>
      </c>
      <c r="T32" s="396" t="s">
        <v>1956</v>
      </c>
    </row>
    <row r="33" spans="1:20" ht="13.2" x14ac:dyDescent="0.25">
      <c r="A33" s="289" t="s">
        <v>664</v>
      </c>
      <c r="B33" s="303" t="s">
        <v>864</v>
      </c>
      <c r="C33" s="315" t="s">
        <v>684</v>
      </c>
      <c r="D33" s="315" t="s">
        <v>696</v>
      </c>
      <c r="E33" s="316" t="s">
        <v>548</v>
      </c>
      <c r="F33" s="316" t="s">
        <v>554</v>
      </c>
      <c r="G33" s="231" t="s">
        <v>565</v>
      </c>
      <c r="H33" s="230" t="s">
        <v>121</v>
      </c>
      <c r="I33" s="230" t="s">
        <v>185</v>
      </c>
      <c r="J33" s="317">
        <v>1</v>
      </c>
      <c r="K33" s="231" t="s">
        <v>1904</v>
      </c>
      <c r="L33" s="130">
        <v>2021</v>
      </c>
      <c r="M33" s="128">
        <v>48</v>
      </c>
      <c r="N33" s="132">
        <v>0</v>
      </c>
      <c r="O33" s="129">
        <f t="shared" si="4"/>
        <v>0</v>
      </c>
      <c r="P33" s="131">
        <v>0</v>
      </c>
      <c r="Q33" s="133" t="e">
        <f t="shared" si="5"/>
        <v>#DIV/0!</v>
      </c>
      <c r="R33" s="134">
        <f t="shared" si="6"/>
        <v>0</v>
      </c>
      <c r="S33" s="135" t="e">
        <f t="shared" si="7"/>
        <v>#VALUE!</v>
      </c>
      <c r="T33" s="396" t="s">
        <v>1956</v>
      </c>
    </row>
    <row r="34" spans="1:20" ht="13.2" x14ac:dyDescent="0.25">
      <c r="A34" s="289" t="s">
        <v>664</v>
      </c>
      <c r="B34" s="303" t="s">
        <v>864</v>
      </c>
      <c r="C34" s="315" t="s">
        <v>684</v>
      </c>
      <c r="D34" s="315" t="s">
        <v>697</v>
      </c>
      <c r="E34" s="316" t="s">
        <v>134</v>
      </c>
      <c r="F34" s="316" t="s">
        <v>133</v>
      </c>
      <c r="G34" s="231" t="s">
        <v>565</v>
      </c>
      <c r="H34" s="230" t="s">
        <v>121</v>
      </c>
      <c r="I34" s="230" t="s">
        <v>185</v>
      </c>
      <c r="J34" s="317">
        <v>1</v>
      </c>
      <c r="K34" s="231" t="s">
        <v>1904</v>
      </c>
      <c r="L34" s="130">
        <v>2021</v>
      </c>
      <c r="M34" s="128">
        <v>11</v>
      </c>
      <c r="N34" s="390">
        <v>1</v>
      </c>
      <c r="O34" s="129">
        <f t="shared" si="4"/>
        <v>11</v>
      </c>
      <c r="P34" s="131">
        <v>4</v>
      </c>
      <c r="Q34" s="392">
        <f t="shared" ref="Q34:Q57" si="8">P34/(O34)</f>
        <v>0.36363636363636365</v>
      </c>
      <c r="R34" s="393">
        <f t="shared" ref="R34:R57" si="9">P34/M34</f>
        <v>0.36363636363636365</v>
      </c>
      <c r="S34" s="394">
        <f t="shared" ref="S34:S57" si="10">N34/J34</f>
        <v>1</v>
      </c>
      <c r="T34" s="418" t="s">
        <v>1958</v>
      </c>
    </row>
    <row r="35" spans="1:20" ht="13.2" x14ac:dyDescent="0.25">
      <c r="A35" s="289" t="s">
        <v>664</v>
      </c>
      <c r="B35" s="303" t="s">
        <v>864</v>
      </c>
      <c r="C35" s="315" t="s">
        <v>684</v>
      </c>
      <c r="D35" s="315" t="s">
        <v>697</v>
      </c>
      <c r="E35" s="316" t="s">
        <v>134</v>
      </c>
      <c r="F35" s="316" t="s">
        <v>139</v>
      </c>
      <c r="G35" s="231" t="s">
        <v>565</v>
      </c>
      <c r="H35" s="230" t="s">
        <v>121</v>
      </c>
      <c r="I35" s="230" t="s">
        <v>185</v>
      </c>
      <c r="J35" s="317">
        <v>1</v>
      </c>
      <c r="K35" s="231" t="s">
        <v>1904</v>
      </c>
      <c r="L35" s="130">
        <v>2021</v>
      </c>
      <c r="M35" s="128">
        <v>11</v>
      </c>
      <c r="N35" s="390">
        <v>1</v>
      </c>
      <c r="O35" s="129">
        <f t="shared" si="4"/>
        <v>11</v>
      </c>
      <c r="P35" s="131">
        <v>4</v>
      </c>
      <c r="Q35" s="392">
        <f t="shared" si="8"/>
        <v>0.36363636363636365</v>
      </c>
      <c r="R35" s="393">
        <f t="shared" si="9"/>
        <v>0.36363636363636365</v>
      </c>
      <c r="S35" s="394">
        <f t="shared" si="10"/>
        <v>1</v>
      </c>
      <c r="T35" s="418" t="s">
        <v>1958</v>
      </c>
    </row>
    <row r="36" spans="1:20" ht="13.2" x14ac:dyDescent="0.25">
      <c r="A36" s="289" t="s">
        <v>664</v>
      </c>
      <c r="B36" s="303" t="s">
        <v>864</v>
      </c>
      <c r="C36" s="315" t="s">
        <v>684</v>
      </c>
      <c r="D36" s="315" t="s">
        <v>697</v>
      </c>
      <c r="E36" s="316" t="s">
        <v>134</v>
      </c>
      <c r="F36" s="316" t="s">
        <v>570</v>
      </c>
      <c r="G36" s="231" t="s">
        <v>565</v>
      </c>
      <c r="H36" s="230" t="s">
        <v>121</v>
      </c>
      <c r="I36" s="230" t="s">
        <v>185</v>
      </c>
      <c r="J36" s="317">
        <v>1</v>
      </c>
      <c r="K36" s="231" t="s">
        <v>1904</v>
      </c>
      <c r="L36" s="130">
        <v>2021</v>
      </c>
      <c r="M36" s="128">
        <v>11</v>
      </c>
      <c r="N36" s="390">
        <v>1</v>
      </c>
      <c r="O36" s="129">
        <f t="shared" si="4"/>
        <v>11</v>
      </c>
      <c r="P36" s="131">
        <v>4</v>
      </c>
      <c r="Q36" s="392">
        <f t="shared" si="8"/>
        <v>0.36363636363636365</v>
      </c>
      <c r="R36" s="393">
        <f t="shared" si="9"/>
        <v>0.36363636363636365</v>
      </c>
      <c r="S36" s="394">
        <f t="shared" si="10"/>
        <v>1</v>
      </c>
      <c r="T36" s="418" t="s">
        <v>1958</v>
      </c>
    </row>
    <row r="37" spans="1:20" ht="13.2" x14ac:dyDescent="0.25">
      <c r="A37" s="289" t="s">
        <v>664</v>
      </c>
      <c r="B37" s="303" t="s">
        <v>864</v>
      </c>
      <c r="C37" s="315" t="s">
        <v>684</v>
      </c>
      <c r="D37" s="315" t="s">
        <v>697</v>
      </c>
      <c r="E37" s="316" t="s">
        <v>134</v>
      </c>
      <c r="F37" s="316" t="s">
        <v>571</v>
      </c>
      <c r="G37" s="231" t="s">
        <v>565</v>
      </c>
      <c r="H37" s="230" t="s">
        <v>121</v>
      </c>
      <c r="I37" s="230" t="s">
        <v>185</v>
      </c>
      <c r="J37" s="317">
        <v>1</v>
      </c>
      <c r="K37" s="231" t="s">
        <v>1904</v>
      </c>
      <c r="L37" s="130">
        <v>2021</v>
      </c>
      <c r="M37" s="128">
        <v>11</v>
      </c>
      <c r="N37" s="390">
        <v>1</v>
      </c>
      <c r="O37" s="129">
        <f t="shared" si="4"/>
        <v>11</v>
      </c>
      <c r="P37" s="131">
        <v>4</v>
      </c>
      <c r="Q37" s="392">
        <f t="shared" si="8"/>
        <v>0.36363636363636365</v>
      </c>
      <c r="R37" s="393">
        <f t="shared" si="9"/>
        <v>0.36363636363636365</v>
      </c>
      <c r="S37" s="394">
        <f t="shared" si="10"/>
        <v>1</v>
      </c>
      <c r="T37" s="418" t="s">
        <v>1958</v>
      </c>
    </row>
    <row r="38" spans="1:20" ht="13.2" x14ac:dyDescent="0.25">
      <c r="A38" s="289" t="s">
        <v>664</v>
      </c>
      <c r="B38" s="303" t="s">
        <v>864</v>
      </c>
      <c r="C38" s="315" t="s">
        <v>684</v>
      </c>
      <c r="D38" s="315" t="s">
        <v>697</v>
      </c>
      <c r="E38" s="316" t="s">
        <v>134</v>
      </c>
      <c r="F38" s="316" t="s">
        <v>1954</v>
      </c>
      <c r="G38" s="231" t="s">
        <v>235</v>
      </c>
      <c r="H38" s="230" t="s">
        <v>185</v>
      </c>
      <c r="I38" s="230" t="s">
        <v>185</v>
      </c>
      <c r="J38" s="317" t="s">
        <v>865</v>
      </c>
      <c r="K38" s="231" t="s">
        <v>1955</v>
      </c>
      <c r="L38" s="130">
        <v>2021</v>
      </c>
      <c r="M38" s="128">
        <v>11</v>
      </c>
      <c r="N38" s="390">
        <v>0</v>
      </c>
      <c r="O38" s="129">
        <f t="shared" si="4"/>
        <v>0</v>
      </c>
      <c r="P38" s="131">
        <v>0</v>
      </c>
      <c r="Q38" s="392" t="e">
        <f t="shared" si="8"/>
        <v>#DIV/0!</v>
      </c>
      <c r="R38" s="393">
        <f t="shared" si="9"/>
        <v>0</v>
      </c>
      <c r="S38" s="394" t="e">
        <f t="shared" si="10"/>
        <v>#VALUE!</v>
      </c>
      <c r="T38" s="418" t="s">
        <v>869</v>
      </c>
    </row>
    <row r="39" spans="1:20" ht="13.2" x14ac:dyDescent="0.25">
      <c r="A39" s="289" t="s">
        <v>664</v>
      </c>
      <c r="B39" s="303" t="s">
        <v>864</v>
      </c>
      <c r="C39" s="315" t="s">
        <v>684</v>
      </c>
      <c r="D39" s="315" t="s">
        <v>697</v>
      </c>
      <c r="E39" s="316" t="s">
        <v>134</v>
      </c>
      <c r="F39" s="316" t="s">
        <v>1936</v>
      </c>
      <c r="G39" s="231" t="s">
        <v>565</v>
      </c>
      <c r="H39" s="230" t="s">
        <v>121</v>
      </c>
      <c r="I39" s="230" t="s">
        <v>185</v>
      </c>
      <c r="J39" s="317">
        <v>1</v>
      </c>
      <c r="K39" s="231" t="s">
        <v>1904</v>
      </c>
      <c r="L39" s="130">
        <v>2021</v>
      </c>
      <c r="M39" s="128">
        <v>11</v>
      </c>
      <c r="N39" s="390">
        <v>1</v>
      </c>
      <c r="O39" s="129">
        <f t="shared" si="4"/>
        <v>11</v>
      </c>
      <c r="P39" s="131">
        <v>4</v>
      </c>
      <c r="Q39" s="392">
        <f t="shared" si="8"/>
        <v>0.36363636363636365</v>
      </c>
      <c r="R39" s="393">
        <f t="shared" si="9"/>
        <v>0.36363636363636365</v>
      </c>
      <c r="S39" s="394">
        <f t="shared" si="10"/>
        <v>1</v>
      </c>
      <c r="T39" s="418" t="s">
        <v>1958</v>
      </c>
    </row>
    <row r="40" spans="1:20" ht="13.2" x14ac:dyDescent="0.25">
      <c r="A40" s="289" t="s">
        <v>664</v>
      </c>
      <c r="B40" s="303" t="s">
        <v>864</v>
      </c>
      <c r="C40" s="315" t="s">
        <v>684</v>
      </c>
      <c r="D40" s="315" t="s">
        <v>697</v>
      </c>
      <c r="E40" s="316" t="s">
        <v>134</v>
      </c>
      <c r="F40" s="316" t="s">
        <v>141</v>
      </c>
      <c r="G40" s="231" t="s">
        <v>565</v>
      </c>
      <c r="H40" s="230" t="s">
        <v>121</v>
      </c>
      <c r="I40" s="230" t="s">
        <v>185</v>
      </c>
      <c r="J40" s="317">
        <v>1</v>
      </c>
      <c r="K40" s="231" t="s">
        <v>1904</v>
      </c>
      <c r="L40" s="130">
        <v>2021</v>
      </c>
      <c r="M40" s="128">
        <v>11</v>
      </c>
      <c r="N40" s="390">
        <v>1</v>
      </c>
      <c r="O40" s="129">
        <f t="shared" si="4"/>
        <v>11</v>
      </c>
      <c r="P40" s="131">
        <v>4</v>
      </c>
      <c r="Q40" s="392">
        <f t="shared" si="8"/>
        <v>0.36363636363636365</v>
      </c>
      <c r="R40" s="393">
        <f t="shared" si="9"/>
        <v>0.36363636363636365</v>
      </c>
      <c r="S40" s="394">
        <f t="shared" si="10"/>
        <v>1</v>
      </c>
      <c r="T40" s="418" t="s">
        <v>1958</v>
      </c>
    </row>
    <row r="41" spans="1:20" ht="13.2" x14ac:dyDescent="0.25">
      <c r="A41" s="289" t="s">
        <v>664</v>
      </c>
      <c r="B41" s="303" t="s">
        <v>864</v>
      </c>
      <c r="C41" s="315" t="s">
        <v>684</v>
      </c>
      <c r="D41" s="315" t="s">
        <v>697</v>
      </c>
      <c r="E41" s="316" t="s">
        <v>134</v>
      </c>
      <c r="F41" s="316" t="s">
        <v>573</v>
      </c>
      <c r="G41" s="231" t="s">
        <v>505</v>
      </c>
      <c r="H41" s="230" t="s">
        <v>121</v>
      </c>
      <c r="I41" s="230" t="s">
        <v>185</v>
      </c>
      <c r="J41" s="317">
        <v>1</v>
      </c>
      <c r="K41" s="231" t="s">
        <v>1904</v>
      </c>
      <c r="L41" s="130">
        <v>2021</v>
      </c>
      <c r="M41" s="128">
        <v>11</v>
      </c>
      <c r="N41" s="390">
        <v>1</v>
      </c>
      <c r="O41" s="129">
        <f t="shared" si="4"/>
        <v>11</v>
      </c>
      <c r="P41" s="131">
        <v>4</v>
      </c>
      <c r="Q41" s="392">
        <f t="shared" si="8"/>
        <v>0.36363636363636365</v>
      </c>
      <c r="R41" s="393">
        <f t="shared" si="9"/>
        <v>0.36363636363636365</v>
      </c>
      <c r="S41" s="394">
        <f t="shared" si="10"/>
        <v>1</v>
      </c>
      <c r="T41" s="418" t="s">
        <v>1958</v>
      </c>
    </row>
    <row r="42" spans="1:20" ht="13.2" x14ac:dyDescent="0.25">
      <c r="A42" s="289" t="s">
        <v>664</v>
      </c>
      <c r="B42" s="303" t="s">
        <v>864</v>
      </c>
      <c r="C42" s="315" t="s">
        <v>684</v>
      </c>
      <c r="D42" s="315" t="s">
        <v>697</v>
      </c>
      <c r="E42" s="316" t="s">
        <v>134</v>
      </c>
      <c r="F42" s="316" t="s">
        <v>144</v>
      </c>
      <c r="G42" s="231" t="s">
        <v>565</v>
      </c>
      <c r="H42" s="230" t="s">
        <v>121</v>
      </c>
      <c r="I42" s="230" t="s">
        <v>185</v>
      </c>
      <c r="J42" s="317">
        <v>1</v>
      </c>
      <c r="K42" s="231" t="s">
        <v>1904</v>
      </c>
      <c r="L42" s="130">
        <v>2021</v>
      </c>
      <c r="M42" s="128">
        <v>11</v>
      </c>
      <c r="N42" s="390">
        <v>1</v>
      </c>
      <c r="O42" s="129">
        <f t="shared" si="4"/>
        <v>11</v>
      </c>
      <c r="P42" s="131">
        <v>4</v>
      </c>
      <c r="Q42" s="392">
        <f t="shared" si="8"/>
        <v>0.36363636363636365</v>
      </c>
      <c r="R42" s="393">
        <f t="shared" si="9"/>
        <v>0.36363636363636365</v>
      </c>
      <c r="S42" s="394">
        <f t="shared" si="10"/>
        <v>1</v>
      </c>
      <c r="T42" s="418" t="s">
        <v>1958</v>
      </c>
    </row>
    <row r="43" spans="1:20" ht="13.2" x14ac:dyDescent="0.25">
      <c r="A43" s="289" t="s">
        <v>664</v>
      </c>
      <c r="B43" s="303" t="s">
        <v>864</v>
      </c>
      <c r="C43" s="315" t="s">
        <v>684</v>
      </c>
      <c r="D43" s="315" t="s">
        <v>697</v>
      </c>
      <c r="E43" s="316" t="s">
        <v>134</v>
      </c>
      <c r="F43" s="316" t="s">
        <v>574</v>
      </c>
      <c r="G43" s="231" t="s">
        <v>565</v>
      </c>
      <c r="H43" s="230" t="s">
        <v>121</v>
      </c>
      <c r="I43" s="230" t="s">
        <v>185</v>
      </c>
      <c r="J43" s="317">
        <v>1</v>
      </c>
      <c r="K43" s="231" t="s">
        <v>1904</v>
      </c>
      <c r="L43" s="130">
        <v>2021</v>
      </c>
      <c r="M43" s="128">
        <v>11</v>
      </c>
      <c r="N43" s="390">
        <v>1</v>
      </c>
      <c r="O43" s="129">
        <f t="shared" si="4"/>
        <v>11</v>
      </c>
      <c r="P43" s="131">
        <v>4</v>
      </c>
      <c r="Q43" s="392">
        <f t="shared" si="8"/>
        <v>0.36363636363636365</v>
      </c>
      <c r="R43" s="393">
        <f t="shared" si="9"/>
        <v>0.36363636363636365</v>
      </c>
      <c r="S43" s="394">
        <f t="shared" si="10"/>
        <v>1</v>
      </c>
      <c r="T43" s="418" t="s">
        <v>1958</v>
      </c>
    </row>
    <row r="44" spans="1:20" ht="13.2" x14ac:dyDescent="0.25">
      <c r="A44" s="289" t="s">
        <v>664</v>
      </c>
      <c r="B44" s="303" t="s">
        <v>864</v>
      </c>
      <c r="C44" s="315" t="s">
        <v>684</v>
      </c>
      <c r="D44" s="315" t="s">
        <v>697</v>
      </c>
      <c r="E44" s="316" t="s">
        <v>134</v>
      </c>
      <c r="F44" s="316" t="s">
        <v>575</v>
      </c>
      <c r="G44" s="315" t="s">
        <v>362</v>
      </c>
      <c r="H44" s="230" t="s">
        <v>121</v>
      </c>
      <c r="I44" s="230" t="s">
        <v>185</v>
      </c>
      <c r="J44" s="317">
        <v>1</v>
      </c>
      <c r="K44" s="231" t="s">
        <v>1904</v>
      </c>
      <c r="L44" s="130">
        <v>2021</v>
      </c>
      <c r="M44" s="128">
        <v>11</v>
      </c>
      <c r="N44" s="390">
        <v>1</v>
      </c>
      <c r="O44" s="129">
        <f t="shared" si="4"/>
        <v>11</v>
      </c>
      <c r="P44" s="131">
        <v>4</v>
      </c>
      <c r="Q44" s="392">
        <f t="shared" si="8"/>
        <v>0.36363636363636365</v>
      </c>
      <c r="R44" s="393">
        <f t="shared" si="9"/>
        <v>0.36363636363636365</v>
      </c>
      <c r="S44" s="394">
        <f t="shared" si="10"/>
        <v>1</v>
      </c>
      <c r="T44" s="418" t="s">
        <v>1958</v>
      </c>
    </row>
    <row r="45" spans="1:20" ht="13.2" x14ac:dyDescent="0.25">
      <c r="A45" s="289" t="s">
        <v>664</v>
      </c>
      <c r="B45" s="303" t="s">
        <v>864</v>
      </c>
      <c r="C45" s="315" t="s">
        <v>684</v>
      </c>
      <c r="D45" s="315" t="s">
        <v>697</v>
      </c>
      <c r="E45" s="316" t="s">
        <v>134</v>
      </c>
      <c r="F45" s="316" t="s">
        <v>336</v>
      </c>
      <c r="G45" s="315" t="s">
        <v>362</v>
      </c>
      <c r="H45" s="230" t="s">
        <v>121</v>
      </c>
      <c r="I45" s="230" t="s">
        <v>185</v>
      </c>
      <c r="J45" s="317">
        <v>1</v>
      </c>
      <c r="K45" s="231" t="s">
        <v>1904</v>
      </c>
      <c r="L45" s="130">
        <v>2021</v>
      </c>
      <c r="M45" s="128">
        <v>11</v>
      </c>
      <c r="N45" s="390">
        <v>1</v>
      </c>
      <c r="O45" s="129">
        <f t="shared" si="4"/>
        <v>11</v>
      </c>
      <c r="P45" s="131">
        <v>4</v>
      </c>
      <c r="Q45" s="392">
        <f t="shared" si="8"/>
        <v>0.36363636363636365</v>
      </c>
      <c r="R45" s="393">
        <f t="shared" si="9"/>
        <v>0.36363636363636365</v>
      </c>
      <c r="S45" s="394">
        <f t="shared" si="10"/>
        <v>1</v>
      </c>
      <c r="T45" s="418" t="s">
        <v>1958</v>
      </c>
    </row>
    <row r="46" spans="1:20" ht="13.2" x14ac:dyDescent="0.25">
      <c r="A46" s="289" t="s">
        <v>664</v>
      </c>
      <c r="B46" s="303" t="s">
        <v>864</v>
      </c>
      <c r="C46" s="315" t="s">
        <v>684</v>
      </c>
      <c r="D46" s="315" t="s">
        <v>697</v>
      </c>
      <c r="E46" s="316" t="s">
        <v>134</v>
      </c>
      <c r="F46" s="316" t="s">
        <v>337</v>
      </c>
      <c r="G46" s="231" t="s">
        <v>565</v>
      </c>
      <c r="H46" s="230" t="s">
        <v>121</v>
      </c>
      <c r="I46" s="230" t="s">
        <v>185</v>
      </c>
      <c r="J46" s="317">
        <v>1</v>
      </c>
      <c r="K46" s="231" t="s">
        <v>1904</v>
      </c>
      <c r="L46" s="130">
        <v>2021</v>
      </c>
      <c r="M46" s="128">
        <v>11</v>
      </c>
      <c r="N46" s="390">
        <v>1</v>
      </c>
      <c r="O46" s="129">
        <f t="shared" si="4"/>
        <v>11</v>
      </c>
      <c r="P46" s="131">
        <v>4</v>
      </c>
      <c r="Q46" s="392">
        <f t="shared" si="8"/>
        <v>0.36363636363636365</v>
      </c>
      <c r="R46" s="393">
        <f t="shared" si="9"/>
        <v>0.36363636363636365</v>
      </c>
      <c r="S46" s="394">
        <f t="shared" si="10"/>
        <v>1</v>
      </c>
      <c r="T46" s="418" t="s">
        <v>1958</v>
      </c>
    </row>
    <row r="47" spans="1:20" ht="13.2" x14ac:dyDescent="0.25">
      <c r="A47" s="289" t="s">
        <v>664</v>
      </c>
      <c r="B47" s="303" t="s">
        <v>864</v>
      </c>
      <c r="C47" s="315" t="s">
        <v>684</v>
      </c>
      <c r="D47" s="315" t="s">
        <v>697</v>
      </c>
      <c r="E47" s="316" t="s">
        <v>134</v>
      </c>
      <c r="F47" s="316" t="s">
        <v>577</v>
      </c>
      <c r="G47" s="231" t="s">
        <v>565</v>
      </c>
      <c r="H47" s="230" t="s">
        <v>121</v>
      </c>
      <c r="I47" s="230" t="s">
        <v>185</v>
      </c>
      <c r="J47" s="317">
        <v>1</v>
      </c>
      <c r="K47" s="231" t="s">
        <v>1904</v>
      </c>
      <c r="L47" s="130">
        <v>2021</v>
      </c>
      <c r="M47" s="128">
        <v>11</v>
      </c>
      <c r="N47" s="390">
        <v>1</v>
      </c>
      <c r="O47" s="129">
        <f t="shared" si="4"/>
        <v>11</v>
      </c>
      <c r="P47" s="131">
        <v>4</v>
      </c>
      <c r="Q47" s="392">
        <f t="shared" si="8"/>
        <v>0.36363636363636365</v>
      </c>
      <c r="R47" s="393">
        <f t="shared" si="9"/>
        <v>0.36363636363636365</v>
      </c>
      <c r="S47" s="394">
        <f t="shared" si="10"/>
        <v>1</v>
      </c>
      <c r="T47" s="418" t="s">
        <v>1958</v>
      </c>
    </row>
    <row r="48" spans="1:20" ht="13.2" x14ac:dyDescent="0.25">
      <c r="A48" s="289" t="s">
        <v>664</v>
      </c>
      <c r="B48" s="303" t="s">
        <v>864</v>
      </c>
      <c r="C48" s="315" t="s">
        <v>684</v>
      </c>
      <c r="D48" s="315" t="s">
        <v>697</v>
      </c>
      <c r="E48" s="316" t="s">
        <v>134</v>
      </c>
      <c r="F48" s="316" t="s">
        <v>340</v>
      </c>
      <c r="G48" s="231" t="s">
        <v>565</v>
      </c>
      <c r="H48" s="230" t="s">
        <v>121</v>
      </c>
      <c r="I48" s="230" t="s">
        <v>185</v>
      </c>
      <c r="J48" s="317">
        <v>1</v>
      </c>
      <c r="K48" s="231" t="s">
        <v>1904</v>
      </c>
      <c r="L48" s="130">
        <v>2021</v>
      </c>
      <c r="M48" s="128">
        <v>11</v>
      </c>
      <c r="N48" s="390">
        <v>1</v>
      </c>
      <c r="O48" s="129">
        <f t="shared" si="4"/>
        <v>11</v>
      </c>
      <c r="P48" s="131">
        <v>4</v>
      </c>
      <c r="Q48" s="392">
        <f t="shared" si="8"/>
        <v>0.36363636363636365</v>
      </c>
      <c r="R48" s="393">
        <f t="shared" si="9"/>
        <v>0.36363636363636365</v>
      </c>
      <c r="S48" s="394">
        <f t="shared" si="10"/>
        <v>1</v>
      </c>
      <c r="T48" s="418" t="s">
        <v>1958</v>
      </c>
    </row>
    <row r="49" spans="1:20" ht="13.2" x14ac:dyDescent="0.25">
      <c r="A49" s="289" t="s">
        <v>664</v>
      </c>
      <c r="B49" s="303" t="s">
        <v>864</v>
      </c>
      <c r="C49" s="315" t="s">
        <v>684</v>
      </c>
      <c r="D49" s="315" t="s">
        <v>697</v>
      </c>
      <c r="E49" s="316" t="s">
        <v>134</v>
      </c>
      <c r="F49" s="316" t="s">
        <v>341</v>
      </c>
      <c r="G49" s="231" t="s">
        <v>565</v>
      </c>
      <c r="H49" s="230" t="s">
        <v>121</v>
      </c>
      <c r="I49" s="230" t="s">
        <v>185</v>
      </c>
      <c r="J49" s="317">
        <v>1</v>
      </c>
      <c r="K49" s="231" t="s">
        <v>1904</v>
      </c>
      <c r="L49" s="130">
        <v>2021</v>
      </c>
      <c r="M49" s="128">
        <v>11</v>
      </c>
      <c r="N49" s="390">
        <v>1</v>
      </c>
      <c r="O49" s="129">
        <f t="shared" si="4"/>
        <v>11</v>
      </c>
      <c r="P49" s="131">
        <v>4</v>
      </c>
      <c r="Q49" s="392">
        <f t="shared" si="8"/>
        <v>0.36363636363636365</v>
      </c>
      <c r="R49" s="393">
        <f t="shared" si="9"/>
        <v>0.36363636363636365</v>
      </c>
      <c r="S49" s="394">
        <f t="shared" si="10"/>
        <v>1</v>
      </c>
      <c r="T49" s="418" t="s">
        <v>1958</v>
      </c>
    </row>
    <row r="50" spans="1:20" ht="13.2" x14ac:dyDescent="0.25">
      <c r="A50" s="289" t="s">
        <v>664</v>
      </c>
      <c r="B50" s="303" t="s">
        <v>864</v>
      </c>
      <c r="C50" s="315" t="s">
        <v>684</v>
      </c>
      <c r="D50" s="315" t="s">
        <v>697</v>
      </c>
      <c r="E50" s="316" t="s">
        <v>134</v>
      </c>
      <c r="F50" s="316" t="s">
        <v>578</v>
      </c>
      <c r="G50" s="231" t="s">
        <v>235</v>
      </c>
      <c r="H50" s="230" t="s">
        <v>185</v>
      </c>
      <c r="I50" s="230" t="s">
        <v>185</v>
      </c>
      <c r="J50" s="317" t="s">
        <v>865</v>
      </c>
      <c r="K50" s="231" t="s">
        <v>1955</v>
      </c>
      <c r="L50" s="130">
        <v>2021</v>
      </c>
      <c r="M50" s="128">
        <v>11</v>
      </c>
      <c r="N50" s="390">
        <v>0</v>
      </c>
      <c r="O50" s="129">
        <f t="shared" si="4"/>
        <v>0</v>
      </c>
      <c r="P50" s="131">
        <v>0</v>
      </c>
      <c r="Q50" s="392" t="e">
        <f t="shared" si="8"/>
        <v>#DIV/0!</v>
      </c>
      <c r="R50" s="393">
        <f t="shared" si="9"/>
        <v>0</v>
      </c>
      <c r="S50" s="394" t="e">
        <f t="shared" si="10"/>
        <v>#VALUE!</v>
      </c>
      <c r="T50" s="418" t="s">
        <v>869</v>
      </c>
    </row>
    <row r="51" spans="1:20" ht="13.2" x14ac:dyDescent="0.25">
      <c r="A51" s="289" t="s">
        <v>664</v>
      </c>
      <c r="B51" s="303" t="s">
        <v>864</v>
      </c>
      <c r="C51" s="315" t="s">
        <v>684</v>
      </c>
      <c r="D51" s="315" t="s">
        <v>697</v>
      </c>
      <c r="E51" s="316" t="s">
        <v>134</v>
      </c>
      <c r="F51" s="316" t="s">
        <v>579</v>
      </c>
      <c r="G51" s="231" t="s">
        <v>565</v>
      </c>
      <c r="H51" s="230" t="s">
        <v>121</v>
      </c>
      <c r="I51" s="230" t="s">
        <v>185</v>
      </c>
      <c r="J51" s="317">
        <v>1</v>
      </c>
      <c r="K51" s="231" t="s">
        <v>1904</v>
      </c>
      <c r="L51" s="130">
        <v>2021</v>
      </c>
      <c r="M51" s="128">
        <v>11</v>
      </c>
      <c r="N51" s="390">
        <v>1</v>
      </c>
      <c r="O51" s="129">
        <f t="shared" si="4"/>
        <v>11</v>
      </c>
      <c r="P51" s="131">
        <v>4</v>
      </c>
      <c r="Q51" s="392">
        <f t="shared" si="8"/>
        <v>0.36363636363636365</v>
      </c>
      <c r="R51" s="393">
        <f t="shared" si="9"/>
        <v>0.36363636363636365</v>
      </c>
      <c r="S51" s="394">
        <f t="shared" si="10"/>
        <v>1</v>
      </c>
      <c r="T51" s="418" t="s">
        <v>1958</v>
      </c>
    </row>
    <row r="52" spans="1:20" ht="13.2" x14ac:dyDescent="0.25">
      <c r="A52" s="289" t="s">
        <v>664</v>
      </c>
      <c r="B52" s="303" t="s">
        <v>864</v>
      </c>
      <c r="C52" s="315" t="s">
        <v>684</v>
      </c>
      <c r="D52" s="315" t="s">
        <v>697</v>
      </c>
      <c r="E52" s="316" t="s">
        <v>134</v>
      </c>
      <c r="F52" s="316" t="s">
        <v>342</v>
      </c>
      <c r="G52" s="231" t="s">
        <v>565</v>
      </c>
      <c r="H52" s="230" t="s">
        <v>121</v>
      </c>
      <c r="I52" s="230" t="s">
        <v>185</v>
      </c>
      <c r="J52" s="317">
        <v>1</v>
      </c>
      <c r="K52" s="231" t="s">
        <v>1904</v>
      </c>
      <c r="L52" s="130">
        <v>2021</v>
      </c>
      <c r="M52" s="128">
        <v>11</v>
      </c>
      <c r="N52" s="390">
        <v>1</v>
      </c>
      <c r="O52" s="129">
        <f t="shared" si="4"/>
        <v>11</v>
      </c>
      <c r="P52" s="131">
        <v>4</v>
      </c>
      <c r="Q52" s="392">
        <f t="shared" si="8"/>
        <v>0.36363636363636365</v>
      </c>
      <c r="R52" s="393">
        <f t="shared" si="9"/>
        <v>0.36363636363636365</v>
      </c>
      <c r="S52" s="394">
        <f t="shared" si="10"/>
        <v>1</v>
      </c>
      <c r="T52" s="418" t="s">
        <v>1958</v>
      </c>
    </row>
    <row r="53" spans="1:20" ht="13.2" x14ac:dyDescent="0.25">
      <c r="A53" s="289" t="s">
        <v>664</v>
      </c>
      <c r="B53" s="303" t="s">
        <v>864</v>
      </c>
      <c r="C53" s="315" t="s">
        <v>684</v>
      </c>
      <c r="D53" s="315" t="s">
        <v>697</v>
      </c>
      <c r="E53" s="316" t="s">
        <v>134</v>
      </c>
      <c r="F53" s="316" t="s">
        <v>343</v>
      </c>
      <c r="G53" s="315" t="s">
        <v>362</v>
      </c>
      <c r="H53" s="230" t="s">
        <v>121</v>
      </c>
      <c r="I53" s="230" t="s">
        <v>185</v>
      </c>
      <c r="J53" s="317">
        <v>1</v>
      </c>
      <c r="K53" s="231" t="s">
        <v>1904</v>
      </c>
      <c r="L53" s="130">
        <v>2021</v>
      </c>
      <c r="M53" s="128">
        <v>11</v>
      </c>
      <c r="N53" s="390">
        <v>1</v>
      </c>
      <c r="O53" s="129">
        <f t="shared" si="4"/>
        <v>11</v>
      </c>
      <c r="P53" s="131">
        <v>4</v>
      </c>
      <c r="Q53" s="392">
        <f t="shared" si="8"/>
        <v>0.36363636363636365</v>
      </c>
      <c r="R53" s="393">
        <f t="shared" si="9"/>
        <v>0.36363636363636365</v>
      </c>
      <c r="S53" s="394">
        <f t="shared" si="10"/>
        <v>1</v>
      </c>
      <c r="T53" s="418" t="s">
        <v>1958</v>
      </c>
    </row>
    <row r="54" spans="1:20" ht="13.2" x14ac:dyDescent="0.25">
      <c r="A54" s="289" t="s">
        <v>664</v>
      </c>
      <c r="B54" s="303" t="s">
        <v>864</v>
      </c>
      <c r="C54" s="315" t="s">
        <v>684</v>
      </c>
      <c r="D54" s="315" t="s">
        <v>697</v>
      </c>
      <c r="E54" s="316" t="s">
        <v>134</v>
      </c>
      <c r="F54" s="316" t="s">
        <v>582</v>
      </c>
      <c r="G54" s="231" t="s">
        <v>565</v>
      </c>
      <c r="H54" s="230" t="s">
        <v>121</v>
      </c>
      <c r="I54" s="230" t="s">
        <v>185</v>
      </c>
      <c r="J54" s="317">
        <v>1</v>
      </c>
      <c r="K54" s="231" t="s">
        <v>1904</v>
      </c>
      <c r="L54" s="130">
        <v>2021</v>
      </c>
      <c r="M54" s="128">
        <v>11</v>
      </c>
      <c r="N54" s="390">
        <v>1</v>
      </c>
      <c r="O54" s="129">
        <f t="shared" si="4"/>
        <v>11</v>
      </c>
      <c r="P54" s="131">
        <v>4</v>
      </c>
      <c r="Q54" s="392">
        <f t="shared" si="8"/>
        <v>0.36363636363636365</v>
      </c>
      <c r="R54" s="393">
        <f t="shared" si="9"/>
        <v>0.36363636363636365</v>
      </c>
      <c r="S54" s="394">
        <f t="shared" si="10"/>
        <v>1</v>
      </c>
      <c r="T54" s="418" t="s">
        <v>1958</v>
      </c>
    </row>
    <row r="55" spans="1:20" ht="13.2" x14ac:dyDescent="0.25">
      <c r="A55" s="289" t="s">
        <v>664</v>
      </c>
      <c r="B55" s="303" t="s">
        <v>864</v>
      </c>
      <c r="C55" s="315" t="s">
        <v>684</v>
      </c>
      <c r="D55" s="315" t="s">
        <v>697</v>
      </c>
      <c r="E55" s="316" t="s">
        <v>134</v>
      </c>
      <c r="F55" s="316" t="s">
        <v>349</v>
      </c>
      <c r="G55" s="231" t="s">
        <v>565</v>
      </c>
      <c r="H55" s="230" t="s">
        <v>121</v>
      </c>
      <c r="I55" s="230" t="s">
        <v>185</v>
      </c>
      <c r="J55" s="317">
        <v>1</v>
      </c>
      <c r="K55" s="231" t="s">
        <v>1904</v>
      </c>
      <c r="L55" s="130">
        <v>2021</v>
      </c>
      <c r="M55" s="128">
        <v>11</v>
      </c>
      <c r="N55" s="390">
        <v>1</v>
      </c>
      <c r="O55" s="129">
        <f t="shared" si="4"/>
        <v>11</v>
      </c>
      <c r="P55" s="131">
        <v>4</v>
      </c>
      <c r="Q55" s="392">
        <f t="shared" si="8"/>
        <v>0.36363636363636365</v>
      </c>
      <c r="R55" s="393">
        <f t="shared" si="9"/>
        <v>0.36363636363636365</v>
      </c>
      <c r="S55" s="394">
        <f t="shared" si="10"/>
        <v>1</v>
      </c>
      <c r="T55" s="418" t="s">
        <v>1958</v>
      </c>
    </row>
    <row r="56" spans="1:20" ht="13.2" x14ac:dyDescent="0.25">
      <c r="A56" s="289" t="s">
        <v>664</v>
      </c>
      <c r="B56" s="303" t="s">
        <v>864</v>
      </c>
      <c r="C56" s="315" t="s">
        <v>684</v>
      </c>
      <c r="D56" s="315" t="s">
        <v>697</v>
      </c>
      <c r="E56" s="316" t="s">
        <v>134</v>
      </c>
      <c r="F56" s="316" t="s">
        <v>352</v>
      </c>
      <c r="G56" s="231" t="s">
        <v>565</v>
      </c>
      <c r="H56" s="230" t="s">
        <v>121</v>
      </c>
      <c r="I56" s="230" t="s">
        <v>185</v>
      </c>
      <c r="J56" s="317">
        <v>1</v>
      </c>
      <c r="K56" s="231" t="s">
        <v>1904</v>
      </c>
      <c r="L56" s="130">
        <v>2021</v>
      </c>
      <c r="M56" s="128">
        <v>11</v>
      </c>
      <c r="N56" s="390">
        <v>1</v>
      </c>
      <c r="O56" s="129">
        <f t="shared" si="4"/>
        <v>11</v>
      </c>
      <c r="P56" s="131">
        <v>4</v>
      </c>
      <c r="Q56" s="392">
        <f t="shared" si="8"/>
        <v>0.36363636363636365</v>
      </c>
      <c r="R56" s="393">
        <f t="shared" si="9"/>
        <v>0.36363636363636365</v>
      </c>
      <c r="S56" s="394">
        <f t="shared" si="10"/>
        <v>1</v>
      </c>
      <c r="T56" s="418" t="s">
        <v>1958</v>
      </c>
    </row>
    <row r="57" spans="1:20" ht="13.2" x14ac:dyDescent="0.25">
      <c r="A57" s="289" t="s">
        <v>664</v>
      </c>
      <c r="B57" s="303" t="s">
        <v>864</v>
      </c>
      <c r="C57" s="315" t="s">
        <v>684</v>
      </c>
      <c r="D57" s="315" t="s">
        <v>697</v>
      </c>
      <c r="E57" s="316" t="s">
        <v>134</v>
      </c>
      <c r="F57" s="316" t="s">
        <v>583</v>
      </c>
      <c r="G57" s="231" t="s">
        <v>505</v>
      </c>
      <c r="H57" s="230" t="s">
        <v>121</v>
      </c>
      <c r="I57" s="230" t="s">
        <v>185</v>
      </c>
      <c r="J57" s="317">
        <v>1</v>
      </c>
      <c r="K57" s="231" t="s">
        <v>1904</v>
      </c>
      <c r="L57" s="130">
        <v>2021</v>
      </c>
      <c r="M57" s="128">
        <v>11</v>
      </c>
      <c r="N57" s="390">
        <v>1</v>
      </c>
      <c r="O57" s="129">
        <f t="shared" si="4"/>
        <v>11</v>
      </c>
      <c r="P57" s="131">
        <v>4</v>
      </c>
      <c r="Q57" s="392">
        <f t="shared" si="8"/>
        <v>0.36363636363636365</v>
      </c>
      <c r="R57" s="393">
        <f t="shared" si="9"/>
        <v>0.36363636363636365</v>
      </c>
      <c r="S57" s="394">
        <f t="shared" si="10"/>
        <v>1</v>
      </c>
      <c r="T57" s="418" t="s">
        <v>1958</v>
      </c>
    </row>
    <row r="58" spans="1:20" ht="13.2" x14ac:dyDescent="0.25">
      <c r="A58" s="289" t="s">
        <v>664</v>
      </c>
      <c r="B58" s="303" t="s">
        <v>864</v>
      </c>
      <c r="C58" s="315" t="s">
        <v>684</v>
      </c>
      <c r="D58" s="315" t="s">
        <v>697</v>
      </c>
      <c r="E58" s="316" t="s">
        <v>548</v>
      </c>
      <c r="F58" s="316" t="s">
        <v>547</v>
      </c>
      <c r="G58" s="231" t="s">
        <v>565</v>
      </c>
      <c r="H58" s="230" t="s">
        <v>121</v>
      </c>
      <c r="I58" s="230" t="s">
        <v>185</v>
      </c>
      <c r="J58" s="317">
        <v>1</v>
      </c>
      <c r="K58" s="231" t="s">
        <v>1904</v>
      </c>
      <c r="L58" s="130">
        <v>2021</v>
      </c>
      <c r="M58" s="128">
        <v>11</v>
      </c>
      <c r="N58" s="132">
        <v>0</v>
      </c>
      <c r="O58" s="129">
        <f t="shared" si="4"/>
        <v>0</v>
      </c>
      <c r="P58" s="131">
        <v>0</v>
      </c>
      <c r="Q58" s="133" t="e">
        <f t="shared" si="5"/>
        <v>#DIV/0!</v>
      </c>
      <c r="R58" s="134">
        <f t="shared" si="6"/>
        <v>0</v>
      </c>
      <c r="S58" s="135" t="e">
        <f t="shared" si="7"/>
        <v>#VALUE!</v>
      </c>
      <c r="T58" s="396" t="s">
        <v>1956</v>
      </c>
    </row>
    <row r="59" spans="1:20" ht="13.2" x14ac:dyDescent="0.25">
      <c r="A59" s="289" t="s">
        <v>664</v>
      </c>
      <c r="B59" s="303" t="s">
        <v>864</v>
      </c>
      <c r="C59" s="315" t="s">
        <v>684</v>
      </c>
      <c r="D59" s="315" t="s">
        <v>697</v>
      </c>
      <c r="E59" s="316" t="s">
        <v>548</v>
      </c>
      <c r="F59" s="316" t="s">
        <v>549</v>
      </c>
      <c r="G59" s="231" t="s">
        <v>565</v>
      </c>
      <c r="H59" s="230" t="s">
        <v>121</v>
      </c>
      <c r="I59" s="230" t="s">
        <v>185</v>
      </c>
      <c r="J59" s="317">
        <v>1</v>
      </c>
      <c r="K59" s="231" t="s">
        <v>1904</v>
      </c>
      <c r="L59" s="130">
        <v>2021</v>
      </c>
      <c r="M59" s="128">
        <v>11</v>
      </c>
      <c r="N59" s="132">
        <v>0</v>
      </c>
      <c r="O59" s="129">
        <f t="shared" si="4"/>
        <v>0</v>
      </c>
      <c r="P59" s="131">
        <v>0</v>
      </c>
      <c r="Q59" s="133" t="e">
        <f t="shared" si="5"/>
        <v>#DIV/0!</v>
      </c>
      <c r="R59" s="134">
        <f t="shared" si="6"/>
        <v>0</v>
      </c>
      <c r="S59" s="135" t="e">
        <f t="shared" si="7"/>
        <v>#VALUE!</v>
      </c>
      <c r="T59" s="396" t="s">
        <v>1956</v>
      </c>
    </row>
    <row r="60" spans="1:20" ht="13.2" x14ac:dyDescent="0.25">
      <c r="A60" s="289" t="s">
        <v>664</v>
      </c>
      <c r="B60" s="303" t="s">
        <v>864</v>
      </c>
      <c r="C60" s="315" t="s">
        <v>684</v>
      </c>
      <c r="D60" s="315" t="s">
        <v>697</v>
      </c>
      <c r="E60" s="316" t="s">
        <v>548</v>
      </c>
      <c r="F60" s="316" t="s">
        <v>550</v>
      </c>
      <c r="G60" s="231" t="s">
        <v>565</v>
      </c>
      <c r="H60" s="230" t="s">
        <v>121</v>
      </c>
      <c r="I60" s="230" t="s">
        <v>185</v>
      </c>
      <c r="J60" s="317">
        <v>1</v>
      </c>
      <c r="K60" s="231" t="s">
        <v>1904</v>
      </c>
      <c r="L60" s="130">
        <v>2021</v>
      </c>
      <c r="M60" s="128">
        <v>11</v>
      </c>
      <c r="N60" s="132">
        <v>0</v>
      </c>
      <c r="O60" s="129">
        <f t="shared" si="4"/>
        <v>0</v>
      </c>
      <c r="P60" s="131">
        <v>0</v>
      </c>
      <c r="Q60" s="133" t="e">
        <f t="shared" si="5"/>
        <v>#DIV/0!</v>
      </c>
      <c r="R60" s="134">
        <f t="shared" si="6"/>
        <v>0</v>
      </c>
      <c r="S60" s="135" t="e">
        <f t="shared" si="7"/>
        <v>#VALUE!</v>
      </c>
      <c r="T60" s="396" t="s">
        <v>1956</v>
      </c>
    </row>
    <row r="61" spans="1:20" ht="13.2" x14ac:dyDescent="0.25">
      <c r="A61" s="289" t="s">
        <v>664</v>
      </c>
      <c r="B61" s="303" t="s">
        <v>864</v>
      </c>
      <c r="C61" s="315" t="s">
        <v>684</v>
      </c>
      <c r="D61" s="315" t="s">
        <v>697</v>
      </c>
      <c r="E61" s="316" t="s">
        <v>548</v>
      </c>
      <c r="F61" s="316" t="s">
        <v>551</v>
      </c>
      <c r="G61" s="231" t="s">
        <v>565</v>
      </c>
      <c r="H61" s="230" t="s">
        <v>121</v>
      </c>
      <c r="I61" s="230" t="s">
        <v>185</v>
      </c>
      <c r="J61" s="317">
        <v>1</v>
      </c>
      <c r="K61" s="231" t="s">
        <v>1904</v>
      </c>
      <c r="L61" s="130">
        <v>2021</v>
      </c>
      <c r="M61" s="128">
        <v>11</v>
      </c>
      <c r="N61" s="132">
        <v>0</v>
      </c>
      <c r="O61" s="129">
        <f t="shared" si="4"/>
        <v>0</v>
      </c>
      <c r="P61" s="131">
        <v>0</v>
      </c>
      <c r="Q61" s="133" t="e">
        <f t="shared" si="5"/>
        <v>#DIV/0!</v>
      </c>
      <c r="R61" s="134">
        <f t="shared" si="6"/>
        <v>0</v>
      </c>
      <c r="S61" s="135" t="e">
        <f t="shared" si="7"/>
        <v>#VALUE!</v>
      </c>
      <c r="T61" s="396" t="s">
        <v>1956</v>
      </c>
    </row>
    <row r="62" spans="1:20" ht="13.2" x14ac:dyDescent="0.25">
      <c r="A62" s="289" t="s">
        <v>664</v>
      </c>
      <c r="B62" s="303" t="s">
        <v>864</v>
      </c>
      <c r="C62" s="315" t="s">
        <v>684</v>
      </c>
      <c r="D62" s="315" t="s">
        <v>697</v>
      </c>
      <c r="E62" s="316" t="s">
        <v>548</v>
      </c>
      <c r="F62" s="316" t="s">
        <v>552</v>
      </c>
      <c r="G62" s="231" t="s">
        <v>565</v>
      </c>
      <c r="H62" s="230" t="s">
        <v>121</v>
      </c>
      <c r="I62" s="230" t="s">
        <v>185</v>
      </c>
      <c r="J62" s="317">
        <v>1</v>
      </c>
      <c r="K62" s="231" t="s">
        <v>1904</v>
      </c>
      <c r="L62" s="130">
        <v>2021</v>
      </c>
      <c r="M62" s="128">
        <v>11</v>
      </c>
      <c r="N62" s="132">
        <v>0</v>
      </c>
      <c r="O62" s="129">
        <f t="shared" si="4"/>
        <v>0</v>
      </c>
      <c r="P62" s="131">
        <v>0</v>
      </c>
      <c r="Q62" s="133" t="e">
        <f t="shared" si="5"/>
        <v>#DIV/0!</v>
      </c>
      <c r="R62" s="134">
        <f t="shared" si="6"/>
        <v>0</v>
      </c>
      <c r="S62" s="135" t="e">
        <f t="shared" si="7"/>
        <v>#VALUE!</v>
      </c>
      <c r="T62" s="396" t="s">
        <v>1956</v>
      </c>
    </row>
    <row r="63" spans="1:20" ht="13.2" x14ac:dyDescent="0.25">
      <c r="A63" s="289" t="s">
        <v>664</v>
      </c>
      <c r="B63" s="303" t="s">
        <v>864</v>
      </c>
      <c r="C63" s="315" t="s">
        <v>684</v>
      </c>
      <c r="D63" s="315" t="s">
        <v>697</v>
      </c>
      <c r="E63" s="316" t="s">
        <v>548</v>
      </c>
      <c r="F63" s="316" t="s">
        <v>1957</v>
      </c>
      <c r="G63" s="231" t="s">
        <v>565</v>
      </c>
      <c r="H63" s="230" t="s">
        <v>121</v>
      </c>
      <c r="I63" s="230" t="s">
        <v>185</v>
      </c>
      <c r="J63" s="317">
        <v>1</v>
      </c>
      <c r="K63" s="231" t="s">
        <v>1904</v>
      </c>
      <c r="L63" s="130">
        <v>2021</v>
      </c>
      <c r="M63" s="128">
        <v>11</v>
      </c>
      <c r="N63" s="132">
        <v>0</v>
      </c>
      <c r="O63" s="129">
        <f t="shared" si="4"/>
        <v>0</v>
      </c>
      <c r="P63" s="131">
        <v>0</v>
      </c>
      <c r="Q63" s="133" t="e">
        <f t="shared" si="5"/>
        <v>#DIV/0!</v>
      </c>
      <c r="R63" s="134">
        <f t="shared" si="6"/>
        <v>0</v>
      </c>
      <c r="S63" s="135" t="e">
        <f t="shared" si="7"/>
        <v>#VALUE!</v>
      </c>
      <c r="T63" s="396" t="s">
        <v>1956</v>
      </c>
    </row>
    <row r="64" spans="1:20" ht="13.2" x14ac:dyDescent="0.25">
      <c r="A64" s="289" t="s">
        <v>664</v>
      </c>
      <c r="B64" s="303" t="s">
        <v>864</v>
      </c>
      <c r="C64" s="315" t="s">
        <v>684</v>
      </c>
      <c r="D64" s="315" t="s">
        <v>697</v>
      </c>
      <c r="E64" s="316" t="s">
        <v>548</v>
      </c>
      <c r="F64" s="316" t="s">
        <v>554</v>
      </c>
      <c r="G64" s="231" t="s">
        <v>565</v>
      </c>
      <c r="H64" s="230" t="s">
        <v>121</v>
      </c>
      <c r="I64" s="230" t="s">
        <v>185</v>
      </c>
      <c r="J64" s="317">
        <v>1</v>
      </c>
      <c r="K64" s="231" t="s">
        <v>1904</v>
      </c>
      <c r="L64" s="130">
        <v>2021</v>
      </c>
      <c r="M64" s="128">
        <v>11</v>
      </c>
      <c r="N64" s="132">
        <v>0</v>
      </c>
      <c r="O64" s="129">
        <f t="shared" si="4"/>
        <v>0</v>
      </c>
      <c r="P64" s="131">
        <v>0</v>
      </c>
      <c r="Q64" s="133" t="e">
        <f t="shared" si="5"/>
        <v>#DIV/0!</v>
      </c>
      <c r="R64" s="134">
        <f t="shared" si="6"/>
        <v>0</v>
      </c>
      <c r="S64" s="135" t="e">
        <f t="shared" si="7"/>
        <v>#VALUE!</v>
      </c>
      <c r="T64" s="396" t="s">
        <v>1956</v>
      </c>
    </row>
    <row r="65" spans="1:20" ht="26.4" x14ac:dyDescent="0.25">
      <c r="A65" s="289" t="s">
        <v>664</v>
      </c>
      <c r="B65" s="303" t="s">
        <v>864</v>
      </c>
      <c r="C65" s="315" t="s">
        <v>1959</v>
      </c>
      <c r="D65" s="315" t="s">
        <v>1960</v>
      </c>
      <c r="E65" s="316" t="s">
        <v>134</v>
      </c>
      <c r="F65" s="316" t="s">
        <v>133</v>
      </c>
      <c r="G65" s="231" t="s">
        <v>565</v>
      </c>
      <c r="H65" s="230" t="s">
        <v>121</v>
      </c>
      <c r="I65" s="230" t="s">
        <v>185</v>
      </c>
      <c r="J65" s="317">
        <v>1</v>
      </c>
      <c r="K65" s="231" t="s">
        <v>1904</v>
      </c>
      <c r="L65" s="130">
        <v>2021</v>
      </c>
      <c r="M65" s="131">
        <v>10</v>
      </c>
      <c r="N65" s="390">
        <v>1</v>
      </c>
      <c r="O65" s="129">
        <f t="shared" si="4"/>
        <v>10</v>
      </c>
      <c r="P65" s="131">
        <v>1</v>
      </c>
      <c r="Q65" s="392">
        <f t="shared" ref="Q65:Q88" si="11">P65/(O65)</f>
        <v>0.1</v>
      </c>
      <c r="R65" s="393">
        <f t="shared" ref="R65:R88" si="12">P65/M65</f>
        <v>0.1</v>
      </c>
      <c r="S65" s="394">
        <f t="shared" ref="S65:S88" si="13">N65/J65</f>
        <v>1</v>
      </c>
      <c r="T65" s="418" t="s">
        <v>1958</v>
      </c>
    </row>
    <row r="66" spans="1:20" ht="26.4" x14ac:dyDescent="0.25">
      <c r="A66" s="289" t="s">
        <v>664</v>
      </c>
      <c r="B66" s="303" t="s">
        <v>864</v>
      </c>
      <c r="C66" s="315" t="s">
        <v>1959</v>
      </c>
      <c r="D66" s="315" t="s">
        <v>1960</v>
      </c>
      <c r="E66" s="316" t="s">
        <v>134</v>
      </c>
      <c r="F66" s="316" t="s">
        <v>139</v>
      </c>
      <c r="G66" s="231" t="s">
        <v>565</v>
      </c>
      <c r="H66" s="230" t="s">
        <v>121</v>
      </c>
      <c r="I66" s="230" t="s">
        <v>185</v>
      </c>
      <c r="J66" s="317">
        <v>1</v>
      </c>
      <c r="K66" s="231" t="s">
        <v>1904</v>
      </c>
      <c r="L66" s="130">
        <v>2021</v>
      </c>
      <c r="M66" s="131">
        <v>10</v>
      </c>
      <c r="N66" s="390">
        <v>1</v>
      </c>
      <c r="O66" s="129">
        <f t="shared" si="4"/>
        <v>10</v>
      </c>
      <c r="P66" s="131">
        <v>1</v>
      </c>
      <c r="Q66" s="392">
        <f t="shared" si="11"/>
        <v>0.1</v>
      </c>
      <c r="R66" s="393">
        <f t="shared" si="12"/>
        <v>0.1</v>
      </c>
      <c r="S66" s="394">
        <f t="shared" si="13"/>
        <v>1</v>
      </c>
      <c r="T66" s="418" t="s">
        <v>1958</v>
      </c>
    </row>
    <row r="67" spans="1:20" ht="26.4" x14ac:dyDescent="0.25">
      <c r="A67" s="289" t="s">
        <v>664</v>
      </c>
      <c r="B67" s="303" t="s">
        <v>864</v>
      </c>
      <c r="C67" s="315" t="s">
        <v>1959</v>
      </c>
      <c r="D67" s="315" t="s">
        <v>1960</v>
      </c>
      <c r="E67" s="316" t="s">
        <v>134</v>
      </c>
      <c r="F67" s="316" t="s">
        <v>570</v>
      </c>
      <c r="G67" s="231" t="s">
        <v>565</v>
      </c>
      <c r="H67" s="230" t="s">
        <v>121</v>
      </c>
      <c r="I67" s="230" t="s">
        <v>185</v>
      </c>
      <c r="J67" s="317">
        <v>1</v>
      </c>
      <c r="K67" s="231" t="s">
        <v>1904</v>
      </c>
      <c r="L67" s="130">
        <v>2021</v>
      </c>
      <c r="M67" s="131">
        <v>10</v>
      </c>
      <c r="N67" s="390">
        <v>1</v>
      </c>
      <c r="O67" s="129">
        <f t="shared" si="4"/>
        <v>10</v>
      </c>
      <c r="P67" s="131">
        <v>1</v>
      </c>
      <c r="Q67" s="392">
        <f t="shared" si="11"/>
        <v>0.1</v>
      </c>
      <c r="R67" s="393">
        <f t="shared" si="12"/>
        <v>0.1</v>
      </c>
      <c r="S67" s="394">
        <f t="shared" si="13"/>
        <v>1</v>
      </c>
      <c r="T67" s="418" t="s">
        <v>1958</v>
      </c>
    </row>
    <row r="68" spans="1:20" ht="26.4" x14ac:dyDescent="0.25">
      <c r="A68" s="289" t="s">
        <v>664</v>
      </c>
      <c r="B68" s="303" t="s">
        <v>864</v>
      </c>
      <c r="C68" s="315" t="s">
        <v>1959</v>
      </c>
      <c r="D68" s="315" t="s">
        <v>1960</v>
      </c>
      <c r="E68" s="316" t="s">
        <v>134</v>
      </c>
      <c r="F68" s="316" t="s">
        <v>571</v>
      </c>
      <c r="G68" s="231" t="s">
        <v>565</v>
      </c>
      <c r="H68" s="230" t="s">
        <v>121</v>
      </c>
      <c r="I68" s="230" t="s">
        <v>185</v>
      </c>
      <c r="J68" s="317">
        <v>1</v>
      </c>
      <c r="K68" s="231" t="s">
        <v>1904</v>
      </c>
      <c r="L68" s="130">
        <v>2021</v>
      </c>
      <c r="M68" s="131">
        <v>10</v>
      </c>
      <c r="N68" s="390">
        <v>1</v>
      </c>
      <c r="O68" s="129">
        <f t="shared" si="4"/>
        <v>10</v>
      </c>
      <c r="P68" s="131">
        <v>1</v>
      </c>
      <c r="Q68" s="392">
        <f t="shared" si="11"/>
        <v>0.1</v>
      </c>
      <c r="R68" s="393">
        <f t="shared" si="12"/>
        <v>0.1</v>
      </c>
      <c r="S68" s="394">
        <f t="shared" si="13"/>
        <v>1</v>
      </c>
      <c r="T68" s="418" t="s">
        <v>1958</v>
      </c>
    </row>
    <row r="69" spans="1:20" ht="26.4" x14ac:dyDescent="0.25">
      <c r="A69" s="289" t="s">
        <v>664</v>
      </c>
      <c r="B69" s="303" t="s">
        <v>864</v>
      </c>
      <c r="C69" s="315" t="s">
        <v>1959</v>
      </c>
      <c r="D69" s="315" t="s">
        <v>1960</v>
      </c>
      <c r="E69" s="316" t="s">
        <v>134</v>
      </c>
      <c r="F69" s="316" t="s">
        <v>1954</v>
      </c>
      <c r="G69" s="231" t="s">
        <v>565</v>
      </c>
      <c r="H69" s="230" t="s">
        <v>121</v>
      </c>
      <c r="I69" s="230" t="s">
        <v>185</v>
      </c>
      <c r="J69" s="317">
        <v>1</v>
      </c>
      <c r="K69" s="231" t="s">
        <v>1904</v>
      </c>
      <c r="L69" s="130">
        <v>2021</v>
      </c>
      <c r="M69" s="131">
        <v>10</v>
      </c>
      <c r="N69" s="390">
        <v>1</v>
      </c>
      <c r="O69" s="129">
        <f t="shared" si="4"/>
        <v>10</v>
      </c>
      <c r="P69" s="131">
        <v>1</v>
      </c>
      <c r="Q69" s="392">
        <f t="shared" si="11"/>
        <v>0.1</v>
      </c>
      <c r="R69" s="393">
        <f t="shared" si="12"/>
        <v>0.1</v>
      </c>
      <c r="S69" s="394">
        <f t="shared" si="13"/>
        <v>1</v>
      </c>
      <c r="T69" s="418" t="s">
        <v>1958</v>
      </c>
    </row>
    <row r="70" spans="1:20" ht="26.4" x14ac:dyDescent="0.25">
      <c r="A70" s="289" t="s">
        <v>664</v>
      </c>
      <c r="B70" s="303" t="s">
        <v>864</v>
      </c>
      <c r="C70" s="315" t="s">
        <v>1959</v>
      </c>
      <c r="D70" s="315" t="s">
        <v>1960</v>
      </c>
      <c r="E70" s="316" t="s">
        <v>134</v>
      </c>
      <c r="F70" s="316" t="s">
        <v>1936</v>
      </c>
      <c r="G70" s="231" t="s">
        <v>565</v>
      </c>
      <c r="H70" s="230" t="s">
        <v>121</v>
      </c>
      <c r="I70" s="230" t="s">
        <v>185</v>
      </c>
      <c r="J70" s="317">
        <v>1</v>
      </c>
      <c r="K70" s="231" t="s">
        <v>1904</v>
      </c>
      <c r="L70" s="130">
        <v>2021</v>
      </c>
      <c r="M70" s="131">
        <v>10</v>
      </c>
      <c r="N70" s="390">
        <v>1</v>
      </c>
      <c r="O70" s="129">
        <f t="shared" si="4"/>
        <v>10</v>
      </c>
      <c r="P70" s="131">
        <v>1</v>
      </c>
      <c r="Q70" s="392">
        <f t="shared" si="11"/>
        <v>0.1</v>
      </c>
      <c r="R70" s="393">
        <f t="shared" si="12"/>
        <v>0.1</v>
      </c>
      <c r="S70" s="394">
        <f t="shared" si="13"/>
        <v>1</v>
      </c>
      <c r="T70" s="418" t="s">
        <v>1958</v>
      </c>
    </row>
    <row r="71" spans="1:20" ht="26.4" x14ac:dyDescent="0.25">
      <c r="A71" s="289" t="s">
        <v>664</v>
      </c>
      <c r="B71" s="303" t="s">
        <v>864</v>
      </c>
      <c r="C71" s="315" t="s">
        <v>1959</v>
      </c>
      <c r="D71" s="315" t="s">
        <v>1960</v>
      </c>
      <c r="E71" s="316" t="s">
        <v>134</v>
      </c>
      <c r="F71" s="316" t="s">
        <v>141</v>
      </c>
      <c r="G71" s="231" t="s">
        <v>565</v>
      </c>
      <c r="H71" s="230" t="s">
        <v>121</v>
      </c>
      <c r="I71" s="230" t="s">
        <v>185</v>
      </c>
      <c r="J71" s="317">
        <v>1</v>
      </c>
      <c r="K71" s="231" t="s">
        <v>1904</v>
      </c>
      <c r="L71" s="130">
        <v>2021</v>
      </c>
      <c r="M71" s="131">
        <v>10</v>
      </c>
      <c r="N71" s="390">
        <v>1</v>
      </c>
      <c r="O71" s="129">
        <f t="shared" ref="O71:O134" si="14">ROUNDUP(N71*M71,0)</f>
        <v>10</v>
      </c>
      <c r="P71" s="131">
        <v>1</v>
      </c>
      <c r="Q71" s="392">
        <f t="shared" si="11"/>
        <v>0.1</v>
      </c>
      <c r="R71" s="393">
        <f t="shared" si="12"/>
        <v>0.1</v>
      </c>
      <c r="S71" s="394">
        <f t="shared" si="13"/>
        <v>1</v>
      </c>
      <c r="T71" s="418" t="s">
        <v>1958</v>
      </c>
    </row>
    <row r="72" spans="1:20" ht="26.4" x14ac:dyDescent="0.25">
      <c r="A72" s="289" t="s">
        <v>664</v>
      </c>
      <c r="B72" s="303" t="s">
        <v>864</v>
      </c>
      <c r="C72" s="315" t="s">
        <v>1959</v>
      </c>
      <c r="D72" s="315" t="s">
        <v>1960</v>
      </c>
      <c r="E72" s="316" t="s">
        <v>134</v>
      </c>
      <c r="F72" s="316" t="s">
        <v>573</v>
      </c>
      <c r="G72" s="315" t="s">
        <v>362</v>
      </c>
      <c r="H72" s="230" t="s">
        <v>121</v>
      </c>
      <c r="I72" s="230" t="s">
        <v>185</v>
      </c>
      <c r="J72" s="317">
        <v>1</v>
      </c>
      <c r="K72" s="231" t="s">
        <v>1904</v>
      </c>
      <c r="L72" s="130">
        <v>2021</v>
      </c>
      <c r="M72" s="131">
        <v>10</v>
      </c>
      <c r="N72" s="390">
        <v>1</v>
      </c>
      <c r="O72" s="129">
        <f t="shared" si="14"/>
        <v>10</v>
      </c>
      <c r="P72" s="131">
        <v>1</v>
      </c>
      <c r="Q72" s="392">
        <f t="shared" si="11"/>
        <v>0.1</v>
      </c>
      <c r="R72" s="393">
        <f t="shared" si="12"/>
        <v>0.1</v>
      </c>
      <c r="S72" s="394">
        <f t="shared" si="13"/>
        <v>1</v>
      </c>
      <c r="T72" s="418" t="s">
        <v>1958</v>
      </c>
    </row>
    <row r="73" spans="1:20" ht="26.4" x14ac:dyDescent="0.25">
      <c r="A73" s="289" t="s">
        <v>664</v>
      </c>
      <c r="B73" s="303" t="s">
        <v>864</v>
      </c>
      <c r="C73" s="315" t="s">
        <v>1959</v>
      </c>
      <c r="D73" s="315" t="s">
        <v>1960</v>
      </c>
      <c r="E73" s="316" t="s">
        <v>134</v>
      </c>
      <c r="F73" s="316" t="s">
        <v>144</v>
      </c>
      <c r="G73" s="231" t="s">
        <v>565</v>
      </c>
      <c r="H73" s="230" t="s">
        <v>121</v>
      </c>
      <c r="I73" s="230" t="s">
        <v>185</v>
      </c>
      <c r="J73" s="317">
        <v>1</v>
      </c>
      <c r="K73" s="231" t="s">
        <v>1904</v>
      </c>
      <c r="L73" s="130">
        <v>2021</v>
      </c>
      <c r="M73" s="131">
        <v>10</v>
      </c>
      <c r="N73" s="390">
        <v>1</v>
      </c>
      <c r="O73" s="129">
        <f t="shared" si="14"/>
        <v>10</v>
      </c>
      <c r="P73" s="131">
        <v>1</v>
      </c>
      <c r="Q73" s="392">
        <f t="shared" si="11"/>
        <v>0.1</v>
      </c>
      <c r="R73" s="393">
        <f t="shared" si="12"/>
        <v>0.1</v>
      </c>
      <c r="S73" s="394">
        <f t="shared" si="13"/>
        <v>1</v>
      </c>
      <c r="T73" s="418" t="s">
        <v>1958</v>
      </c>
    </row>
    <row r="74" spans="1:20" ht="26.4" x14ac:dyDescent="0.25">
      <c r="A74" s="289" t="s">
        <v>664</v>
      </c>
      <c r="B74" s="303" t="s">
        <v>864</v>
      </c>
      <c r="C74" s="315" t="s">
        <v>1959</v>
      </c>
      <c r="D74" s="315" t="s">
        <v>1960</v>
      </c>
      <c r="E74" s="316" t="s">
        <v>134</v>
      </c>
      <c r="F74" s="316" t="s">
        <v>574</v>
      </c>
      <c r="G74" s="231" t="s">
        <v>565</v>
      </c>
      <c r="H74" s="230" t="s">
        <v>121</v>
      </c>
      <c r="I74" s="230" t="s">
        <v>185</v>
      </c>
      <c r="J74" s="317">
        <v>1</v>
      </c>
      <c r="K74" s="231" t="s">
        <v>1904</v>
      </c>
      <c r="L74" s="130">
        <v>2021</v>
      </c>
      <c r="M74" s="131">
        <v>10</v>
      </c>
      <c r="N74" s="390">
        <v>1</v>
      </c>
      <c r="O74" s="129">
        <f t="shared" si="14"/>
        <v>10</v>
      </c>
      <c r="P74" s="131">
        <v>1</v>
      </c>
      <c r="Q74" s="392">
        <f t="shared" si="11"/>
        <v>0.1</v>
      </c>
      <c r="R74" s="393">
        <f t="shared" si="12"/>
        <v>0.1</v>
      </c>
      <c r="S74" s="394">
        <f t="shared" si="13"/>
        <v>1</v>
      </c>
      <c r="T74" s="418" t="s">
        <v>1958</v>
      </c>
    </row>
    <row r="75" spans="1:20" ht="26.4" x14ac:dyDescent="0.25">
      <c r="A75" s="289" t="s">
        <v>664</v>
      </c>
      <c r="B75" s="303" t="s">
        <v>864</v>
      </c>
      <c r="C75" s="315" t="s">
        <v>1959</v>
      </c>
      <c r="D75" s="315" t="s">
        <v>1960</v>
      </c>
      <c r="E75" s="316" t="s">
        <v>134</v>
      </c>
      <c r="F75" s="316" t="s">
        <v>575</v>
      </c>
      <c r="G75" s="315" t="s">
        <v>362</v>
      </c>
      <c r="H75" s="230" t="s">
        <v>121</v>
      </c>
      <c r="I75" s="230" t="s">
        <v>185</v>
      </c>
      <c r="J75" s="317">
        <v>1</v>
      </c>
      <c r="K75" s="231" t="s">
        <v>1904</v>
      </c>
      <c r="L75" s="130">
        <v>2021</v>
      </c>
      <c r="M75" s="131">
        <v>10</v>
      </c>
      <c r="N75" s="390">
        <v>1</v>
      </c>
      <c r="O75" s="129">
        <f t="shared" si="14"/>
        <v>10</v>
      </c>
      <c r="P75" s="131">
        <v>1</v>
      </c>
      <c r="Q75" s="392">
        <f t="shared" si="11"/>
        <v>0.1</v>
      </c>
      <c r="R75" s="393">
        <f t="shared" si="12"/>
        <v>0.1</v>
      </c>
      <c r="S75" s="394">
        <f t="shared" si="13"/>
        <v>1</v>
      </c>
      <c r="T75" s="418" t="s">
        <v>1958</v>
      </c>
    </row>
    <row r="76" spans="1:20" ht="26.4" x14ac:dyDescent="0.25">
      <c r="A76" s="289" t="s">
        <v>664</v>
      </c>
      <c r="B76" s="303" t="s">
        <v>864</v>
      </c>
      <c r="C76" s="315" t="s">
        <v>1959</v>
      </c>
      <c r="D76" s="315" t="s">
        <v>1960</v>
      </c>
      <c r="E76" s="316" t="s">
        <v>134</v>
      </c>
      <c r="F76" s="316" t="s">
        <v>336</v>
      </c>
      <c r="G76" s="315" t="s">
        <v>362</v>
      </c>
      <c r="H76" s="230" t="s">
        <v>121</v>
      </c>
      <c r="I76" s="230" t="s">
        <v>185</v>
      </c>
      <c r="J76" s="317">
        <v>1</v>
      </c>
      <c r="K76" s="231" t="s">
        <v>1904</v>
      </c>
      <c r="L76" s="130">
        <v>2021</v>
      </c>
      <c r="M76" s="131">
        <v>10</v>
      </c>
      <c r="N76" s="390">
        <v>1</v>
      </c>
      <c r="O76" s="129">
        <f t="shared" si="14"/>
        <v>10</v>
      </c>
      <c r="P76" s="131">
        <v>1</v>
      </c>
      <c r="Q76" s="392">
        <f t="shared" si="11"/>
        <v>0.1</v>
      </c>
      <c r="R76" s="393">
        <f t="shared" si="12"/>
        <v>0.1</v>
      </c>
      <c r="S76" s="394">
        <f t="shared" si="13"/>
        <v>1</v>
      </c>
      <c r="T76" s="418" t="s">
        <v>1958</v>
      </c>
    </row>
    <row r="77" spans="1:20" ht="26.4" x14ac:dyDescent="0.25">
      <c r="A77" s="289" t="s">
        <v>664</v>
      </c>
      <c r="B77" s="303" t="s">
        <v>864</v>
      </c>
      <c r="C77" s="315" t="s">
        <v>1959</v>
      </c>
      <c r="D77" s="315" t="s">
        <v>1960</v>
      </c>
      <c r="E77" s="316" t="s">
        <v>134</v>
      </c>
      <c r="F77" s="316" t="s">
        <v>337</v>
      </c>
      <c r="G77" s="231" t="s">
        <v>565</v>
      </c>
      <c r="H77" s="230" t="s">
        <v>121</v>
      </c>
      <c r="I77" s="230" t="s">
        <v>185</v>
      </c>
      <c r="J77" s="317">
        <v>1</v>
      </c>
      <c r="K77" s="231" t="s">
        <v>1904</v>
      </c>
      <c r="L77" s="130">
        <v>2021</v>
      </c>
      <c r="M77" s="131">
        <v>10</v>
      </c>
      <c r="N77" s="390">
        <v>1</v>
      </c>
      <c r="O77" s="129">
        <f t="shared" si="14"/>
        <v>10</v>
      </c>
      <c r="P77" s="131">
        <v>1</v>
      </c>
      <c r="Q77" s="392">
        <f t="shared" si="11"/>
        <v>0.1</v>
      </c>
      <c r="R77" s="393">
        <f t="shared" si="12"/>
        <v>0.1</v>
      </c>
      <c r="S77" s="394">
        <f t="shared" si="13"/>
        <v>1</v>
      </c>
      <c r="T77" s="418" t="s">
        <v>1958</v>
      </c>
    </row>
    <row r="78" spans="1:20" ht="26.4" x14ac:dyDescent="0.25">
      <c r="A78" s="289" t="s">
        <v>664</v>
      </c>
      <c r="B78" s="303" t="s">
        <v>864</v>
      </c>
      <c r="C78" s="315" t="s">
        <v>1959</v>
      </c>
      <c r="D78" s="315" t="s">
        <v>1960</v>
      </c>
      <c r="E78" s="316" t="s">
        <v>134</v>
      </c>
      <c r="F78" s="316" t="s">
        <v>577</v>
      </c>
      <c r="G78" s="231" t="s">
        <v>565</v>
      </c>
      <c r="H78" s="230" t="s">
        <v>121</v>
      </c>
      <c r="I78" s="230" t="s">
        <v>185</v>
      </c>
      <c r="J78" s="317">
        <v>1</v>
      </c>
      <c r="K78" s="231" t="s">
        <v>1904</v>
      </c>
      <c r="L78" s="130">
        <v>2021</v>
      </c>
      <c r="M78" s="131">
        <v>10</v>
      </c>
      <c r="N78" s="390">
        <v>1</v>
      </c>
      <c r="O78" s="129">
        <f t="shared" si="14"/>
        <v>10</v>
      </c>
      <c r="P78" s="131">
        <v>1</v>
      </c>
      <c r="Q78" s="392">
        <f t="shared" si="11"/>
        <v>0.1</v>
      </c>
      <c r="R78" s="393">
        <f t="shared" si="12"/>
        <v>0.1</v>
      </c>
      <c r="S78" s="394">
        <f t="shared" si="13"/>
        <v>1</v>
      </c>
      <c r="T78" s="418" t="s">
        <v>1958</v>
      </c>
    </row>
    <row r="79" spans="1:20" ht="26.4" x14ac:dyDescent="0.25">
      <c r="A79" s="289" t="s">
        <v>664</v>
      </c>
      <c r="B79" s="303" t="s">
        <v>864</v>
      </c>
      <c r="C79" s="315" t="s">
        <v>1959</v>
      </c>
      <c r="D79" s="315" t="s">
        <v>1960</v>
      </c>
      <c r="E79" s="316" t="s">
        <v>134</v>
      </c>
      <c r="F79" s="316" t="s">
        <v>340</v>
      </c>
      <c r="G79" s="231" t="s">
        <v>565</v>
      </c>
      <c r="H79" s="230" t="s">
        <v>121</v>
      </c>
      <c r="I79" s="230" t="s">
        <v>185</v>
      </c>
      <c r="J79" s="317">
        <v>1</v>
      </c>
      <c r="K79" s="231" t="s">
        <v>1904</v>
      </c>
      <c r="L79" s="130">
        <v>2021</v>
      </c>
      <c r="M79" s="131">
        <v>10</v>
      </c>
      <c r="N79" s="390">
        <v>1</v>
      </c>
      <c r="O79" s="129">
        <f t="shared" si="14"/>
        <v>10</v>
      </c>
      <c r="P79" s="131">
        <v>1</v>
      </c>
      <c r="Q79" s="392">
        <f t="shared" si="11"/>
        <v>0.1</v>
      </c>
      <c r="R79" s="393">
        <f t="shared" si="12"/>
        <v>0.1</v>
      </c>
      <c r="S79" s="394">
        <f t="shared" si="13"/>
        <v>1</v>
      </c>
      <c r="T79" s="418" t="s">
        <v>1958</v>
      </c>
    </row>
    <row r="80" spans="1:20" ht="26.4" x14ac:dyDescent="0.25">
      <c r="A80" s="289" t="s">
        <v>664</v>
      </c>
      <c r="B80" s="303" t="s">
        <v>864</v>
      </c>
      <c r="C80" s="315" t="s">
        <v>1959</v>
      </c>
      <c r="D80" s="315" t="s">
        <v>1960</v>
      </c>
      <c r="E80" s="316" t="s">
        <v>134</v>
      </c>
      <c r="F80" s="316" t="s">
        <v>341</v>
      </c>
      <c r="G80" s="231" t="s">
        <v>565</v>
      </c>
      <c r="H80" s="230" t="s">
        <v>121</v>
      </c>
      <c r="I80" s="230" t="s">
        <v>185</v>
      </c>
      <c r="J80" s="317">
        <v>1</v>
      </c>
      <c r="K80" s="231" t="s">
        <v>1904</v>
      </c>
      <c r="L80" s="130">
        <v>2021</v>
      </c>
      <c r="M80" s="131">
        <v>10</v>
      </c>
      <c r="N80" s="390">
        <v>1</v>
      </c>
      <c r="O80" s="129">
        <f t="shared" si="14"/>
        <v>10</v>
      </c>
      <c r="P80" s="131">
        <v>1</v>
      </c>
      <c r="Q80" s="392">
        <f t="shared" si="11"/>
        <v>0.1</v>
      </c>
      <c r="R80" s="393">
        <f t="shared" si="12"/>
        <v>0.1</v>
      </c>
      <c r="S80" s="394">
        <f t="shared" si="13"/>
        <v>1</v>
      </c>
      <c r="T80" s="418" t="s">
        <v>1958</v>
      </c>
    </row>
    <row r="81" spans="1:20" ht="26.4" x14ac:dyDescent="0.25">
      <c r="A81" s="289" t="s">
        <v>664</v>
      </c>
      <c r="B81" s="303" t="s">
        <v>864</v>
      </c>
      <c r="C81" s="315" t="s">
        <v>1959</v>
      </c>
      <c r="D81" s="315" t="s">
        <v>1960</v>
      </c>
      <c r="E81" s="316" t="s">
        <v>134</v>
      </c>
      <c r="F81" s="316" t="s">
        <v>578</v>
      </c>
      <c r="G81" s="231" t="s">
        <v>565</v>
      </c>
      <c r="H81" s="230" t="s">
        <v>121</v>
      </c>
      <c r="I81" s="230" t="s">
        <v>185</v>
      </c>
      <c r="J81" s="317">
        <v>1</v>
      </c>
      <c r="K81" s="231" t="s">
        <v>1904</v>
      </c>
      <c r="L81" s="130">
        <v>2021</v>
      </c>
      <c r="M81" s="131">
        <v>10</v>
      </c>
      <c r="N81" s="390">
        <v>1</v>
      </c>
      <c r="O81" s="129">
        <f t="shared" si="14"/>
        <v>10</v>
      </c>
      <c r="P81" s="131">
        <v>1</v>
      </c>
      <c r="Q81" s="392">
        <f t="shared" si="11"/>
        <v>0.1</v>
      </c>
      <c r="R81" s="393">
        <f t="shared" si="12"/>
        <v>0.1</v>
      </c>
      <c r="S81" s="394">
        <f t="shared" si="13"/>
        <v>1</v>
      </c>
      <c r="T81" s="418" t="s">
        <v>1958</v>
      </c>
    </row>
    <row r="82" spans="1:20" ht="26.4" x14ac:dyDescent="0.25">
      <c r="A82" s="289" t="s">
        <v>664</v>
      </c>
      <c r="B82" s="303" t="s">
        <v>864</v>
      </c>
      <c r="C82" s="315" t="s">
        <v>1959</v>
      </c>
      <c r="D82" s="315" t="s">
        <v>1960</v>
      </c>
      <c r="E82" s="316" t="s">
        <v>134</v>
      </c>
      <c r="F82" s="316" t="s">
        <v>579</v>
      </c>
      <c r="G82" s="231" t="s">
        <v>565</v>
      </c>
      <c r="H82" s="230" t="s">
        <v>121</v>
      </c>
      <c r="I82" s="230" t="s">
        <v>185</v>
      </c>
      <c r="J82" s="317">
        <v>1</v>
      </c>
      <c r="K82" s="231" t="s">
        <v>1904</v>
      </c>
      <c r="L82" s="130">
        <v>2021</v>
      </c>
      <c r="M82" s="131">
        <v>10</v>
      </c>
      <c r="N82" s="390">
        <v>1</v>
      </c>
      <c r="O82" s="129">
        <f t="shared" si="14"/>
        <v>10</v>
      </c>
      <c r="P82" s="131">
        <v>0</v>
      </c>
      <c r="Q82" s="392">
        <f t="shared" si="11"/>
        <v>0</v>
      </c>
      <c r="R82" s="393">
        <f t="shared" si="12"/>
        <v>0</v>
      </c>
      <c r="S82" s="394">
        <f t="shared" si="13"/>
        <v>1</v>
      </c>
      <c r="T82" s="418" t="s">
        <v>1958</v>
      </c>
    </row>
    <row r="83" spans="1:20" ht="26.4" x14ac:dyDescent="0.25">
      <c r="A83" s="289" t="s">
        <v>664</v>
      </c>
      <c r="B83" s="303" t="s">
        <v>864</v>
      </c>
      <c r="C83" s="315" t="s">
        <v>1959</v>
      </c>
      <c r="D83" s="315" t="s">
        <v>1960</v>
      </c>
      <c r="E83" s="316" t="s">
        <v>134</v>
      </c>
      <c r="F83" s="316" t="s">
        <v>342</v>
      </c>
      <c r="G83" s="231" t="s">
        <v>565</v>
      </c>
      <c r="H83" s="230" t="s">
        <v>121</v>
      </c>
      <c r="I83" s="230" t="s">
        <v>185</v>
      </c>
      <c r="J83" s="317">
        <v>1</v>
      </c>
      <c r="K83" s="231" t="s">
        <v>1904</v>
      </c>
      <c r="L83" s="130">
        <v>2021</v>
      </c>
      <c r="M83" s="131">
        <v>10</v>
      </c>
      <c r="N83" s="390">
        <v>1</v>
      </c>
      <c r="O83" s="129">
        <f t="shared" si="14"/>
        <v>10</v>
      </c>
      <c r="P83" s="131">
        <v>1</v>
      </c>
      <c r="Q83" s="392">
        <f t="shared" si="11"/>
        <v>0.1</v>
      </c>
      <c r="R83" s="393">
        <f t="shared" si="12"/>
        <v>0.1</v>
      </c>
      <c r="S83" s="394">
        <f t="shared" si="13"/>
        <v>1</v>
      </c>
      <c r="T83" s="418" t="s">
        <v>1958</v>
      </c>
    </row>
    <row r="84" spans="1:20" ht="26.4" x14ac:dyDescent="0.25">
      <c r="A84" s="289" t="s">
        <v>664</v>
      </c>
      <c r="B84" s="303" t="s">
        <v>864</v>
      </c>
      <c r="C84" s="315" t="s">
        <v>1959</v>
      </c>
      <c r="D84" s="315" t="s">
        <v>1960</v>
      </c>
      <c r="E84" s="316" t="s">
        <v>134</v>
      </c>
      <c r="F84" s="316" t="s">
        <v>343</v>
      </c>
      <c r="G84" s="315" t="s">
        <v>362</v>
      </c>
      <c r="H84" s="230" t="s">
        <v>121</v>
      </c>
      <c r="I84" s="230" t="s">
        <v>185</v>
      </c>
      <c r="J84" s="317">
        <v>1</v>
      </c>
      <c r="K84" s="231" t="s">
        <v>1904</v>
      </c>
      <c r="L84" s="130">
        <v>2021</v>
      </c>
      <c r="M84" s="131">
        <v>10</v>
      </c>
      <c r="N84" s="390">
        <v>1</v>
      </c>
      <c r="O84" s="129">
        <f t="shared" si="14"/>
        <v>10</v>
      </c>
      <c r="P84" s="131">
        <v>1</v>
      </c>
      <c r="Q84" s="392">
        <f t="shared" si="11"/>
        <v>0.1</v>
      </c>
      <c r="R84" s="393">
        <f t="shared" si="12"/>
        <v>0.1</v>
      </c>
      <c r="S84" s="394">
        <f t="shared" si="13"/>
        <v>1</v>
      </c>
      <c r="T84" s="418" t="s">
        <v>1958</v>
      </c>
    </row>
    <row r="85" spans="1:20" ht="26.4" x14ac:dyDescent="0.25">
      <c r="A85" s="289" t="s">
        <v>664</v>
      </c>
      <c r="B85" s="303" t="s">
        <v>864</v>
      </c>
      <c r="C85" s="315" t="s">
        <v>1959</v>
      </c>
      <c r="D85" s="315" t="s">
        <v>1960</v>
      </c>
      <c r="E85" s="316" t="s">
        <v>134</v>
      </c>
      <c r="F85" s="316" t="s">
        <v>582</v>
      </c>
      <c r="G85" s="231" t="s">
        <v>565</v>
      </c>
      <c r="H85" s="230" t="s">
        <v>121</v>
      </c>
      <c r="I85" s="230" t="s">
        <v>185</v>
      </c>
      <c r="J85" s="317">
        <v>1</v>
      </c>
      <c r="K85" s="231" t="s">
        <v>1904</v>
      </c>
      <c r="L85" s="130">
        <v>2021</v>
      </c>
      <c r="M85" s="131">
        <v>10</v>
      </c>
      <c r="N85" s="390">
        <v>1</v>
      </c>
      <c r="O85" s="129">
        <f t="shared" si="14"/>
        <v>10</v>
      </c>
      <c r="P85" s="131">
        <v>1</v>
      </c>
      <c r="Q85" s="392">
        <f t="shared" si="11"/>
        <v>0.1</v>
      </c>
      <c r="R85" s="393">
        <f t="shared" si="12"/>
        <v>0.1</v>
      </c>
      <c r="S85" s="394">
        <f t="shared" si="13"/>
        <v>1</v>
      </c>
      <c r="T85" s="418" t="s">
        <v>1958</v>
      </c>
    </row>
    <row r="86" spans="1:20" ht="26.4" x14ac:dyDescent="0.25">
      <c r="A86" s="289" t="s">
        <v>664</v>
      </c>
      <c r="B86" s="303" t="s">
        <v>864</v>
      </c>
      <c r="C86" s="315" t="s">
        <v>1959</v>
      </c>
      <c r="D86" s="315" t="s">
        <v>1960</v>
      </c>
      <c r="E86" s="316" t="s">
        <v>134</v>
      </c>
      <c r="F86" s="316" t="s">
        <v>349</v>
      </c>
      <c r="G86" s="231" t="s">
        <v>565</v>
      </c>
      <c r="H86" s="230" t="s">
        <v>121</v>
      </c>
      <c r="I86" s="230" t="s">
        <v>185</v>
      </c>
      <c r="J86" s="317">
        <v>1</v>
      </c>
      <c r="K86" s="231" t="s">
        <v>1904</v>
      </c>
      <c r="L86" s="130">
        <v>2021</v>
      </c>
      <c r="M86" s="131">
        <v>10</v>
      </c>
      <c r="N86" s="390">
        <v>1</v>
      </c>
      <c r="O86" s="129">
        <f t="shared" si="14"/>
        <v>10</v>
      </c>
      <c r="P86" s="131">
        <v>1</v>
      </c>
      <c r="Q86" s="392">
        <f t="shared" si="11"/>
        <v>0.1</v>
      </c>
      <c r="R86" s="393">
        <f t="shared" si="12"/>
        <v>0.1</v>
      </c>
      <c r="S86" s="394">
        <f t="shared" si="13"/>
        <v>1</v>
      </c>
      <c r="T86" s="418" t="s">
        <v>1958</v>
      </c>
    </row>
    <row r="87" spans="1:20" ht="26.4" x14ac:dyDescent="0.25">
      <c r="A87" s="289" t="s">
        <v>664</v>
      </c>
      <c r="B87" s="303" t="s">
        <v>864</v>
      </c>
      <c r="C87" s="315" t="s">
        <v>1959</v>
      </c>
      <c r="D87" s="315" t="s">
        <v>1960</v>
      </c>
      <c r="E87" s="316" t="s">
        <v>134</v>
      </c>
      <c r="F87" s="316" t="s">
        <v>352</v>
      </c>
      <c r="G87" s="231" t="s">
        <v>565</v>
      </c>
      <c r="H87" s="230" t="s">
        <v>121</v>
      </c>
      <c r="I87" s="230" t="s">
        <v>185</v>
      </c>
      <c r="J87" s="317">
        <v>1</v>
      </c>
      <c r="K87" s="231" t="s">
        <v>1904</v>
      </c>
      <c r="L87" s="130">
        <v>2021</v>
      </c>
      <c r="M87" s="131">
        <v>10</v>
      </c>
      <c r="N87" s="390">
        <v>1</v>
      </c>
      <c r="O87" s="129">
        <f t="shared" si="14"/>
        <v>10</v>
      </c>
      <c r="P87" s="131">
        <v>1</v>
      </c>
      <c r="Q87" s="392">
        <f t="shared" si="11"/>
        <v>0.1</v>
      </c>
      <c r="R87" s="393">
        <f t="shared" si="12"/>
        <v>0.1</v>
      </c>
      <c r="S87" s="394">
        <f t="shared" si="13"/>
        <v>1</v>
      </c>
      <c r="T87" s="418" t="s">
        <v>1958</v>
      </c>
    </row>
    <row r="88" spans="1:20" ht="26.4" x14ac:dyDescent="0.25">
      <c r="A88" s="289" t="s">
        <v>664</v>
      </c>
      <c r="B88" s="303" t="s">
        <v>864</v>
      </c>
      <c r="C88" s="315" t="s">
        <v>1959</v>
      </c>
      <c r="D88" s="315" t="s">
        <v>1960</v>
      </c>
      <c r="E88" s="316" t="s">
        <v>134</v>
      </c>
      <c r="F88" s="316" t="s">
        <v>583</v>
      </c>
      <c r="G88" s="315" t="s">
        <v>362</v>
      </c>
      <c r="H88" s="230" t="s">
        <v>121</v>
      </c>
      <c r="I88" s="230" t="s">
        <v>185</v>
      </c>
      <c r="J88" s="317">
        <v>1</v>
      </c>
      <c r="K88" s="231" t="s">
        <v>1904</v>
      </c>
      <c r="L88" s="130">
        <v>2021</v>
      </c>
      <c r="M88" s="131">
        <v>10</v>
      </c>
      <c r="N88" s="390">
        <v>1</v>
      </c>
      <c r="O88" s="129">
        <f t="shared" si="14"/>
        <v>10</v>
      </c>
      <c r="P88" s="131">
        <v>1</v>
      </c>
      <c r="Q88" s="392">
        <f t="shared" si="11"/>
        <v>0.1</v>
      </c>
      <c r="R88" s="393">
        <f t="shared" si="12"/>
        <v>0.1</v>
      </c>
      <c r="S88" s="394">
        <f t="shared" si="13"/>
        <v>1</v>
      </c>
      <c r="T88" s="418" t="s">
        <v>1958</v>
      </c>
    </row>
    <row r="89" spans="1:20" ht="26.4" x14ac:dyDescent="0.25">
      <c r="A89" s="289" t="s">
        <v>664</v>
      </c>
      <c r="B89" s="303" t="s">
        <v>864</v>
      </c>
      <c r="C89" s="315" t="s">
        <v>1959</v>
      </c>
      <c r="D89" s="315" t="s">
        <v>1960</v>
      </c>
      <c r="E89" s="316" t="s">
        <v>548</v>
      </c>
      <c r="F89" s="316" t="s">
        <v>547</v>
      </c>
      <c r="G89" s="231" t="s">
        <v>565</v>
      </c>
      <c r="H89" s="230" t="s">
        <v>121</v>
      </c>
      <c r="I89" s="230" t="s">
        <v>185</v>
      </c>
      <c r="J89" s="317">
        <v>1</v>
      </c>
      <c r="K89" s="231" t="s">
        <v>1904</v>
      </c>
      <c r="L89" s="130">
        <v>2021</v>
      </c>
      <c r="M89" s="131">
        <v>10</v>
      </c>
      <c r="N89" s="132">
        <v>0</v>
      </c>
      <c r="O89" s="129">
        <f t="shared" si="14"/>
        <v>0</v>
      </c>
      <c r="P89" s="131">
        <v>0</v>
      </c>
      <c r="Q89" s="133" t="e">
        <f t="shared" ref="Q89:Q126" si="15">P89/(O89)</f>
        <v>#DIV/0!</v>
      </c>
      <c r="R89" s="134">
        <f t="shared" ref="R89:R126" si="16">P89/M89</f>
        <v>0</v>
      </c>
      <c r="S89" s="135" t="e">
        <f t="shared" ref="S89:S126" si="17">N89/I90</f>
        <v>#VALUE!</v>
      </c>
      <c r="T89" s="396" t="s">
        <v>1956</v>
      </c>
    </row>
    <row r="90" spans="1:20" ht="26.4" x14ac:dyDescent="0.25">
      <c r="A90" s="289" t="s">
        <v>664</v>
      </c>
      <c r="B90" s="303" t="s">
        <v>864</v>
      </c>
      <c r="C90" s="315" t="s">
        <v>1959</v>
      </c>
      <c r="D90" s="315" t="s">
        <v>1960</v>
      </c>
      <c r="E90" s="316" t="s">
        <v>548</v>
      </c>
      <c r="F90" s="316" t="s">
        <v>549</v>
      </c>
      <c r="G90" s="231" t="s">
        <v>565</v>
      </c>
      <c r="H90" s="230" t="s">
        <v>121</v>
      </c>
      <c r="I90" s="230" t="s">
        <v>185</v>
      </c>
      <c r="J90" s="317">
        <v>1</v>
      </c>
      <c r="K90" s="231" t="s">
        <v>1904</v>
      </c>
      <c r="L90" s="130">
        <v>2021</v>
      </c>
      <c r="M90" s="131">
        <v>10</v>
      </c>
      <c r="N90" s="132">
        <v>0</v>
      </c>
      <c r="O90" s="129">
        <f t="shared" si="14"/>
        <v>0</v>
      </c>
      <c r="P90" s="131">
        <v>0</v>
      </c>
      <c r="Q90" s="133" t="e">
        <f t="shared" si="15"/>
        <v>#DIV/0!</v>
      </c>
      <c r="R90" s="134">
        <f t="shared" si="16"/>
        <v>0</v>
      </c>
      <c r="S90" s="135" t="e">
        <f t="shared" si="17"/>
        <v>#VALUE!</v>
      </c>
      <c r="T90" s="396" t="s">
        <v>1956</v>
      </c>
    </row>
    <row r="91" spans="1:20" ht="26.4" x14ac:dyDescent="0.25">
      <c r="A91" s="289" t="s">
        <v>664</v>
      </c>
      <c r="B91" s="303" t="s">
        <v>864</v>
      </c>
      <c r="C91" s="315" t="s">
        <v>1959</v>
      </c>
      <c r="D91" s="315" t="s">
        <v>1960</v>
      </c>
      <c r="E91" s="316" t="s">
        <v>548</v>
      </c>
      <c r="F91" s="316" t="s">
        <v>550</v>
      </c>
      <c r="G91" s="231" t="s">
        <v>565</v>
      </c>
      <c r="H91" s="230" t="s">
        <v>121</v>
      </c>
      <c r="I91" s="230" t="s">
        <v>185</v>
      </c>
      <c r="J91" s="317">
        <v>1</v>
      </c>
      <c r="K91" s="231" t="s">
        <v>1904</v>
      </c>
      <c r="L91" s="130">
        <v>2021</v>
      </c>
      <c r="M91" s="131">
        <v>10</v>
      </c>
      <c r="N91" s="132">
        <v>0</v>
      </c>
      <c r="O91" s="129">
        <f t="shared" si="14"/>
        <v>0</v>
      </c>
      <c r="P91" s="131">
        <v>0</v>
      </c>
      <c r="Q91" s="133" t="e">
        <f t="shared" si="15"/>
        <v>#DIV/0!</v>
      </c>
      <c r="R91" s="134">
        <f t="shared" si="16"/>
        <v>0</v>
      </c>
      <c r="S91" s="135" t="e">
        <f t="shared" si="17"/>
        <v>#VALUE!</v>
      </c>
      <c r="T91" s="396" t="s">
        <v>1956</v>
      </c>
    </row>
    <row r="92" spans="1:20" ht="26.4" x14ac:dyDescent="0.25">
      <c r="A92" s="289" t="s">
        <v>664</v>
      </c>
      <c r="B92" s="303" t="s">
        <v>864</v>
      </c>
      <c r="C92" s="315" t="s">
        <v>1959</v>
      </c>
      <c r="D92" s="315" t="s">
        <v>1960</v>
      </c>
      <c r="E92" s="316" t="s">
        <v>548</v>
      </c>
      <c r="F92" s="316" t="s">
        <v>551</v>
      </c>
      <c r="G92" s="231" t="s">
        <v>565</v>
      </c>
      <c r="H92" s="230" t="s">
        <v>121</v>
      </c>
      <c r="I92" s="230" t="s">
        <v>185</v>
      </c>
      <c r="J92" s="317">
        <v>1</v>
      </c>
      <c r="K92" s="231" t="s">
        <v>1904</v>
      </c>
      <c r="L92" s="130">
        <v>2021</v>
      </c>
      <c r="M92" s="131">
        <v>10</v>
      </c>
      <c r="N92" s="132">
        <v>0</v>
      </c>
      <c r="O92" s="129">
        <f t="shared" si="14"/>
        <v>0</v>
      </c>
      <c r="P92" s="131">
        <v>0</v>
      </c>
      <c r="Q92" s="133" t="e">
        <f t="shared" si="15"/>
        <v>#DIV/0!</v>
      </c>
      <c r="R92" s="134">
        <f t="shared" si="16"/>
        <v>0</v>
      </c>
      <c r="S92" s="135" t="e">
        <f t="shared" si="17"/>
        <v>#VALUE!</v>
      </c>
      <c r="T92" s="396" t="s">
        <v>1956</v>
      </c>
    </row>
    <row r="93" spans="1:20" ht="26.4" x14ac:dyDescent="0.25">
      <c r="A93" s="289" t="s">
        <v>664</v>
      </c>
      <c r="B93" s="303" t="s">
        <v>864</v>
      </c>
      <c r="C93" s="315" t="s">
        <v>1959</v>
      </c>
      <c r="D93" s="315" t="s">
        <v>1960</v>
      </c>
      <c r="E93" s="316" t="s">
        <v>548</v>
      </c>
      <c r="F93" s="316" t="s">
        <v>552</v>
      </c>
      <c r="G93" s="231" t="s">
        <v>565</v>
      </c>
      <c r="H93" s="230" t="s">
        <v>121</v>
      </c>
      <c r="I93" s="230" t="s">
        <v>185</v>
      </c>
      <c r="J93" s="317">
        <v>1</v>
      </c>
      <c r="K93" s="231" t="s">
        <v>1904</v>
      </c>
      <c r="L93" s="130">
        <v>2021</v>
      </c>
      <c r="M93" s="131">
        <v>10</v>
      </c>
      <c r="N93" s="132">
        <v>0</v>
      </c>
      <c r="O93" s="129">
        <f t="shared" si="14"/>
        <v>0</v>
      </c>
      <c r="P93" s="131">
        <v>0</v>
      </c>
      <c r="Q93" s="133" t="e">
        <f t="shared" si="15"/>
        <v>#DIV/0!</v>
      </c>
      <c r="R93" s="134">
        <f t="shared" si="16"/>
        <v>0</v>
      </c>
      <c r="S93" s="135" t="e">
        <f t="shared" si="17"/>
        <v>#VALUE!</v>
      </c>
      <c r="T93" s="396" t="s">
        <v>1956</v>
      </c>
    </row>
    <row r="94" spans="1:20" ht="26.4" x14ac:dyDescent="0.25">
      <c r="A94" s="289" t="s">
        <v>664</v>
      </c>
      <c r="B94" s="303" t="s">
        <v>864</v>
      </c>
      <c r="C94" s="315" t="s">
        <v>1959</v>
      </c>
      <c r="D94" s="315" t="s">
        <v>1960</v>
      </c>
      <c r="E94" s="316" t="s">
        <v>548</v>
      </c>
      <c r="F94" s="316" t="s">
        <v>1957</v>
      </c>
      <c r="G94" s="231" t="s">
        <v>565</v>
      </c>
      <c r="H94" s="230" t="s">
        <v>121</v>
      </c>
      <c r="I94" s="230" t="s">
        <v>185</v>
      </c>
      <c r="J94" s="317">
        <v>1</v>
      </c>
      <c r="K94" s="231" t="s">
        <v>1904</v>
      </c>
      <c r="L94" s="130">
        <v>2021</v>
      </c>
      <c r="M94" s="131">
        <v>10</v>
      </c>
      <c r="N94" s="132">
        <v>0</v>
      </c>
      <c r="O94" s="129">
        <f t="shared" si="14"/>
        <v>0</v>
      </c>
      <c r="P94" s="131">
        <v>0</v>
      </c>
      <c r="Q94" s="133" t="e">
        <f t="shared" si="15"/>
        <v>#DIV/0!</v>
      </c>
      <c r="R94" s="134">
        <f t="shared" si="16"/>
        <v>0</v>
      </c>
      <c r="S94" s="135" t="e">
        <f t="shared" si="17"/>
        <v>#VALUE!</v>
      </c>
      <c r="T94" s="396" t="s">
        <v>1956</v>
      </c>
    </row>
    <row r="95" spans="1:20" ht="26.4" x14ac:dyDescent="0.25">
      <c r="A95" s="289" t="s">
        <v>664</v>
      </c>
      <c r="B95" s="303" t="s">
        <v>864</v>
      </c>
      <c r="C95" s="315" t="s">
        <v>1959</v>
      </c>
      <c r="D95" s="315" t="s">
        <v>1960</v>
      </c>
      <c r="E95" s="316" t="s">
        <v>548</v>
      </c>
      <c r="F95" s="316" t="s">
        <v>554</v>
      </c>
      <c r="G95" s="231" t="s">
        <v>565</v>
      </c>
      <c r="H95" s="230" t="s">
        <v>121</v>
      </c>
      <c r="I95" s="230" t="s">
        <v>185</v>
      </c>
      <c r="J95" s="317">
        <v>1</v>
      </c>
      <c r="K95" s="231" t="s">
        <v>1904</v>
      </c>
      <c r="L95" s="130">
        <v>2021</v>
      </c>
      <c r="M95" s="131">
        <v>10</v>
      </c>
      <c r="N95" s="132">
        <v>0</v>
      </c>
      <c r="O95" s="129">
        <f t="shared" si="14"/>
        <v>0</v>
      </c>
      <c r="P95" s="131">
        <v>0</v>
      </c>
      <c r="Q95" s="133" t="e">
        <f t="shared" si="15"/>
        <v>#DIV/0!</v>
      </c>
      <c r="R95" s="134">
        <f t="shared" si="16"/>
        <v>0</v>
      </c>
      <c r="S95" s="135" t="e">
        <f t="shared" si="17"/>
        <v>#VALUE!</v>
      </c>
      <c r="T95" s="396" t="s">
        <v>1956</v>
      </c>
    </row>
    <row r="96" spans="1:20" ht="26.4" x14ac:dyDescent="0.25">
      <c r="A96" s="289" t="s">
        <v>664</v>
      </c>
      <c r="B96" s="303" t="s">
        <v>864</v>
      </c>
      <c r="C96" s="315" t="s">
        <v>1959</v>
      </c>
      <c r="D96" s="315" t="s">
        <v>694</v>
      </c>
      <c r="E96" s="316" t="s">
        <v>134</v>
      </c>
      <c r="F96" s="316" t="s">
        <v>133</v>
      </c>
      <c r="G96" s="231" t="s">
        <v>235</v>
      </c>
      <c r="H96" s="230" t="s">
        <v>185</v>
      </c>
      <c r="I96" s="230" t="s">
        <v>668</v>
      </c>
      <c r="J96" s="317" t="s">
        <v>865</v>
      </c>
      <c r="K96" s="231" t="s">
        <v>1904</v>
      </c>
      <c r="L96" s="130"/>
      <c r="M96" s="131"/>
      <c r="N96" s="390">
        <v>0</v>
      </c>
      <c r="O96" s="129">
        <f t="shared" si="14"/>
        <v>0</v>
      </c>
      <c r="P96" s="131"/>
      <c r="Q96" s="392" t="e">
        <f t="shared" ref="Q96:Q119" si="18">P96/(O96)</f>
        <v>#DIV/0!</v>
      </c>
      <c r="R96" s="393" t="e">
        <f t="shared" ref="R96:R119" si="19">P96/M96</f>
        <v>#DIV/0!</v>
      </c>
      <c r="S96" s="394" t="e">
        <f t="shared" ref="S96:S119" si="20">N96/J96</f>
        <v>#VALUE!</v>
      </c>
      <c r="T96" s="418" t="s">
        <v>869</v>
      </c>
    </row>
    <row r="97" spans="1:20" ht="26.4" x14ac:dyDescent="0.25">
      <c r="A97" s="289" t="s">
        <v>664</v>
      </c>
      <c r="B97" s="303" t="s">
        <v>864</v>
      </c>
      <c r="C97" s="315" t="s">
        <v>1959</v>
      </c>
      <c r="D97" s="315" t="s">
        <v>694</v>
      </c>
      <c r="E97" s="316" t="s">
        <v>134</v>
      </c>
      <c r="F97" s="316" t="s">
        <v>139</v>
      </c>
      <c r="G97" s="231" t="s">
        <v>235</v>
      </c>
      <c r="H97" s="230" t="s">
        <v>185</v>
      </c>
      <c r="I97" s="230" t="s">
        <v>668</v>
      </c>
      <c r="J97" s="317" t="s">
        <v>865</v>
      </c>
      <c r="K97" s="231" t="s">
        <v>1904</v>
      </c>
      <c r="L97" s="130"/>
      <c r="M97" s="131"/>
      <c r="N97" s="390">
        <v>0</v>
      </c>
      <c r="O97" s="129">
        <f t="shared" si="14"/>
        <v>0</v>
      </c>
      <c r="P97" s="131"/>
      <c r="Q97" s="392" t="e">
        <f t="shared" si="18"/>
        <v>#DIV/0!</v>
      </c>
      <c r="R97" s="393" t="e">
        <f t="shared" si="19"/>
        <v>#DIV/0!</v>
      </c>
      <c r="S97" s="394" t="e">
        <f t="shared" si="20"/>
        <v>#VALUE!</v>
      </c>
      <c r="T97" s="418" t="s">
        <v>869</v>
      </c>
    </row>
    <row r="98" spans="1:20" ht="26.4" x14ac:dyDescent="0.25">
      <c r="A98" s="289" t="s">
        <v>664</v>
      </c>
      <c r="B98" s="303" t="s">
        <v>864</v>
      </c>
      <c r="C98" s="315" t="s">
        <v>1959</v>
      </c>
      <c r="D98" s="315" t="s">
        <v>694</v>
      </c>
      <c r="E98" s="316" t="s">
        <v>134</v>
      </c>
      <c r="F98" s="316" t="s">
        <v>570</v>
      </c>
      <c r="G98" s="231" t="s">
        <v>235</v>
      </c>
      <c r="H98" s="230" t="s">
        <v>185</v>
      </c>
      <c r="I98" s="230" t="s">
        <v>668</v>
      </c>
      <c r="J98" s="317" t="s">
        <v>865</v>
      </c>
      <c r="K98" s="231" t="s">
        <v>1904</v>
      </c>
      <c r="L98" s="130"/>
      <c r="M98" s="131"/>
      <c r="N98" s="390">
        <v>0</v>
      </c>
      <c r="O98" s="129">
        <f t="shared" si="14"/>
        <v>0</v>
      </c>
      <c r="P98" s="131"/>
      <c r="Q98" s="392" t="e">
        <f t="shared" si="18"/>
        <v>#DIV/0!</v>
      </c>
      <c r="R98" s="393" t="e">
        <f t="shared" si="19"/>
        <v>#DIV/0!</v>
      </c>
      <c r="S98" s="394" t="e">
        <f t="shared" si="20"/>
        <v>#VALUE!</v>
      </c>
      <c r="T98" s="418" t="s">
        <v>869</v>
      </c>
    </row>
    <row r="99" spans="1:20" ht="26.4" x14ac:dyDescent="0.25">
      <c r="A99" s="289" t="s">
        <v>664</v>
      </c>
      <c r="B99" s="303" t="s">
        <v>864</v>
      </c>
      <c r="C99" s="315" t="s">
        <v>1959</v>
      </c>
      <c r="D99" s="315" t="s">
        <v>694</v>
      </c>
      <c r="E99" s="316" t="s">
        <v>134</v>
      </c>
      <c r="F99" s="316" t="s">
        <v>571</v>
      </c>
      <c r="G99" s="231" t="s">
        <v>235</v>
      </c>
      <c r="H99" s="230" t="s">
        <v>185</v>
      </c>
      <c r="I99" s="230" t="s">
        <v>668</v>
      </c>
      <c r="J99" s="317" t="s">
        <v>865</v>
      </c>
      <c r="K99" s="231" t="s">
        <v>1904</v>
      </c>
      <c r="L99" s="130"/>
      <c r="M99" s="131"/>
      <c r="N99" s="390">
        <v>0</v>
      </c>
      <c r="O99" s="129">
        <f t="shared" si="14"/>
        <v>0</v>
      </c>
      <c r="P99" s="131"/>
      <c r="Q99" s="392" t="e">
        <f t="shared" si="18"/>
        <v>#DIV/0!</v>
      </c>
      <c r="R99" s="393" t="e">
        <f t="shared" si="19"/>
        <v>#DIV/0!</v>
      </c>
      <c r="S99" s="394" t="e">
        <f t="shared" si="20"/>
        <v>#VALUE!</v>
      </c>
      <c r="T99" s="418" t="s">
        <v>869</v>
      </c>
    </row>
    <row r="100" spans="1:20" ht="26.4" x14ac:dyDescent="0.25">
      <c r="A100" s="289" t="s">
        <v>664</v>
      </c>
      <c r="B100" s="303" t="s">
        <v>864</v>
      </c>
      <c r="C100" s="315" t="s">
        <v>1959</v>
      </c>
      <c r="D100" s="315" t="s">
        <v>694</v>
      </c>
      <c r="E100" s="316" t="s">
        <v>134</v>
      </c>
      <c r="F100" s="316" t="s">
        <v>1954</v>
      </c>
      <c r="G100" s="231" t="s">
        <v>235</v>
      </c>
      <c r="H100" s="230" t="s">
        <v>185</v>
      </c>
      <c r="I100" s="230" t="s">
        <v>668</v>
      </c>
      <c r="J100" s="317" t="s">
        <v>865</v>
      </c>
      <c r="K100" s="231" t="s">
        <v>1904</v>
      </c>
      <c r="L100" s="130"/>
      <c r="M100" s="131"/>
      <c r="N100" s="390">
        <v>0</v>
      </c>
      <c r="O100" s="129">
        <f t="shared" si="14"/>
        <v>0</v>
      </c>
      <c r="P100" s="131"/>
      <c r="Q100" s="392" t="e">
        <f t="shared" si="18"/>
        <v>#DIV/0!</v>
      </c>
      <c r="R100" s="393" t="e">
        <f t="shared" si="19"/>
        <v>#DIV/0!</v>
      </c>
      <c r="S100" s="394" t="e">
        <f t="shared" si="20"/>
        <v>#VALUE!</v>
      </c>
      <c r="T100" s="418" t="s">
        <v>869</v>
      </c>
    </row>
    <row r="101" spans="1:20" ht="26.4" x14ac:dyDescent="0.25">
      <c r="A101" s="289" t="s">
        <v>664</v>
      </c>
      <c r="B101" s="303" t="s">
        <v>864</v>
      </c>
      <c r="C101" s="315" t="s">
        <v>1959</v>
      </c>
      <c r="D101" s="315" t="s">
        <v>694</v>
      </c>
      <c r="E101" s="316" t="s">
        <v>134</v>
      </c>
      <c r="F101" s="316" t="s">
        <v>1936</v>
      </c>
      <c r="G101" s="231" t="s">
        <v>235</v>
      </c>
      <c r="H101" s="230" t="s">
        <v>185</v>
      </c>
      <c r="I101" s="230" t="s">
        <v>668</v>
      </c>
      <c r="J101" s="317" t="s">
        <v>865</v>
      </c>
      <c r="K101" s="231" t="s">
        <v>1904</v>
      </c>
      <c r="L101" s="130"/>
      <c r="M101" s="131"/>
      <c r="N101" s="390">
        <v>0</v>
      </c>
      <c r="O101" s="129">
        <f t="shared" si="14"/>
        <v>0</v>
      </c>
      <c r="P101" s="131"/>
      <c r="Q101" s="392" t="e">
        <f t="shared" si="18"/>
        <v>#DIV/0!</v>
      </c>
      <c r="R101" s="393" t="e">
        <f t="shared" si="19"/>
        <v>#DIV/0!</v>
      </c>
      <c r="S101" s="394" t="e">
        <f t="shared" si="20"/>
        <v>#VALUE!</v>
      </c>
      <c r="T101" s="418" t="s">
        <v>869</v>
      </c>
    </row>
    <row r="102" spans="1:20" ht="26.4" x14ac:dyDescent="0.25">
      <c r="A102" s="289" t="s">
        <v>664</v>
      </c>
      <c r="B102" s="303" t="s">
        <v>864</v>
      </c>
      <c r="C102" s="315" t="s">
        <v>1959</v>
      </c>
      <c r="D102" s="315" t="s">
        <v>694</v>
      </c>
      <c r="E102" s="316" t="s">
        <v>134</v>
      </c>
      <c r="F102" s="316" t="s">
        <v>141</v>
      </c>
      <c r="G102" s="231" t="s">
        <v>235</v>
      </c>
      <c r="H102" s="230" t="s">
        <v>185</v>
      </c>
      <c r="I102" s="230" t="s">
        <v>668</v>
      </c>
      <c r="J102" s="317" t="s">
        <v>865</v>
      </c>
      <c r="K102" s="231" t="s">
        <v>1904</v>
      </c>
      <c r="L102" s="130"/>
      <c r="M102" s="131"/>
      <c r="N102" s="390">
        <v>0</v>
      </c>
      <c r="O102" s="129">
        <f t="shared" si="14"/>
        <v>0</v>
      </c>
      <c r="P102" s="131"/>
      <c r="Q102" s="392" t="e">
        <f t="shared" si="18"/>
        <v>#DIV/0!</v>
      </c>
      <c r="R102" s="393" t="e">
        <f t="shared" si="19"/>
        <v>#DIV/0!</v>
      </c>
      <c r="S102" s="394" t="e">
        <f t="shared" si="20"/>
        <v>#VALUE!</v>
      </c>
      <c r="T102" s="418" t="s">
        <v>869</v>
      </c>
    </row>
    <row r="103" spans="1:20" ht="26.4" x14ac:dyDescent="0.25">
      <c r="A103" s="289" t="s">
        <v>664</v>
      </c>
      <c r="B103" s="303" t="s">
        <v>864</v>
      </c>
      <c r="C103" s="315" t="s">
        <v>1959</v>
      </c>
      <c r="D103" s="315" t="s">
        <v>694</v>
      </c>
      <c r="E103" s="316" t="s">
        <v>134</v>
      </c>
      <c r="F103" s="316" t="s">
        <v>573</v>
      </c>
      <c r="G103" s="231" t="s">
        <v>235</v>
      </c>
      <c r="H103" s="230" t="s">
        <v>185</v>
      </c>
      <c r="I103" s="230" t="s">
        <v>668</v>
      </c>
      <c r="J103" s="317" t="s">
        <v>865</v>
      </c>
      <c r="K103" s="231" t="s">
        <v>1904</v>
      </c>
      <c r="L103" s="130"/>
      <c r="M103" s="131"/>
      <c r="N103" s="390">
        <v>0</v>
      </c>
      <c r="O103" s="129">
        <f t="shared" si="14"/>
        <v>0</v>
      </c>
      <c r="P103" s="131"/>
      <c r="Q103" s="392" t="e">
        <f t="shared" si="18"/>
        <v>#DIV/0!</v>
      </c>
      <c r="R103" s="393" t="e">
        <f t="shared" si="19"/>
        <v>#DIV/0!</v>
      </c>
      <c r="S103" s="394" t="e">
        <f t="shared" si="20"/>
        <v>#VALUE!</v>
      </c>
      <c r="T103" s="418" t="s">
        <v>869</v>
      </c>
    </row>
    <row r="104" spans="1:20" ht="26.4" x14ac:dyDescent="0.25">
      <c r="A104" s="289" t="s">
        <v>664</v>
      </c>
      <c r="B104" s="303" t="s">
        <v>864</v>
      </c>
      <c r="C104" s="315" t="s">
        <v>1959</v>
      </c>
      <c r="D104" s="315" t="s">
        <v>694</v>
      </c>
      <c r="E104" s="316" t="s">
        <v>134</v>
      </c>
      <c r="F104" s="316" t="s">
        <v>144</v>
      </c>
      <c r="G104" s="231" t="s">
        <v>235</v>
      </c>
      <c r="H104" s="230" t="s">
        <v>185</v>
      </c>
      <c r="I104" s="230" t="s">
        <v>668</v>
      </c>
      <c r="J104" s="317" t="s">
        <v>865</v>
      </c>
      <c r="K104" s="231" t="s">
        <v>1904</v>
      </c>
      <c r="L104" s="130"/>
      <c r="M104" s="131"/>
      <c r="N104" s="390">
        <v>0</v>
      </c>
      <c r="O104" s="129">
        <f t="shared" si="14"/>
        <v>0</v>
      </c>
      <c r="P104" s="131"/>
      <c r="Q104" s="392" t="e">
        <f t="shared" si="18"/>
        <v>#DIV/0!</v>
      </c>
      <c r="R104" s="393" t="e">
        <f t="shared" si="19"/>
        <v>#DIV/0!</v>
      </c>
      <c r="S104" s="394" t="e">
        <f t="shared" si="20"/>
        <v>#VALUE!</v>
      </c>
      <c r="T104" s="418" t="s">
        <v>869</v>
      </c>
    </row>
    <row r="105" spans="1:20" ht="26.4" x14ac:dyDescent="0.25">
      <c r="A105" s="289" t="s">
        <v>664</v>
      </c>
      <c r="B105" s="303" t="s">
        <v>864</v>
      </c>
      <c r="C105" s="315" t="s">
        <v>1959</v>
      </c>
      <c r="D105" s="315" t="s">
        <v>694</v>
      </c>
      <c r="E105" s="316" t="s">
        <v>134</v>
      </c>
      <c r="F105" s="316" t="s">
        <v>574</v>
      </c>
      <c r="G105" s="231" t="s">
        <v>235</v>
      </c>
      <c r="H105" s="230" t="s">
        <v>185</v>
      </c>
      <c r="I105" s="230" t="s">
        <v>668</v>
      </c>
      <c r="J105" s="317" t="s">
        <v>865</v>
      </c>
      <c r="K105" s="231" t="s">
        <v>1904</v>
      </c>
      <c r="L105" s="130"/>
      <c r="M105" s="131"/>
      <c r="N105" s="390">
        <v>0</v>
      </c>
      <c r="O105" s="129">
        <f t="shared" si="14"/>
        <v>0</v>
      </c>
      <c r="P105" s="131"/>
      <c r="Q105" s="392" t="e">
        <f t="shared" si="18"/>
        <v>#DIV/0!</v>
      </c>
      <c r="R105" s="393" t="e">
        <f t="shared" si="19"/>
        <v>#DIV/0!</v>
      </c>
      <c r="S105" s="394" t="e">
        <f t="shared" si="20"/>
        <v>#VALUE!</v>
      </c>
      <c r="T105" s="418" t="s">
        <v>869</v>
      </c>
    </row>
    <row r="106" spans="1:20" ht="26.4" x14ac:dyDescent="0.25">
      <c r="A106" s="289" t="s">
        <v>664</v>
      </c>
      <c r="B106" s="303" t="s">
        <v>864</v>
      </c>
      <c r="C106" s="315" t="s">
        <v>1959</v>
      </c>
      <c r="D106" s="315" t="s">
        <v>694</v>
      </c>
      <c r="E106" s="316" t="s">
        <v>134</v>
      </c>
      <c r="F106" s="316" t="s">
        <v>575</v>
      </c>
      <c r="G106" s="231" t="s">
        <v>235</v>
      </c>
      <c r="H106" s="230" t="s">
        <v>185</v>
      </c>
      <c r="I106" s="230" t="s">
        <v>668</v>
      </c>
      <c r="J106" s="317" t="s">
        <v>865</v>
      </c>
      <c r="K106" s="231" t="s">
        <v>1904</v>
      </c>
      <c r="L106" s="130"/>
      <c r="M106" s="131"/>
      <c r="N106" s="390">
        <v>0</v>
      </c>
      <c r="O106" s="129">
        <f t="shared" si="14"/>
        <v>0</v>
      </c>
      <c r="P106" s="131"/>
      <c r="Q106" s="392" t="e">
        <f t="shared" si="18"/>
        <v>#DIV/0!</v>
      </c>
      <c r="R106" s="393" t="e">
        <f t="shared" si="19"/>
        <v>#DIV/0!</v>
      </c>
      <c r="S106" s="394" t="e">
        <f t="shared" si="20"/>
        <v>#VALUE!</v>
      </c>
      <c r="T106" s="418" t="s">
        <v>869</v>
      </c>
    </row>
    <row r="107" spans="1:20" ht="26.4" x14ac:dyDescent="0.25">
      <c r="A107" s="289" t="s">
        <v>664</v>
      </c>
      <c r="B107" s="303" t="s">
        <v>864</v>
      </c>
      <c r="C107" s="315" t="s">
        <v>1959</v>
      </c>
      <c r="D107" s="315" t="s">
        <v>694</v>
      </c>
      <c r="E107" s="316" t="s">
        <v>134</v>
      </c>
      <c r="F107" s="316" t="s">
        <v>336</v>
      </c>
      <c r="G107" s="231" t="s">
        <v>235</v>
      </c>
      <c r="H107" s="230" t="s">
        <v>185</v>
      </c>
      <c r="I107" s="230" t="s">
        <v>668</v>
      </c>
      <c r="J107" s="317" t="s">
        <v>865</v>
      </c>
      <c r="K107" s="231" t="s">
        <v>1904</v>
      </c>
      <c r="L107" s="130"/>
      <c r="M107" s="131"/>
      <c r="N107" s="390">
        <v>0</v>
      </c>
      <c r="O107" s="129">
        <f t="shared" si="14"/>
        <v>0</v>
      </c>
      <c r="P107" s="131"/>
      <c r="Q107" s="392" t="e">
        <f t="shared" si="18"/>
        <v>#DIV/0!</v>
      </c>
      <c r="R107" s="393" t="e">
        <f t="shared" si="19"/>
        <v>#DIV/0!</v>
      </c>
      <c r="S107" s="394" t="e">
        <f t="shared" si="20"/>
        <v>#VALUE!</v>
      </c>
      <c r="T107" s="418" t="s">
        <v>869</v>
      </c>
    </row>
    <row r="108" spans="1:20" ht="26.4" x14ac:dyDescent="0.25">
      <c r="A108" s="289" t="s">
        <v>664</v>
      </c>
      <c r="B108" s="303" t="s">
        <v>864</v>
      </c>
      <c r="C108" s="315" t="s">
        <v>1959</v>
      </c>
      <c r="D108" s="315" t="s">
        <v>694</v>
      </c>
      <c r="E108" s="316" t="s">
        <v>134</v>
      </c>
      <c r="F108" s="316" t="s">
        <v>337</v>
      </c>
      <c r="G108" s="231" t="s">
        <v>235</v>
      </c>
      <c r="H108" s="230" t="s">
        <v>185</v>
      </c>
      <c r="I108" s="230" t="s">
        <v>668</v>
      </c>
      <c r="J108" s="317" t="s">
        <v>865</v>
      </c>
      <c r="K108" s="231" t="s">
        <v>1904</v>
      </c>
      <c r="L108" s="130"/>
      <c r="M108" s="131"/>
      <c r="N108" s="390">
        <v>0</v>
      </c>
      <c r="O108" s="129">
        <f t="shared" si="14"/>
        <v>0</v>
      </c>
      <c r="P108" s="131"/>
      <c r="Q108" s="392" t="e">
        <f t="shared" si="18"/>
        <v>#DIV/0!</v>
      </c>
      <c r="R108" s="393" t="e">
        <f t="shared" si="19"/>
        <v>#DIV/0!</v>
      </c>
      <c r="S108" s="394" t="e">
        <f t="shared" si="20"/>
        <v>#VALUE!</v>
      </c>
      <c r="T108" s="418" t="s">
        <v>869</v>
      </c>
    </row>
    <row r="109" spans="1:20" ht="26.4" x14ac:dyDescent="0.25">
      <c r="A109" s="289" t="s">
        <v>664</v>
      </c>
      <c r="B109" s="303" t="s">
        <v>864</v>
      </c>
      <c r="C109" s="315" t="s">
        <v>1959</v>
      </c>
      <c r="D109" s="315" t="s">
        <v>694</v>
      </c>
      <c r="E109" s="316" t="s">
        <v>134</v>
      </c>
      <c r="F109" s="316" t="s">
        <v>577</v>
      </c>
      <c r="G109" s="231" t="s">
        <v>235</v>
      </c>
      <c r="H109" s="230" t="s">
        <v>185</v>
      </c>
      <c r="I109" s="230" t="s">
        <v>668</v>
      </c>
      <c r="J109" s="317" t="s">
        <v>865</v>
      </c>
      <c r="K109" s="231" t="s">
        <v>1904</v>
      </c>
      <c r="L109" s="130"/>
      <c r="M109" s="131"/>
      <c r="N109" s="390">
        <v>0</v>
      </c>
      <c r="O109" s="129">
        <f t="shared" si="14"/>
        <v>0</v>
      </c>
      <c r="P109" s="131"/>
      <c r="Q109" s="392" t="e">
        <f t="shared" si="18"/>
        <v>#DIV/0!</v>
      </c>
      <c r="R109" s="393" t="e">
        <f t="shared" si="19"/>
        <v>#DIV/0!</v>
      </c>
      <c r="S109" s="394" t="e">
        <f t="shared" si="20"/>
        <v>#VALUE!</v>
      </c>
      <c r="T109" s="418" t="s">
        <v>869</v>
      </c>
    </row>
    <row r="110" spans="1:20" ht="26.4" x14ac:dyDescent="0.25">
      <c r="A110" s="289" t="s">
        <v>664</v>
      </c>
      <c r="B110" s="303" t="s">
        <v>864</v>
      </c>
      <c r="C110" s="315" t="s">
        <v>1959</v>
      </c>
      <c r="D110" s="315" t="s">
        <v>694</v>
      </c>
      <c r="E110" s="316" t="s">
        <v>134</v>
      </c>
      <c r="F110" s="316" t="s">
        <v>340</v>
      </c>
      <c r="G110" s="231" t="s">
        <v>235</v>
      </c>
      <c r="H110" s="230" t="s">
        <v>185</v>
      </c>
      <c r="I110" s="230" t="s">
        <v>668</v>
      </c>
      <c r="J110" s="317" t="s">
        <v>865</v>
      </c>
      <c r="K110" s="231" t="s">
        <v>1904</v>
      </c>
      <c r="L110" s="130"/>
      <c r="M110" s="131"/>
      <c r="N110" s="390">
        <v>0</v>
      </c>
      <c r="O110" s="129">
        <f t="shared" si="14"/>
        <v>0</v>
      </c>
      <c r="P110" s="131"/>
      <c r="Q110" s="392" t="e">
        <f t="shared" si="18"/>
        <v>#DIV/0!</v>
      </c>
      <c r="R110" s="393" t="e">
        <f t="shared" si="19"/>
        <v>#DIV/0!</v>
      </c>
      <c r="S110" s="394" t="e">
        <f t="shared" si="20"/>
        <v>#VALUE!</v>
      </c>
      <c r="T110" s="418" t="s">
        <v>869</v>
      </c>
    </row>
    <row r="111" spans="1:20" ht="26.4" x14ac:dyDescent="0.25">
      <c r="A111" s="289" t="s">
        <v>664</v>
      </c>
      <c r="B111" s="303" t="s">
        <v>864</v>
      </c>
      <c r="C111" s="315" t="s">
        <v>1959</v>
      </c>
      <c r="D111" s="315" t="s">
        <v>694</v>
      </c>
      <c r="E111" s="316" t="s">
        <v>134</v>
      </c>
      <c r="F111" s="316" t="s">
        <v>341</v>
      </c>
      <c r="G111" s="231" t="s">
        <v>235</v>
      </c>
      <c r="H111" s="230" t="s">
        <v>185</v>
      </c>
      <c r="I111" s="230" t="s">
        <v>668</v>
      </c>
      <c r="J111" s="317" t="s">
        <v>865</v>
      </c>
      <c r="K111" s="231" t="s">
        <v>1904</v>
      </c>
      <c r="L111" s="130"/>
      <c r="M111" s="131"/>
      <c r="N111" s="390">
        <v>0</v>
      </c>
      <c r="O111" s="129">
        <f t="shared" si="14"/>
        <v>0</v>
      </c>
      <c r="P111" s="131"/>
      <c r="Q111" s="392" t="e">
        <f t="shared" si="18"/>
        <v>#DIV/0!</v>
      </c>
      <c r="R111" s="393" t="e">
        <f t="shared" si="19"/>
        <v>#DIV/0!</v>
      </c>
      <c r="S111" s="394" t="e">
        <f t="shared" si="20"/>
        <v>#VALUE!</v>
      </c>
      <c r="T111" s="418" t="s">
        <v>869</v>
      </c>
    </row>
    <row r="112" spans="1:20" ht="26.4" x14ac:dyDescent="0.25">
      <c r="A112" s="289" t="s">
        <v>664</v>
      </c>
      <c r="B112" s="303" t="s">
        <v>864</v>
      </c>
      <c r="C112" s="315" t="s">
        <v>1959</v>
      </c>
      <c r="D112" s="315" t="s">
        <v>694</v>
      </c>
      <c r="E112" s="316" t="s">
        <v>134</v>
      </c>
      <c r="F112" s="316" t="s">
        <v>578</v>
      </c>
      <c r="G112" s="231" t="s">
        <v>235</v>
      </c>
      <c r="H112" s="230" t="s">
        <v>185</v>
      </c>
      <c r="I112" s="230" t="s">
        <v>668</v>
      </c>
      <c r="J112" s="317" t="s">
        <v>865</v>
      </c>
      <c r="K112" s="231" t="s">
        <v>1904</v>
      </c>
      <c r="L112" s="130"/>
      <c r="M112" s="131"/>
      <c r="N112" s="390">
        <v>0</v>
      </c>
      <c r="O112" s="129">
        <f t="shared" si="14"/>
        <v>0</v>
      </c>
      <c r="P112" s="131"/>
      <c r="Q112" s="392" t="e">
        <f t="shared" si="18"/>
        <v>#DIV/0!</v>
      </c>
      <c r="R112" s="393" t="e">
        <f t="shared" si="19"/>
        <v>#DIV/0!</v>
      </c>
      <c r="S112" s="394" t="e">
        <f t="shared" si="20"/>
        <v>#VALUE!</v>
      </c>
      <c r="T112" s="418" t="s">
        <v>869</v>
      </c>
    </row>
    <row r="113" spans="1:20" ht="26.4" x14ac:dyDescent="0.25">
      <c r="A113" s="289" t="s">
        <v>664</v>
      </c>
      <c r="B113" s="303" t="s">
        <v>864</v>
      </c>
      <c r="C113" s="315" t="s">
        <v>1959</v>
      </c>
      <c r="D113" s="315" t="s">
        <v>694</v>
      </c>
      <c r="E113" s="316" t="s">
        <v>134</v>
      </c>
      <c r="F113" s="316" t="s">
        <v>579</v>
      </c>
      <c r="G113" s="231" t="s">
        <v>235</v>
      </c>
      <c r="H113" s="230" t="s">
        <v>185</v>
      </c>
      <c r="I113" s="230" t="s">
        <v>668</v>
      </c>
      <c r="J113" s="317" t="s">
        <v>865</v>
      </c>
      <c r="K113" s="231" t="s">
        <v>1904</v>
      </c>
      <c r="L113" s="130"/>
      <c r="M113" s="131"/>
      <c r="N113" s="390">
        <v>0</v>
      </c>
      <c r="O113" s="129">
        <f t="shared" si="14"/>
        <v>0</v>
      </c>
      <c r="P113" s="131"/>
      <c r="Q113" s="392" t="e">
        <f t="shared" si="18"/>
        <v>#DIV/0!</v>
      </c>
      <c r="R113" s="393" t="e">
        <f t="shared" si="19"/>
        <v>#DIV/0!</v>
      </c>
      <c r="S113" s="394" t="e">
        <f t="shared" si="20"/>
        <v>#VALUE!</v>
      </c>
      <c r="T113" s="418" t="s">
        <v>869</v>
      </c>
    </row>
    <row r="114" spans="1:20" ht="26.4" x14ac:dyDescent="0.25">
      <c r="A114" s="289" t="s">
        <v>664</v>
      </c>
      <c r="B114" s="303" t="s">
        <v>864</v>
      </c>
      <c r="C114" s="315" t="s">
        <v>1959</v>
      </c>
      <c r="D114" s="315" t="s">
        <v>694</v>
      </c>
      <c r="E114" s="316" t="s">
        <v>134</v>
      </c>
      <c r="F114" s="316" t="s">
        <v>342</v>
      </c>
      <c r="G114" s="231" t="s">
        <v>235</v>
      </c>
      <c r="H114" s="230" t="s">
        <v>185</v>
      </c>
      <c r="I114" s="230" t="s">
        <v>668</v>
      </c>
      <c r="J114" s="317" t="s">
        <v>865</v>
      </c>
      <c r="K114" s="231" t="s">
        <v>1904</v>
      </c>
      <c r="L114" s="130"/>
      <c r="M114" s="131"/>
      <c r="N114" s="390">
        <v>0</v>
      </c>
      <c r="O114" s="129">
        <f t="shared" si="14"/>
        <v>0</v>
      </c>
      <c r="P114" s="131"/>
      <c r="Q114" s="392" t="e">
        <f t="shared" si="18"/>
        <v>#DIV/0!</v>
      </c>
      <c r="R114" s="393" t="e">
        <f t="shared" si="19"/>
        <v>#DIV/0!</v>
      </c>
      <c r="S114" s="394" t="e">
        <f t="shared" si="20"/>
        <v>#VALUE!</v>
      </c>
      <c r="T114" s="418" t="s">
        <v>869</v>
      </c>
    </row>
    <row r="115" spans="1:20" ht="26.4" x14ac:dyDescent="0.25">
      <c r="A115" s="289" t="s">
        <v>664</v>
      </c>
      <c r="B115" s="303" t="s">
        <v>864</v>
      </c>
      <c r="C115" s="315" t="s">
        <v>1959</v>
      </c>
      <c r="D115" s="315" t="s">
        <v>694</v>
      </c>
      <c r="E115" s="316" t="s">
        <v>134</v>
      </c>
      <c r="F115" s="316" t="s">
        <v>343</v>
      </c>
      <c r="G115" s="231" t="s">
        <v>235</v>
      </c>
      <c r="H115" s="230" t="s">
        <v>185</v>
      </c>
      <c r="I115" s="230" t="s">
        <v>668</v>
      </c>
      <c r="J115" s="317" t="s">
        <v>865</v>
      </c>
      <c r="K115" s="231" t="s">
        <v>1904</v>
      </c>
      <c r="L115" s="130"/>
      <c r="M115" s="131"/>
      <c r="N115" s="390">
        <v>0</v>
      </c>
      <c r="O115" s="129">
        <f t="shared" si="14"/>
        <v>0</v>
      </c>
      <c r="P115" s="131"/>
      <c r="Q115" s="392" t="e">
        <f t="shared" si="18"/>
        <v>#DIV/0!</v>
      </c>
      <c r="R115" s="393" t="e">
        <f t="shared" si="19"/>
        <v>#DIV/0!</v>
      </c>
      <c r="S115" s="394" t="e">
        <f t="shared" si="20"/>
        <v>#VALUE!</v>
      </c>
      <c r="T115" s="418" t="s">
        <v>869</v>
      </c>
    </row>
    <row r="116" spans="1:20" ht="26.4" x14ac:dyDescent="0.25">
      <c r="A116" s="289" t="s">
        <v>664</v>
      </c>
      <c r="B116" s="303" t="s">
        <v>864</v>
      </c>
      <c r="C116" s="315" t="s">
        <v>1959</v>
      </c>
      <c r="D116" s="315" t="s">
        <v>694</v>
      </c>
      <c r="E116" s="316" t="s">
        <v>134</v>
      </c>
      <c r="F116" s="316" t="s">
        <v>582</v>
      </c>
      <c r="G116" s="231" t="s">
        <v>235</v>
      </c>
      <c r="H116" s="230" t="s">
        <v>185</v>
      </c>
      <c r="I116" s="230" t="s">
        <v>668</v>
      </c>
      <c r="J116" s="317" t="s">
        <v>865</v>
      </c>
      <c r="K116" s="231" t="s">
        <v>1904</v>
      </c>
      <c r="L116" s="130"/>
      <c r="M116" s="131"/>
      <c r="N116" s="390">
        <v>0</v>
      </c>
      <c r="O116" s="129">
        <f t="shared" si="14"/>
        <v>0</v>
      </c>
      <c r="P116" s="131"/>
      <c r="Q116" s="392" t="e">
        <f t="shared" si="18"/>
        <v>#DIV/0!</v>
      </c>
      <c r="R116" s="393" t="e">
        <f t="shared" si="19"/>
        <v>#DIV/0!</v>
      </c>
      <c r="S116" s="394" t="e">
        <f t="shared" si="20"/>
        <v>#VALUE!</v>
      </c>
      <c r="T116" s="418" t="s">
        <v>869</v>
      </c>
    </row>
    <row r="117" spans="1:20" ht="26.4" x14ac:dyDescent="0.25">
      <c r="A117" s="289" t="s">
        <v>664</v>
      </c>
      <c r="B117" s="303" t="s">
        <v>864</v>
      </c>
      <c r="C117" s="315" t="s">
        <v>1959</v>
      </c>
      <c r="D117" s="315" t="s">
        <v>694</v>
      </c>
      <c r="E117" s="316" t="s">
        <v>134</v>
      </c>
      <c r="F117" s="316" t="s">
        <v>349</v>
      </c>
      <c r="G117" s="231" t="s">
        <v>235</v>
      </c>
      <c r="H117" s="230" t="s">
        <v>185</v>
      </c>
      <c r="I117" s="230" t="s">
        <v>668</v>
      </c>
      <c r="J117" s="317" t="s">
        <v>865</v>
      </c>
      <c r="K117" s="231" t="s">
        <v>1904</v>
      </c>
      <c r="L117" s="130"/>
      <c r="M117" s="131"/>
      <c r="N117" s="390">
        <v>0</v>
      </c>
      <c r="O117" s="129">
        <f t="shared" si="14"/>
        <v>0</v>
      </c>
      <c r="P117" s="131"/>
      <c r="Q117" s="392" t="e">
        <f t="shared" si="18"/>
        <v>#DIV/0!</v>
      </c>
      <c r="R117" s="393" t="e">
        <f t="shared" si="19"/>
        <v>#DIV/0!</v>
      </c>
      <c r="S117" s="394" t="e">
        <f t="shared" si="20"/>
        <v>#VALUE!</v>
      </c>
      <c r="T117" s="418" t="s">
        <v>869</v>
      </c>
    </row>
    <row r="118" spans="1:20" ht="26.4" x14ac:dyDescent="0.25">
      <c r="A118" s="289" t="s">
        <v>664</v>
      </c>
      <c r="B118" s="303" t="s">
        <v>864</v>
      </c>
      <c r="C118" s="315" t="s">
        <v>1959</v>
      </c>
      <c r="D118" s="315" t="s">
        <v>694</v>
      </c>
      <c r="E118" s="316" t="s">
        <v>134</v>
      </c>
      <c r="F118" s="316" t="s">
        <v>352</v>
      </c>
      <c r="G118" s="231" t="s">
        <v>235</v>
      </c>
      <c r="H118" s="230" t="s">
        <v>185</v>
      </c>
      <c r="I118" s="230" t="s">
        <v>668</v>
      </c>
      <c r="J118" s="317" t="s">
        <v>865</v>
      </c>
      <c r="K118" s="231" t="s">
        <v>1904</v>
      </c>
      <c r="L118" s="130"/>
      <c r="M118" s="131"/>
      <c r="N118" s="390">
        <v>0</v>
      </c>
      <c r="O118" s="129">
        <f t="shared" si="14"/>
        <v>0</v>
      </c>
      <c r="P118" s="131"/>
      <c r="Q118" s="392" t="e">
        <f t="shared" si="18"/>
        <v>#DIV/0!</v>
      </c>
      <c r="R118" s="393" t="e">
        <f t="shared" si="19"/>
        <v>#DIV/0!</v>
      </c>
      <c r="S118" s="394" t="e">
        <f t="shared" si="20"/>
        <v>#VALUE!</v>
      </c>
      <c r="T118" s="418" t="s">
        <v>869</v>
      </c>
    </row>
    <row r="119" spans="1:20" ht="26.4" x14ac:dyDescent="0.25">
      <c r="A119" s="289" t="s">
        <v>664</v>
      </c>
      <c r="B119" s="303" t="s">
        <v>864</v>
      </c>
      <c r="C119" s="315" t="s">
        <v>1959</v>
      </c>
      <c r="D119" s="315" t="s">
        <v>694</v>
      </c>
      <c r="E119" s="316" t="s">
        <v>134</v>
      </c>
      <c r="F119" s="316" t="s">
        <v>583</v>
      </c>
      <c r="G119" s="231" t="s">
        <v>235</v>
      </c>
      <c r="H119" s="230" t="s">
        <v>185</v>
      </c>
      <c r="I119" s="230" t="s">
        <v>668</v>
      </c>
      <c r="J119" s="317" t="s">
        <v>865</v>
      </c>
      <c r="K119" s="231" t="s">
        <v>1904</v>
      </c>
      <c r="L119" s="130"/>
      <c r="M119" s="131"/>
      <c r="N119" s="390">
        <v>0</v>
      </c>
      <c r="O119" s="129">
        <f t="shared" si="14"/>
        <v>0</v>
      </c>
      <c r="P119" s="131"/>
      <c r="Q119" s="392" t="e">
        <f t="shared" si="18"/>
        <v>#DIV/0!</v>
      </c>
      <c r="R119" s="393" t="e">
        <f t="shared" si="19"/>
        <v>#DIV/0!</v>
      </c>
      <c r="S119" s="394" t="e">
        <f t="shared" si="20"/>
        <v>#VALUE!</v>
      </c>
      <c r="T119" s="418" t="s">
        <v>869</v>
      </c>
    </row>
    <row r="120" spans="1:20" ht="26.4" x14ac:dyDescent="0.25">
      <c r="A120" s="289" t="s">
        <v>664</v>
      </c>
      <c r="B120" s="303" t="s">
        <v>864</v>
      </c>
      <c r="C120" s="315" t="s">
        <v>1959</v>
      </c>
      <c r="D120" s="315" t="s">
        <v>694</v>
      </c>
      <c r="E120" s="316" t="s">
        <v>548</v>
      </c>
      <c r="F120" s="316" t="s">
        <v>547</v>
      </c>
      <c r="G120" s="231" t="s">
        <v>235</v>
      </c>
      <c r="H120" s="230" t="s">
        <v>185</v>
      </c>
      <c r="I120" s="230" t="s">
        <v>668</v>
      </c>
      <c r="J120" s="317" t="s">
        <v>865</v>
      </c>
      <c r="K120" s="231" t="s">
        <v>1904</v>
      </c>
      <c r="L120" s="130"/>
      <c r="M120" s="131"/>
      <c r="N120" s="132">
        <v>0</v>
      </c>
      <c r="O120" s="129">
        <f t="shared" si="14"/>
        <v>0</v>
      </c>
      <c r="P120" s="131"/>
      <c r="Q120" s="133" t="e">
        <f t="shared" si="15"/>
        <v>#DIV/0!</v>
      </c>
      <c r="R120" s="134" t="e">
        <f t="shared" si="16"/>
        <v>#DIV/0!</v>
      </c>
      <c r="S120" s="135" t="e">
        <f t="shared" si="17"/>
        <v>#VALUE!</v>
      </c>
      <c r="T120" s="418" t="s">
        <v>869</v>
      </c>
    </row>
    <row r="121" spans="1:20" ht="26.4" x14ac:dyDescent="0.25">
      <c r="A121" s="289" t="s">
        <v>664</v>
      </c>
      <c r="B121" s="303" t="s">
        <v>864</v>
      </c>
      <c r="C121" s="315" t="s">
        <v>1959</v>
      </c>
      <c r="D121" s="315" t="s">
        <v>694</v>
      </c>
      <c r="E121" s="316" t="s">
        <v>548</v>
      </c>
      <c r="F121" s="316" t="s">
        <v>549</v>
      </c>
      <c r="G121" s="231" t="s">
        <v>235</v>
      </c>
      <c r="H121" s="230" t="s">
        <v>185</v>
      </c>
      <c r="I121" s="230" t="s">
        <v>668</v>
      </c>
      <c r="J121" s="317" t="s">
        <v>865</v>
      </c>
      <c r="K121" s="231" t="s">
        <v>1904</v>
      </c>
      <c r="L121" s="130"/>
      <c r="M121" s="131"/>
      <c r="N121" s="132">
        <v>0</v>
      </c>
      <c r="O121" s="129">
        <f t="shared" si="14"/>
        <v>0</v>
      </c>
      <c r="P121" s="131"/>
      <c r="Q121" s="133" t="e">
        <f t="shared" si="15"/>
        <v>#DIV/0!</v>
      </c>
      <c r="R121" s="134" t="e">
        <f t="shared" si="16"/>
        <v>#DIV/0!</v>
      </c>
      <c r="S121" s="135" t="e">
        <f t="shared" si="17"/>
        <v>#VALUE!</v>
      </c>
      <c r="T121" s="418" t="s">
        <v>869</v>
      </c>
    </row>
    <row r="122" spans="1:20" ht="26.4" x14ac:dyDescent="0.25">
      <c r="A122" s="289" t="s">
        <v>664</v>
      </c>
      <c r="B122" s="303" t="s">
        <v>864</v>
      </c>
      <c r="C122" s="315" t="s">
        <v>1959</v>
      </c>
      <c r="D122" s="315" t="s">
        <v>694</v>
      </c>
      <c r="E122" s="316" t="s">
        <v>548</v>
      </c>
      <c r="F122" s="316" t="s">
        <v>550</v>
      </c>
      <c r="G122" s="231" t="s">
        <v>235</v>
      </c>
      <c r="H122" s="230" t="s">
        <v>185</v>
      </c>
      <c r="I122" s="230" t="s">
        <v>668</v>
      </c>
      <c r="J122" s="317" t="s">
        <v>865</v>
      </c>
      <c r="K122" s="231" t="s">
        <v>1904</v>
      </c>
      <c r="L122" s="130"/>
      <c r="M122" s="131"/>
      <c r="N122" s="132">
        <v>0</v>
      </c>
      <c r="O122" s="129">
        <f t="shared" si="14"/>
        <v>0</v>
      </c>
      <c r="P122" s="131"/>
      <c r="Q122" s="133" t="e">
        <f t="shared" si="15"/>
        <v>#DIV/0!</v>
      </c>
      <c r="R122" s="134" t="e">
        <f t="shared" si="16"/>
        <v>#DIV/0!</v>
      </c>
      <c r="S122" s="135" t="e">
        <f t="shared" si="17"/>
        <v>#VALUE!</v>
      </c>
      <c r="T122" s="418" t="s">
        <v>869</v>
      </c>
    </row>
    <row r="123" spans="1:20" ht="26.4" x14ac:dyDescent="0.25">
      <c r="A123" s="289" t="s">
        <v>664</v>
      </c>
      <c r="B123" s="303" t="s">
        <v>864</v>
      </c>
      <c r="C123" s="315" t="s">
        <v>1959</v>
      </c>
      <c r="D123" s="315" t="s">
        <v>694</v>
      </c>
      <c r="E123" s="316" t="s">
        <v>548</v>
      </c>
      <c r="F123" s="316" t="s">
        <v>551</v>
      </c>
      <c r="G123" s="231" t="s">
        <v>235</v>
      </c>
      <c r="H123" s="230" t="s">
        <v>185</v>
      </c>
      <c r="I123" s="230" t="s">
        <v>668</v>
      </c>
      <c r="J123" s="317" t="s">
        <v>865</v>
      </c>
      <c r="K123" s="231" t="s">
        <v>1904</v>
      </c>
      <c r="L123" s="130"/>
      <c r="M123" s="131"/>
      <c r="N123" s="132">
        <v>0</v>
      </c>
      <c r="O123" s="129">
        <f t="shared" si="14"/>
        <v>0</v>
      </c>
      <c r="P123" s="131"/>
      <c r="Q123" s="133" t="e">
        <f t="shared" si="15"/>
        <v>#DIV/0!</v>
      </c>
      <c r="R123" s="134" t="e">
        <f t="shared" si="16"/>
        <v>#DIV/0!</v>
      </c>
      <c r="S123" s="135" t="e">
        <f t="shared" si="17"/>
        <v>#VALUE!</v>
      </c>
      <c r="T123" s="418" t="s">
        <v>869</v>
      </c>
    </row>
    <row r="124" spans="1:20" ht="26.4" x14ac:dyDescent="0.25">
      <c r="A124" s="289" t="s">
        <v>664</v>
      </c>
      <c r="B124" s="303" t="s">
        <v>864</v>
      </c>
      <c r="C124" s="315" t="s">
        <v>1959</v>
      </c>
      <c r="D124" s="315" t="s">
        <v>694</v>
      </c>
      <c r="E124" s="316" t="s">
        <v>548</v>
      </c>
      <c r="F124" s="316" t="s">
        <v>552</v>
      </c>
      <c r="G124" s="231" t="s">
        <v>235</v>
      </c>
      <c r="H124" s="230" t="s">
        <v>185</v>
      </c>
      <c r="I124" s="230" t="s">
        <v>668</v>
      </c>
      <c r="J124" s="317" t="s">
        <v>865</v>
      </c>
      <c r="K124" s="231" t="s">
        <v>1904</v>
      </c>
      <c r="L124" s="130"/>
      <c r="M124" s="131"/>
      <c r="N124" s="132">
        <v>0</v>
      </c>
      <c r="O124" s="129">
        <f t="shared" si="14"/>
        <v>0</v>
      </c>
      <c r="P124" s="131"/>
      <c r="Q124" s="133" t="e">
        <f t="shared" si="15"/>
        <v>#DIV/0!</v>
      </c>
      <c r="R124" s="134" t="e">
        <f t="shared" si="16"/>
        <v>#DIV/0!</v>
      </c>
      <c r="S124" s="135" t="e">
        <f t="shared" si="17"/>
        <v>#VALUE!</v>
      </c>
      <c r="T124" s="418" t="s">
        <v>869</v>
      </c>
    </row>
    <row r="125" spans="1:20" ht="26.4" x14ac:dyDescent="0.25">
      <c r="A125" s="289" t="s">
        <v>664</v>
      </c>
      <c r="B125" s="303" t="s">
        <v>864</v>
      </c>
      <c r="C125" s="315" t="s">
        <v>1959</v>
      </c>
      <c r="D125" s="315" t="s">
        <v>694</v>
      </c>
      <c r="E125" s="316" t="s">
        <v>548</v>
      </c>
      <c r="F125" s="316" t="s">
        <v>1957</v>
      </c>
      <c r="G125" s="231" t="s">
        <v>235</v>
      </c>
      <c r="H125" s="230" t="s">
        <v>185</v>
      </c>
      <c r="I125" s="230" t="s">
        <v>668</v>
      </c>
      <c r="J125" s="317" t="s">
        <v>865</v>
      </c>
      <c r="K125" s="231" t="s">
        <v>1904</v>
      </c>
      <c r="L125" s="130"/>
      <c r="M125" s="131"/>
      <c r="N125" s="132">
        <v>0</v>
      </c>
      <c r="O125" s="129">
        <f t="shared" si="14"/>
        <v>0</v>
      </c>
      <c r="P125" s="131"/>
      <c r="Q125" s="133" t="e">
        <f t="shared" si="15"/>
        <v>#DIV/0!</v>
      </c>
      <c r="R125" s="134" t="e">
        <f t="shared" si="16"/>
        <v>#DIV/0!</v>
      </c>
      <c r="S125" s="135" t="e">
        <f t="shared" si="17"/>
        <v>#VALUE!</v>
      </c>
      <c r="T125" s="418" t="s">
        <v>869</v>
      </c>
    </row>
    <row r="126" spans="1:20" ht="26.4" x14ac:dyDescent="0.25">
      <c r="A126" s="289" t="s">
        <v>664</v>
      </c>
      <c r="B126" s="303" t="s">
        <v>864</v>
      </c>
      <c r="C126" s="315" t="s">
        <v>1959</v>
      </c>
      <c r="D126" s="315" t="s">
        <v>694</v>
      </c>
      <c r="E126" s="316" t="s">
        <v>548</v>
      </c>
      <c r="F126" s="316" t="s">
        <v>554</v>
      </c>
      <c r="G126" s="231" t="s">
        <v>235</v>
      </c>
      <c r="H126" s="230" t="s">
        <v>185</v>
      </c>
      <c r="I126" s="230" t="s">
        <v>668</v>
      </c>
      <c r="J126" s="317" t="s">
        <v>865</v>
      </c>
      <c r="K126" s="231" t="s">
        <v>1904</v>
      </c>
      <c r="L126" s="130"/>
      <c r="M126" s="131"/>
      <c r="N126" s="132">
        <v>0</v>
      </c>
      <c r="O126" s="129">
        <f t="shared" si="14"/>
        <v>0</v>
      </c>
      <c r="P126" s="131"/>
      <c r="Q126" s="133" t="e">
        <f t="shared" si="15"/>
        <v>#DIV/0!</v>
      </c>
      <c r="R126" s="134" t="e">
        <f t="shared" si="16"/>
        <v>#DIV/0!</v>
      </c>
      <c r="S126" s="135" t="e">
        <f t="shared" si="17"/>
        <v>#VALUE!</v>
      </c>
      <c r="T126" s="418" t="s">
        <v>869</v>
      </c>
    </row>
    <row r="127" spans="1:20" ht="26.4" x14ac:dyDescent="0.25">
      <c r="A127" s="289" t="s">
        <v>664</v>
      </c>
      <c r="B127" s="303" t="s">
        <v>864</v>
      </c>
      <c r="C127" s="315" t="s">
        <v>1959</v>
      </c>
      <c r="D127" s="315" t="s">
        <v>695</v>
      </c>
      <c r="E127" s="316" t="s">
        <v>134</v>
      </c>
      <c r="F127" s="316" t="s">
        <v>133</v>
      </c>
      <c r="G127" s="231" t="s">
        <v>235</v>
      </c>
      <c r="H127" s="230" t="s">
        <v>185</v>
      </c>
      <c r="I127" s="230" t="s">
        <v>668</v>
      </c>
      <c r="J127" s="317" t="s">
        <v>865</v>
      </c>
      <c r="K127" s="231" t="s">
        <v>1904</v>
      </c>
      <c r="L127" s="130"/>
      <c r="M127" s="131"/>
      <c r="N127" s="132">
        <v>0</v>
      </c>
      <c r="O127" s="129">
        <f t="shared" si="14"/>
        <v>0</v>
      </c>
      <c r="P127" s="131"/>
      <c r="Q127" s="392" t="e">
        <f t="shared" ref="Q127:Q150" si="21">P127/(O127)</f>
        <v>#DIV/0!</v>
      </c>
      <c r="R127" s="393" t="e">
        <f t="shared" ref="R127:R150" si="22">P127/M127</f>
        <v>#DIV/0!</v>
      </c>
      <c r="S127" s="394" t="e">
        <f t="shared" ref="S127:S150" si="23">N127/J127</f>
        <v>#VALUE!</v>
      </c>
      <c r="T127" s="418" t="s">
        <v>869</v>
      </c>
    </row>
    <row r="128" spans="1:20" ht="26.4" x14ac:dyDescent="0.25">
      <c r="A128" s="289" t="s">
        <v>664</v>
      </c>
      <c r="B128" s="303" t="s">
        <v>864</v>
      </c>
      <c r="C128" s="315" t="s">
        <v>1959</v>
      </c>
      <c r="D128" s="315" t="s">
        <v>695</v>
      </c>
      <c r="E128" s="316" t="s">
        <v>134</v>
      </c>
      <c r="F128" s="316" t="s">
        <v>139</v>
      </c>
      <c r="G128" s="231" t="s">
        <v>235</v>
      </c>
      <c r="H128" s="230" t="s">
        <v>185</v>
      </c>
      <c r="I128" s="230" t="s">
        <v>668</v>
      </c>
      <c r="J128" s="317" t="s">
        <v>865</v>
      </c>
      <c r="K128" s="231" t="s">
        <v>1904</v>
      </c>
      <c r="L128" s="130"/>
      <c r="M128" s="131"/>
      <c r="N128" s="132">
        <v>0</v>
      </c>
      <c r="O128" s="129">
        <f t="shared" si="14"/>
        <v>0</v>
      </c>
      <c r="P128" s="131"/>
      <c r="Q128" s="392" t="e">
        <f t="shared" si="21"/>
        <v>#DIV/0!</v>
      </c>
      <c r="R128" s="393" t="e">
        <f t="shared" si="22"/>
        <v>#DIV/0!</v>
      </c>
      <c r="S128" s="394" t="e">
        <f t="shared" si="23"/>
        <v>#VALUE!</v>
      </c>
      <c r="T128" s="418" t="s">
        <v>869</v>
      </c>
    </row>
    <row r="129" spans="1:20" ht="26.4" x14ac:dyDescent="0.25">
      <c r="A129" s="289" t="s">
        <v>664</v>
      </c>
      <c r="B129" s="303" t="s">
        <v>864</v>
      </c>
      <c r="C129" s="315" t="s">
        <v>1959</v>
      </c>
      <c r="D129" s="315" t="s">
        <v>695</v>
      </c>
      <c r="E129" s="316" t="s">
        <v>134</v>
      </c>
      <c r="F129" s="316" t="s">
        <v>570</v>
      </c>
      <c r="G129" s="231" t="s">
        <v>235</v>
      </c>
      <c r="H129" s="230" t="s">
        <v>185</v>
      </c>
      <c r="I129" s="230" t="s">
        <v>668</v>
      </c>
      <c r="J129" s="317" t="s">
        <v>865</v>
      </c>
      <c r="K129" s="231" t="s">
        <v>1904</v>
      </c>
      <c r="L129" s="130"/>
      <c r="M129" s="131"/>
      <c r="N129" s="132">
        <v>0</v>
      </c>
      <c r="O129" s="129">
        <f t="shared" si="14"/>
        <v>0</v>
      </c>
      <c r="P129" s="131"/>
      <c r="Q129" s="392" t="e">
        <f t="shared" si="21"/>
        <v>#DIV/0!</v>
      </c>
      <c r="R129" s="393" t="e">
        <f t="shared" si="22"/>
        <v>#DIV/0!</v>
      </c>
      <c r="S129" s="394" t="e">
        <f t="shared" si="23"/>
        <v>#VALUE!</v>
      </c>
      <c r="T129" s="418" t="s">
        <v>869</v>
      </c>
    </row>
    <row r="130" spans="1:20" ht="26.4" x14ac:dyDescent="0.25">
      <c r="A130" s="289" t="s">
        <v>664</v>
      </c>
      <c r="B130" s="303" t="s">
        <v>864</v>
      </c>
      <c r="C130" s="315" t="s">
        <v>1959</v>
      </c>
      <c r="D130" s="315" t="s">
        <v>695</v>
      </c>
      <c r="E130" s="316" t="s">
        <v>134</v>
      </c>
      <c r="F130" s="316" t="s">
        <v>571</v>
      </c>
      <c r="G130" s="231" t="s">
        <v>235</v>
      </c>
      <c r="H130" s="230" t="s">
        <v>185</v>
      </c>
      <c r="I130" s="230" t="s">
        <v>668</v>
      </c>
      <c r="J130" s="317" t="s">
        <v>865</v>
      </c>
      <c r="K130" s="231" t="s">
        <v>1904</v>
      </c>
      <c r="L130" s="130"/>
      <c r="M130" s="131"/>
      <c r="N130" s="132">
        <v>0</v>
      </c>
      <c r="O130" s="129">
        <f t="shared" si="14"/>
        <v>0</v>
      </c>
      <c r="P130" s="131"/>
      <c r="Q130" s="392" t="e">
        <f t="shared" si="21"/>
        <v>#DIV/0!</v>
      </c>
      <c r="R130" s="393" t="e">
        <f t="shared" si="22"/>
        <v>#DIV/0!</v>
      </c>
      <c r="S130" s="394" t="e">
        <f t="shared" si="23"/>
        <v>#VALUE!</v>
      </c>
      <c r="T130" s="418" t="s">
        <v>869</v>
      </c>
    </row>
    <row r="131" spans="1:20" ht="26.4" x14ac:dyDescent="0.25">
      <c r="A131" s="289" t="s">
        <v>664</v>
      </c>
      <c r="B131" s="303" t="s">
        <v>864</v>
      </c>
      <c r="C131" s="315" t="s">
        <v>1959</v>
      </c>
      <c r="D131" s="315" t="s">
        <v>695</v>
      </c>
      <c r="E131" s="316" t="s">
        <v>134</v>
      </c>
      <c r="F131" s="316" t="s">
        <v>1954</v>
      </c>
      <c r="G131" s="231" t="s">
        <v>235</v>
      </c>
      <c r="H131" s="230" t="s">
        <v>185</v>
      </c>
      <c r="I131" s="230" t="s">
        <v>668</v>
      </c>
      <c r="J131" s="317" t="s">
        <v>865</v>
      </c>
      <c r="K131" s="231" t="s">
        <v>1904</v>
      </c>
      <c r="L131" s="130"/>
      <c r="M131" s="131"/>
      <c r="N131" s="132">
        <v>0</v>
      </c>
      <c r="O131" s="129">
        <f t="shared" si="14"/>
        <v>0</v>
      </c>
      <c r="P131" s="131"/>
      <c r="Q131" s="392" t="e">
        <f t="shared" si="21"/>
        <v>#DIV/0!</v>
      </c>
      <c r="R131" s="393" t="e">
        <f t="shared" si="22"/>
        <v>#DIV/0!</v>
      </c>
      <c r="S131" s="394" t="e">
        <f t="shared" si="23"/>
        <v>#VALUE!</v>
      </c>
      <c r="T131" s="418" t="s">
        <v>869</v>
      </c>
    </row>
    <row r="132" spans="1:20" ht="26.4" x14ac:dyDescent="0.25">
      <c r="A132" s="289" t="s">
        <v>664</v>
      </c>
      <c r="B132" s="303" t="s">
        <v>864</v>
      </c>
      <c r="C132" s="315" t="s">
        <v>1959</v>
      </c>
      <c r="D132" s="315" t="s">
        <v>695</v>
      </c>
      <c r="E132" s="316" t="s">
        <v>134</v>
      </c>
      <c r="F132" s="316" t="s">
        <v>1936</v>
      </c>
      <c r="G132" s="231" t="s">
        <v>235</v>
      </c>
      <c r="H132" s="230" t="s">
        <v>185</v>
      </c>
      <c r="I132" s="230" t="s">
        <v>668</v>
      </c>
      <c r="J132" s="317" t="s">
        <v>865</v>
      </c>
      <c r="K132" s="231" t="s">
        <v>1904</v>
      </c>
      <c r="L132" s="130"/>
      <c r="M132" s="131"/>
      <c r="N132" s="132">
        <v>0</v>
      </c>
      <c r="O132" s="129">
        <f t="shared" si="14"/>
        <v>0</v>
      </c>
      <c r="P132" s="131"/>
      <c r="Q132" s="392" t="e">
        <f t="shared" si="21"/>
        <v>#DIV/0!</v>
      </c>
      <c r="R132" s="393" t="e">
        <f t="shared" si="22"/>
        <v>#DIV/0!</v>
      </c>
      <c r="S132" s="394" t="e">
        <f t="shared" si="23"/>
        <v>#VALUE!</v>
      </c>
      <c r="T132" s="418" t="s">
        <v>869</v>
      </c>
    </row>
    <row r="133" spans="1:20" ht="26.4" x14ac:dyDescent="0.25">
      <c r="A133" s="289" t="s">
        <v>664</v>
      </c>
      <c r="B133" s="303" t="s">
        <v>864</v>
      </c>
      <c r="C133" s="315" t="s">
        <v>1959</v>
      </c>
      <c r="D133" s="315" t="s">
        <v>695</v>
      </c>
      <c r="E133" s="316" t="s">
        <v>134</v>
      </c>
      <c r="F133" s="316" t="s">
        <v>141</v>
      </c>
      <c r="G133" s="231" t="s">
        <v>235</v>
      </c>
      <c r="H133" s="230" t="s">
        <v>185</v>
      </c>
      <c r="I133" s="230" t="s">
        <v>668</v>
      </c>
      <c r="J133" s="317" t="s">
        <v>865</v>
      </c>
      <c r="K133" s="231" t="s">
        <v>1904</v>
      </c>
      <c r="L133" s="130"/>
      <c r="M133" s="131"/>
      <c r="N133" s="132">
        <v>0</v>
      </c>
      <c r="O133" s="129">
        <f t="shared" si="14"/>
        <v>0</v>
      </c>
      <c r="P133" s="131"/>
      <c r="Q133" s="392" t="e">
        <f t="shared" si="21"/>
        <v>#DIV/0!</v>
      </c>
      <c r="R133" s="393" t="e">
        <f t="shared" si="22"/>
        <v>#DIV/0!</v>
      </c>
      <c r="S133" s="394" t="e">
        <f t="shared" si="23"/>
        <v>#VALUE!</v>
      </c>
      <c r="T133" s="418" t="s">
        <v>869</v>
      </c>
    </row>
    <row r="134" spans="1:20" ht="26.4" x14ac:dyDescent="0.25">
      <c r="A134" s="289" t="s">
        <v>664</v>
      </c>
      <c r="B134" s="303" t="s">
        <v>864</v>
      </c>
      <c r="C134" s="315" t="s">
        <v>1959</v>
      </c>
      <c r="D134" s="315" t="s">
        <v>695</v>
      </c>
      <c r="E134" s="316" t="s">
        <v>134</v>
      </c>
      <c r="F134" s="316" t="s">
        <v>573</v>
      </c>
      <c r="G134" s="231" t="s">
        <v>235</v>
      </c>
      <c r="H134" s="230" t="s">
        <v>185</v>
      </c>
      <c r="I134" s="230" t="s">
        <v>668</v>
      </c>
      <c r="J134" s="317" t="s">
        <v>865</v>
      </c>
      <c r="K134" s="231" t="s">
        <v>1904</v>
      </c>
      <c r="L134" s="130"/>
      <c r="M134" s="131"/>
      <c r="N134" s="132">
        <v>0</v>
      </c>
      <c r="O134" s="129">
        <f t="shared" si="14"/>
        <v>0</v>
      </c>
      <c r="P134" s="131"/>
      <c r="Q134" s="392" t="e">
        <f t="shared" si="21"/>
        <v>#DIV/0!</v>
      </c>
      <c r="R134" s="393" t="e">
        <f t="shared" si="22"/>
        <v>#DIV/0!</v>
      </c>
      <c r="S134" s="394" t="e">
        <f t="shared" si="23"/>
        <v>#VALUE!</v>
      </c>
      <c r="T134" s="418" t="s">
        <v>869</v>
      </c>
    </row>
    <row r="135" spans="1:20" ht="26.4" x14ac:dyDescent="0.25">
      <c r="A135" s="289" t="s">
        <v>664</v>
      </c>
      <c r="B135" s="303" t="s">
        <v>864</v>
      </c>
      <c r="C135" s="315" t="s">
        <v>1959</v>
      </c>
      <c r="D135" s="315" t="s">
        <v>695</v>
      </c>
      <c r="E135" s="316" t="s">
        <v>134</v>
      </c>
      <c r="F135" s="316" t="s">
        <v>144</v>
      </c>
      <c r="G135" s="231" t="s">
        <v>235</v>
      </c>
      <c r="H135" s="230" t="s">
        <v>185</v>
      </c>
      <c r="I135" s="230" t="s">
        <v>668</v>
      </c>
      <c r="J135" s="317" t="s">
        <v>865</v>
      </c>
      <c r="K135" s="231" t="s">
        <v>1904</v>
      </c>
      <c r="L135" s="130"/>
      <c r="M135" s="131"/>
      <c r="N135" s="132">
        <v>0</v>
      </c>
      <c r="O135" s="129">
        <f t="shared" ref="O135:O157" si="24">ROUNDUP(N135*M135,0)</f>
        <v>0</v>
      </c>
      <c r="P135" s="131"/>
      <c r="Q135" s="392" t="e">
        <f t="shared" si="21"/>
        <v>#DIV/0!</v>
      </c>
      <c r="R135" s="393" t="e">
        <f t="shared" si="22"/>
        <v>#DIV/0!</v>
      </c>
      <c r="S135" s="394" t="e">
        <f t="shared" si="23"/>
        <v>#VALUE!</v>
      </c>
      <c r="T135" s="418" t="s">
        <v>869</v>
      </c>
    </row>
    <row r="136" spans="1:20" ht="26.4" x14ac:dyDescent="0.25">
      <c r="A136" s="289" t="s">
        <v>664</v>
      </c>
      <c r="B136" s="303" t="s">
        <v>864</v>
      </c>
      <c r="C136" s="315" t="s">
        <v>1959</v>
      </c>
      <c r="D136" s="315" t="s">
        <v>695</v>
      </c>
      <c r="E136" s="316" t="s">
        <v>134</v>
      </c>
      <c r="F136" s="316" t="s">
        <v>574</v>
      </c>
      <c r="G136" s="231" t="s">
        <v>235</v>
      </c>
      <c r="H136" s="230" t="s">
        <v>185</v>
      </c>
      <c r="I136" s="230" t="s">
        <v>668</v>
      </c>
      <c r="J136" s="317" t="s">
        <v>865</v>
      </c>
      <c r="K136" s="231" t="s">
        <v>1904</v>
      </c>
      <c r="L136" s="130"/>
      <c r="M136" s="131"/>
      <c r="N136" s="132">
        <v>0</v>
      </c>
      <c r="O136" s="129">
        <f t="shared" si="24"/>
        <v>0</v>
      </c>
      <c r="P136" s="131"/>
      <c r="Q136" s="392" t="e">
        <f t="shared" si="21"/>
        <v>#DIV/0!</v>
      </c>
      <c r="R136" s="393" t="e">
        <f t="shared" si="22"/>
        <v>#DIV/0!</v>
      </c>
      <c r="S136" s="394" t="e">
        <f t="shared" si="23"/>
        <v>#VALUE!</v>
      </c>
      <c r="T136" s="418" t="s">
        <v>869</v>
      </c>
    </row>
    <row r="137" spans="1:20" ht="26.4" x14ac:dyDescent="0.25">
      <c r="A137" s="289" t="s">
        <v>664</v>
      </c>
      <c r="B137" s="303" t="s">
        <v>864</v>
      </c>
      <c r="C137" s="315" t="s">
        <v>1959</v>
      </c>
      <c r="D137" s="315" t="s">
        <v>695</v>
      </c>
      <c r="E137" s="316" t="s">
        <v>134</v>
      </c>
      <c r="F137" s="316" t="s">
        <v>575</v>
      </c>
      <c r="G137" s="231" t="s">
        <v>235</v>
      </c>
      <c r="H137" s="230" t="s">
        <v>185</v>
      </c>
      <c r="I137" s="230" t="s">
        <v>668</v>
      </c>
      <c r="J137" s="317" t="s">
        <v>865</v>
      </c>
      <c r="K137" s="231" t="s">
        <v>1904</v>
      </c>
      <c r="L137" s="130"/>
      <c r="M137" s="131"/>
      <c r="N137" s="132">
        <v>0</v>
      </c>
      <c r="O137" s="129">
        <f t="shared" si="24"/>
        <v>0</v>
      </c>
      <c r="P137" s="131"/>
      <c r="Q137" s="392" t="e">
        <f t="shared" si="21"/>
        <v>#DIV/0!</v>
      </c>
      <c r="R137" s="393" t="e">
        <f t="shared" si="22"/>
        <v>#DIV/0!</v>
      </c>
      <c r="S137" s="394" t="e">
        <f t="shared" si="23"/>
        <v>#VALUE!</v>
      </c>
      <c r="T137" s="418" t="s">
        <v>869</v>
      </c>
    </row>
    <row r="138" spans="1:20" ht="26.4" x14ac:dyDescent="0.25">
      <c r="A138" s="289" t="s">
        <v>664</v>
      </c>
      <c r="B138" s="303" t="s">
        <v>864</v>
      </c>
      <c r="C138" s="315" t="s">
        <v>1959</v>
      </c>
      <c r="D138" s="315" t="s">
        <v>695</v>
      </c>
      <c r="E138" s="316" t="s">
        <v>134</v>
      </c>
      <c r="F138" s="316" t="s">
        <v>336</v>
      </c>
      <c r="G138" s="231" t="s">
        <v>235</v>
      </c>
      <c r="H138" s="230" t="s">
        <v>185</v>
      </c>
      <c r="I138" s="230" t="s">
        <v>668</v>
      </c>
      <c r="J138" s="317" t="s">
        <v>865</v>
      </c>
      <c r="K138" s="231" t="s">
        <v>1904</v>
      </c>
      <c r="L138" s="130"/>
      <c r="M138" s="131"/>
      <c r="N138" s="132">
        <v>0</v>
      </c>
      <c r="O138" s="129">
        <f t="shared" si="24"/>
        <v>0</v>
      </c>
      <c r="P138" s="131"/>
      <c r="Q138" s="392" t="e">
        <f t="shared" si="21"/>
        <v>#DIV/0!</v>
      </c>
      <c r="R138" s="393" t="e">
        <f t="shared" si="22"/>
        <v>#DIV/0!</v>
      </c>
      <c r="S138" s="394" t="e">
        <f t="shared" si="23"/>
        <v>#VALUE!</v>
      </c>
      <c r="T138" s="418" t="s">
        <v>869</v>
      </c>
    </row>
    <row r="139" spans="1:20" ht="26.4" x14ac:dyDescent="0.25">
      <c r="A139" s="289" t="s">
        <v>664</v>
      </c>
      <c r="B139" s="303" t="s">
        <v>864</v>
      </c>
      <c r="C139" s="315" t="s">
        <v>1959</v>
      </c>
      <c r="D139" s="315" t="s">
        <v>695</v>
      </c>
      <c r="E139" s="316" t="s">
        <v>134</v>
      </c>
      <c r="F139" s="316" t="s">
        <v>337</v>
      </c>
      <c r="G139" s="231" t="s">
        <v>235</v>
      </c>
      <c r="H139" s="230" t="s">
        <v>185</v>
      </c>
      <c r="I139" s="230" t="s">
        <v>668</v>
      </c>
      <c r="J139" s="317" t="s">
        <v>865</v>
      </c>
      <c r="K139" s="231" t="s">
        <v>1904</v>
      </c>
      <c r="L139" s="130"/>
      <c r="M139" s="131"/>
      <c r="N139" s="132">
        <v>0</v>
      </c>
      <c r="O139" s="129">
        <f t="shared" si="24"/>
        <v>0</v>
      </c>
      <c r="P139" s="131"/>
      <c r="Q139" s="392" t="e">
        <f t="shared" si="21"/>
        <v>#DIV/0!</v>
      </c>
      <c r="R139" s="393" t="e">
        <f t="shared" si="22"/>
        <v>#DIV/0!</v>
      </c>
      <c r="S139" s="394" t="e">
        <f t="shared" si="23"/>
        <v>#VALUE!</v>
      </c>
      <c r="T139" s="418" t="s">
        <v>869</v>
      </c>
    </row>
    <row r="140" spans="1:20" ht="26.4" x14ac:dyDescent="0.25">
      <c r="A140" s="289" t="s">
        <v>664</v>
      </c>
      <c r="B140" s="303" t="s">
        <v>864</v>
      </c>
      <c r="C140" s="315" t="s">
        <v>1959</v>
      </c>
      <c r="D140" s="315" t="s">
        <v>695</v>
      </c>
      <c r="E140" s="316" t="s">
        <v>134</v>
      </c>
      <c r="F140" s="316" t="s">
        <v>577</v>
      </c>
      <c r="G140" s="231" t="s">
        <v>235</v>
      </c>
      <c r="H140" s="230" t="s">
        <v>185</v>
      </c>
      <c r="I140" s="230" t="s">
        <v>668</v>
      </c>
      <c r="J140" s="317" t="s">
        <v>865</v>
      </c>
      <c r="K140" s="231" t="s">
        <v>1904</v>
      </c>
      <c r="L140" s="130"/>
      <c r="M140" s="131"/>
      <c r="N140" s="132">
        <v>0</v>
      </c>
      <c r="O140" s="129">
        <f t="shared" si="24"/>
        <v>0</v>
      </c>
      <c r="P140" s="131"/>
      <c r="Q140" s="392" t="e">
        <f t="shared" si="21"/>
        <v>#DIV/0!</v>
      </c>
      <c r="R140" s="393" t="e">
        <f t="shared" si="22"/>
        <v>#DIV/0!</v>
      </c>
      <c r="S140" s="394" t="e">
        <f t="shared" si="23"/>
        <v>#VALUE!</v>
      </c>
      <c r="T140" s="418" t="s">
        <v>869</v>
      </c>
    </row>
    <row r="141" spans="1:20" ht="26.4" x14ac:dyDescent="0.25">
      <c r="A141" s="289" t="s">
        <v>664</v>
      </c>
      <c r="B141" s="303" t="s">
        <v>864</v>
      </c>
      <c r="C141" s="315" t="s">
        <v>1959</v>
      </c>
      <c r="D141" s="315" t="s">
        <v>695</v>
      </c>
      <c r="E141" s="316" t="s">
        <v>134</v>
      </c>
      <c r="F141" s="316" t="s">
        <v>340</v>
      </c>
      <c r="G141" s="231" t="s">
        <v>235</v>
      </c>
      <c r="H141" s="230" t="s">
        <v>185</v>
      </c>
      <c r="I141" s="230" t="s">
        <v>668</v>
      </c>
      <c r="J141" s="317" t="s">
        <v>865</v>
      </c>
      <c r="K141" s="231" t="s">
        <v>1904</v>
      </c>
      <c r="L141" s="130"/>
      <c r="M141" s="131"/>
      <c r="N141" s="132">
        <v>0</v>
      </c>
      <c r="O141" s="129">
        <f t="shared" si="24"/>
        <v>0</v>
      </c>
      <c r="P141" s="131"/>
      <c r="Q141" s="392" t="e">
        <f t="shared" si="21"/>
        <v>#DIV/0!</v>
      </c>
      <c r="R141" s="393" t="e">
        <f t="shared" si="22"/>
        <v>#DIV/0!</v>
      </c>
      <c r="S141" s="394" t="e">
        <f t="shared" si="23"/>
        <v>#VALUE!</v>
      </c>
      <c r="T141" s="418" t="s">
        <v>869</v>
      </c>
    </row>
    <row r="142" spans="1:20" ht="26.4" x14ac:dyDescent="0.25">
      <c r="A142" s="289" t="s">
        <v>664</v>
      </c>
      <c r="B142" s="303" t="s">
        <v>864</v>
      </c>
      <c r="C142" s="315" t="s">
        <v>1959</v>
      </c>
      <c r="D142" s="315" t="s">
        <v>695</v>
      </c>
      <c r="E142" s="316" t="s">
        <v>134</v>
      </c>
      <c r="F142" s="316" t="s">
        <v>341</v>
      </c>
      <c r="G142" s="231" t="s">
        <v>235</v>
      </c>
      <c r="H142" s="230" t="s">
        <v>185</v>
      </c>
      <c r="I142" s="230" t="s">
        <v>668</v>
      </c>
      <c r="J142" s="317" t="s">
        <v>865</v>
      </c>
      <c r="K142" s="231" t="s">
        <v>1904</v>
      </c>
      <c r="L142" s="130"/>
      <c r="M142" s="131"/>
      <c r="N142" s="132">
        <v>0</v>
      </c>
      <c r="O142" s="129">
        <f t="shared" si="24"/>
        <v>0</v>
      </c>
      <c r="P142" s="131"/>
      <c r="Q142" s="392" t="e">
        <f t="shared" si="21"/>
        <v>#DIV/0!</v>
      </c>
      <c r="R142" s="393" t="e">
        <f t="shared" si="22"/>
        <v>#DIV/0!</v>
      </c>
      <c r="S142" s="394" t="e">
        <f t="shared" si="23"/>
        <v>#VALUE!</v>
      </c>
      <c r="T142" s="418" t="s">
        <v>869</v>
      </c>
    </row>
    <row r="143" spans="1:20" ht="26.4" x14ac:dyDescent="0.25">
      <c r="A143" s="289" t="s">
        <v>664</v>
      </c>
      <c r="B143" s="303" t="s">
        <v>864</v>
      </c>
      <c r="C143" s="315" t="s">
        <v>1959</v>
      </c>
      <c r="D143" s="315" t="s">
        <v>695</v>
      </c>
      <c r="E143" s="316" t="s">
        <v>134</v>
      </c>
      <c r="F143" s="316" t="s">
        <v>578</v>
      </c>
      <c r="G143" s="231" t="s">
        <v>235</v>
      </c>
      <c r="H143" s="230" t="s">
        <v>185</v>
      </c>
      <c r="I143" s="230" t="s">
        <v>668</v>
      </c>
      <c r="J143" s="317" t="s">
        <v>865</v>
      </c>
      <c r="K143" s="231" t="s">
        <v>1904</v>
      </c>
      <c r="L143" s="130"/>
      <c r="M143" s="131"/>
      <c r="N143" s="132">
        <v>0</v>
      </c>
      <c r="O143" s="129">
        <f t="shared" si="24"/>
        <v>0</v>
      </c>
      <c r="P143" s="131"/>
      <c r="Q143" s="392" t="e">
        <f t="shared" si="21"/>
        <v>#DIV/0!</v>
      </c>
      <c r="R143" s="393" t="e">
        <f t="shared" si="22"/>
        <v>#DIV/0!</v>
      </c>
      <c r="S143" s="394" t="e">
        <f t="shared" si="23"/>
        <v>#VALUE!</v>
      </c>
      <c r="T143" s="418" t="s">
        <v>869</v>
      </c>
    </row>
    <row r="144" spans="1:20" ht="26.4" x14ac:dyDescent="0.25">
      <c r="A144" s="289" t="s">
        <v>664</v>
      </c>
      <c r="B144" s="303" t="s">
        <v>864</v>
      </c>
      <c r="C144" s="315" t="s">
        <v>1959</v>
      </c>
      <c r="D144" s="315" t="s">
        <v>695</v>
      </c>
      <c r="E144" s="316" t="s">
        <v>134</v>
      </c>
      <c r="F144" s="316" t="s">
        <v>579</v>
      </c>
      <c r="G144" s="231" t="s">
        <v>235</v>
      </c>
      <c r="H144" s="230" t="s">
        <v>185</v>
      </c>
      <c r="I144" s="230" t="s">
        <v>668</v>
      </c>
      <c r="J144" s="317" t="s">
        <v>865</v>
      </c>
      <c r="K144" s="231" t="s">
        <v>1904</v>
      </c>
      <c r="L144" s="130"/>
      <c r="M144" s="131"/>
      <c r="N144" s="132">
        <v>0</v>
      </c>
      <c r="O144" s="129">
        <f t="shared" si="24"/>
        <v>0</v>
      </c>
      <c r="P144" s="131"/>
      <c r="Q144" s="392" t="e">
        <f t="shared" si="21"/>
        <v>#DIV/0!</v>
      </c>
      <c r="R144" s="393" t="e">
        <f t="shared" si="22"/>
        <v>#DIV/0!</v>
      </c>
      <c r="S144" s="394" t="e">
        <f t="shared" si="23"/>
        <v>#VALUE!</v>
      </c>
      <c r="T144" s="418" t="s">
        <v>869</v>
      </c>
    </row>
    <row r="145" spans="1:20" ht="26.4" x14ac:dyDescent="0.25">
      <c r="A145" s="289" t="s">
        <v>664</v>
      </c>
      <c r="B145" s="303" t="s">
        <v>864</v>
      </c>
      <c r="C145" s="315" t="s">
        <v>1959</v>
      </c>
      <c r="D145" s="315" t="s">
        <v>695</v>
      </c>
      <c r="E145" s="316" t="s">
        <v>134</v>
      </c>
      <c r="F145" s="316" t="s">
        <v>342</v>
      </c>
      <c r="G145" s="231" t="s">
        <v>235</v>
      </c>
      <c r="H145" s="230" t="s">
        <v>185</v>
      </c>
      <c r="I145" s="230" t="s">
        <v>668</v>
      </c>
      <c r="J145" s="317" t="s">
        <v>865</v>
      </c>
      <c r="K145" s="231" t="s">
        <v>1904</v>
      </c>
      <c r="L145" s="130"/>
      <c r="M145" s="131"/>
      <c r="N145" s="132">
        <v>0</v>
      </c>
      <c r="O145" s="129">
        <f t="shared" si="24"/>
        <v>0</v>
      </c>
      <c r="P145" s="131"/>
      <c r="Q145" s="392" t="e">
        <f t="shared" si="21"/>
        <v>#DIV/0!</v>
      </c>
      <c r="R145" s="393" t="e">
        <f t="shared" si="22"/>
        <v>#DIV/0!</v>
      </c>
      <c r="S145" s="394" t="e">
        <f t="shared" si="23"/>
        <v>#VALUE!</v>
      </c>
      <c r="T145" s="418" t="s">
        <v>869</v>
      </c>
    </row>
    <row r="146" spans="1:20" ht="26.4" x14ac:dyDescent="0.25">
      <c r="A146" s="289" t="s">
        <v>664</v>
      </c>
      <c r="B146" s="303" t="s">
        <v>864</v>
      </c>
      <c r="C146" s="315" t="s">
        <v>1959</v>
      </c>
      <c r="D146" s="315" t="s">
        <v>695</v>
      </c>
      <c r="E146" s="316" t="s">
        <v>134</v>
      </c>
      <c r="F146" s="316" t="s">
        <v>343</v>
      </c>
      <c r="G146" s="231" t="s">
        <v>235</v>
      </c>
      <c r="H146" s="230" t="s">
        <v>185</v>
      </c>
      <c r="I146" s="230" t="s">
        <v>668</v>
      </c>
      <c r="J146" s="317" t="s">
        <v>865</v>
      </c>
      <c r="K146" s="231" t="s">
        <v>1904</v>
      </c>
      <c r="L146" s="130"/>
      <c r="M146" s="131"/>
      <c r="N146" s="132">
        <v>0</v>
      </c>
      <c r="O146" s="129">
        <f t="shared" si="24"/>
        <v>0</v>
      </c>
      <c r="P146" s="131"/>
      <c r="Q146" s="392" t="e">
        <f t="shared" si="21"/>
        <v>#DIV/0!</v>
      </c>
      <c r="R146" s="393" t="e">
        <f t="shared" si="22"/>
        <v>#DIV/0!</v>
      </c>
      <c r="S146" s="394" t="e">
        <f t="shared" si="23"/>
        <v>#VALUE!</v>
      </c>
      <c r="T146" s="418" t="s">
        <v>869</v>
      </c>
    </row>
    <row r="147" spans="1:20" ht="26.4" x14ac:dyDescent="0.25">
      <c r="A147" s="289" t="s">
        <v>664</v>
      </c>
      <c r="B147" s="303" t="s">
        <v>864</v>
      </c>
      <c r="C147" s="315" t="s">
        <v>1959</v>
      </c>
      <c r="D147" s="315" t="s">
        <v>695</v>
      </c>
      <c r="E147" s="316" t="s">
        <v>134</v>
      </c>
      <c r="F147" s="316" t="s">
        <v>582</v>
      </c>
      <c r="G147" s="231" t="s">
        <v>235</v>
      </c>
      <c r="H147" s="230" t="s">
        <v>185</v>
      </c>
      <c r="I147" s="230" t="s">
        <v>668</v>
      </c>
      <c r="J147" s="317" t="s">
        <v>865</v>
      </c>
      <c r="K147" s="231" t="s">
        <v>1904</v>
      </c>
      <c r="L147" s="130"/>
      <c r="M147" s="131"/>
      <c r="N147" s="132">
        <v>0</v>
      </c>
      <c r="O147" s="129">
        <f t="shared" si="24"/>
        <v>0</v>
      </c>
      <c r="P147" s="131"/>
      <c r="Q147" s="392" t="e">
        <f t="shared" si="21"/>
        <v>#DIV/0!</v>
      </c>
      <c r="R147" s="393" t="e">
        <f t="shared" si="22"/>
        <v>#DIV/0!</v>
      </c>
      <c r="S147" s="394" t="e">
        <f t="shared" si="23"/>
        <v>#VALUE!</v>
      </c>
      <c r="T147" s="418" t="s">
        <v>869</v>
      </c>
    </row>
    <row r="148" spans="1:20" ht="26.4" x14ac:dyDescent="0.25">
      <c r="A148" s="289" t="s">
        <v>664</v>
      </c>
      <c r="B148" s="303" t="s">
        <v>864</v>
      </c>
      <c r="C148" s="315" t="s">
        <v>1959</v>
      </c>
      <c r="D148" s="315" t="s">
        <v>695</v>
      </c>
      <c r="E148" s="316" t="s">
        <v>134</v>
      </c>
      <c r="F148" s="316" t="s">
        <v>349</v>
      </c>
      <c r="G148" s="231" t="s">
        <v>235</v>
      </c>
      <c r="H148" s="230" t="s">
        <v>185</v>
      </c>
      <c r="I148" s="230" t="s">
        <v>668</v>
      </c>
      <c r="J148" s="317" t="s">
        <v>865</v>
      </c>
      <c r="K148" s="231" t="s">
        <v>1904</v>
      </c>
      <c r="L148" s="130"/>
      <c r="M148" s="131"/>
      <c r="N148" s="132">
        <v>0</v>
      </c>
      <c r="O148" s="129">
        <f t="shared" si="24"/>
        <v>0</v>
      </c>
      <c r="P148" s="131"/>
      <c r="Q148" s="392" t="e">
        <f t="shared" si="21"/>
        <v>#DIV/0!</v>
      </c>
      <c r="R148" s="393" t="e">
        <f t="shared" si="22"/>
        <v>#DIV/0!</v>
      </c>
      <c r="S148" s="394" t="e">
        <f t="shared" si="23"/>
        <v>#VALUE!</v>
      </c>
      <c r="T148" s="418" t="s">
        <v>869</v>
      </c>
    </row>
    <row r="149" spans="1:20" ht="26.4" x14ac:dyDescent="0.25">
      <c r="A149" s="289" t="s">
        <v>664</v>
      </c>
      <c r="B149" s="303" t="s">
        <v>864</v>
      </c>
      <c r="C149" s="315" t="s">
        <v>1959</v>
      </c>
      <c r="D149" s="315" t="s">
        <v>695</v>
      </c>
      <c r="E149" s="316" t="s">
        <v>134</v>
      </c>
      <c r="F149" s="316" t="s">
        <v>352</v>
      </c>
      <c r="G149" s="231" t="s">
        <v>235</v>
      </c>
      <c r="H149" s="230" t="s">
        <v>185</v>
      </c>
      <c r="I149" s="230" t="s">
        <v>668</v>
      </c>
      <c r="J149" s="317" t="s">
        <v>865</v>
      </c>
      <c r="K149" s="231" t="s">
        <v>1904</v>
      </c>
      <c r="L149" s="130"/>
      <c r="M149" s="131"/>
      <c r="N149" s="132">
        <v>0</v>
      </c>
      <c r="O149" s="129">
        <f t="shared" si="24"/>
        <v>0</v>
      </c>
      <c r="P149" s="131"/>
      <c r="Q149" s="392" t="e">
        <f t="shared" si="21"/>
        <v>#DIV/0!</v>
      </c>
      <c r="R149" s="393" t="e">
        <f t="shared" si="22"/>
        <v>#DIV/0!</v>
      </c>
      <c r="S149" s="394" t="e">
        <f t="shared" si="23"/>
        <v>#VALUE!</v>
      </c>
      <c r="T149" s="418" t="s">
        <v>869</v>
      </c>
    </row>
    <row r="150" spans="1:20" ht="26.4" x14ac:dyDescent="0.25">
      <c r="A150" s="289" t="s">
        <v>664</v>
      </c>
      <c r="B150" s="303" t="s">
        <v>864</v>
      </c>
      <c r="C150" s="315" t="s">
        <v>1959</v>
      </c>
      <c r="D150" s="315" t="s">
        <v>695</v>
      </c>
      <c r="E150" s="316" t="s">
        <v>134</v>
      </c>
      <c r="F150" s="316" t="s">
        <v>583</v>
      </c>
      <c r="G150" s="231" t="s">
        <v>235</v>
      </c>
      <c r="H150" s="230" t="s">
        <v>185</v>
      </c>
      <c r="I150" s="230" t="s">
        <v>668</v>
      </c>
      <c r="J150" s="317" t="s">
        <v>865</v>
      </c>
      <c r="K150" s="231" t="s">
        <v>1904</v>
      </c>
      <c r="L150" s="130"/>
      <c r="M150" s="131"/>
      <c r="N150" s="132">
        <v>0</v>
      </c>
      <c r="O150" s="129">
        <f t="shared" si="24"/>
        <v>0</v>
      </c>
      <c r="P150" s="131"/>
      <c r="Q150" s="392" t="e">
        <f t="shared" si="21"/>
        <v>#DIV/0!</v>
      </c>
      <c r="R150" s="393" t="e">
        <f t="shared" si="22"/>
        <v>#DIV/0!</v>
      </c>
      <c r="S150" s="394" t="e">
        <f t="shared" si="23"/>
        <v>#VALUE!</v>
      </c>
      <c r="T150" s="418" t="s">
        <v>869</v>
      </c>
    </row>
    <row r="151" spans="1:20" ht="26.4" x14ac:dyDescent="0.25">
      <c r="A151" s="289" t="s">
        <v>664</v>
      </c>
      <c r="B151" s="303" t="s">
        <v>864</v>
      </c>
      <c r="C151" s="315" t="s">
        <v>1959</v>
      </c>
      <c r="D151" s="315" t="s">
        <v>695</v>
      </c>
      <c r="E151" s="316" t="s">
        <v>548</v>
      </c>
      <c r="F151" s="316" t="s">
        <v>547</v>
      </c>
      <c r="G151" s="231" t="s">
        <v>235</v>
      </c>
      <c r="H151" s="230" t="s">
        <v>185</v>
      </c>
      <c r="I151" s="230" t="s">
        <v>668</v>
      </c>
      <c r="J151" s="317" t="s">
        <v>865</v>
      </c>
      <c r="K151" s="231" t="s">
        <v>1904</v>
      </c>
      <c r="L151" s="130"/>
      <c r="M151" s="131"/>
      <c r="N151" s="132">
        <v>0</v>
      </c>
      <c r="O151" s="129">
        <f t="shared" si="24"/>
        <v>0</v>
      </c>
      <c r="P151" s="131"/>
      <c r="Q151" s="133" t="e">
        <f t="shared" ref="Q151:Q157" si="25">P151/(O151)</f>
        <v>#DIV/0!</v>
      </c>
      <c r="R151" s="134" t="e">
        <f t="shared" ref="R151:R157" si="26">P151/M151</f>
        <v>#DIV/0!</v>
      </c>
      <c r="S151" s="135" t="e">
        <f t="shared" ref="S151:S157" si="27">N151/I152</f>
        <v>#VALUE!</v>
      </c>
      <c r="T151" s="418" t="s">
        <v>869</v>
      </c>
    </row>
    <row r="152" spans="1:20" ht="26.4" x14ac:dyDescent="0.25">
      <c r="A152" s="289" t="s">
        <v>664</v>
      </c>
      <c r="B152" s="303" t="s">
        <v>864</v>
      </c>
      <c r="C152" s="315" t="s">
        <v>1959</v>
      </c>
      <c r="D152" s="315" t="s">
        <v>695</v>
      </c>
      <c r="E152" s="316" t="s">
        <v>548</v>
      </c>
      <c r="F152" s="316" t="s">
        <v>549</v>
      </c>
      <c r="G152" s="231" t="s">
        <v>235</v>
      </c>
      <c r="H152" s="230" t="s">
        <v>185</v>
      </c>
      <c r="I152" s="230" t="s">
        <v>668</v>
      </c>
      <c r="J152" s="317" t="s">
        <v>865</v>
      </c>
      <c r="K152" s="231" t="s">
        <v>1904</v>
      </c>
      <c r="L152" s="130"/>
      <c r="M152" s="131"/>
      <c r="N152" s="132">
        <v>0</v>
      </c>
      <c r="O152" s="129">
        <f t="shared" si="24"/>
        <v>0</v>
      </c>
      <c r="P152" s="131"/>
      <c r="Q152" s="133" t="e">
        <f t="shared" si="25"/>
        <v>#DIV/0!</v>
      </c>
      <c r="R152" s="134" t="e">
        <f t="shared" si="26"/>
        <v>#DIV/0!</v>
      </c>
      <c r="S152" s="135" t="e">
        <f t="shared" si="27"/>
        <v>#VALUE!</v>
      </c>
      <c r="T152" s="418" t="s">
        <v>869</v>
      </c>
    </row>
    <row r="153" spans="1:20" ht="26.4" x14ac:dyDescent="0.25">
      <c r="A153" s="289" t="s">
        <v>664</v>
      </c>
      <c r="B153" s="303" t="s">
        <v>864</v>
      </c>
      <c r="C153" s="315" t="s">
        <v>1959</v>
      </c>
      <c r="D153" s="315" t="s">
        <v>695</v>
      </c>
      <c r="E153" s="316" t="s">
        <v>548</v>
      </c>
      <c r="F153" s="316" t="s">
        <v>550</v>
      </c>
      <c r="G153" s="231" t="s">
        <v>235</v>
      </c>
      <c r="H153" s="230" t="s">
        <v>185</v>
      </c>
      <c r="I153" s="230" t="s">
        <v>668</v>
      </c>
      <c r="J153" s="317" t="s">
        <v>865</v>
      </c>
      <c r="K153" s="231" t="s">
        <v>1904</v>
      </c>
      <c r="L153" s="130"/>
      <c r="M153" s="131"/>
      <c r="N153" s="132">
        <v>0</v>
      </c>
      <c r="O153" s="129">
        <f t="shared" si="24"/>
        <v>0</v>
      </c>
      <c r="P153" s="131"/>
      <c r="Q153" s="133" t="e">
        <f t="shared" si="25"/>
        <v>#DIV/0!</v>
      </c>
      <c r="R153" s="134" t="e">
        <f t="shared" si="26"/>
        <v>#DIV/0!</v>
      </c>
      <c r="S153" s="135" t="e">
        <f t="shared" si="27"/>
        <v>#VALUE!</v>
      </c>
      <c r="T153" s="418" t="s">
        <v>869</v>
      </c>
    </row>
    <row r="154" spans="1:20" ht="26.4" x14ac:dyDescent="0.25">
      <c r="A154" s="289" t="s">
        <v>664</v>
      </c>
      <c r="B154" s="303" t="s">
        <v>864</v>
      </c>
      <c r="C154" s="315" t="s">
        <v>1959</v>
      </c>
      <c r="D154" s="315" t="s">
        <v>695</v>
      </c>
      <c r="E154" s="316" t="s">
        <v>548</v>
      </c>
      <c r="F154" s="316" t="s">
        <v>551</v>
      </c>
      <c r="G154" s="231" t="s">
        <v>235</v>
      </c>
      <c r="H154" s="230" t="s">
        <v>185</v>
      </c>
      <c r="I154" s="230" t="s">
        <v>668</v>
      </c>
      <c r="J154" s="317" t="s">
        <v>865</v>
      </c>
      <c r="K154" s="231" t="s">
        <v>1904</v>
      </c>
      <c r="L154" s="130"/>
      <c r="M154" s="131"/>
      <c r="N154" s="132">
        <v>0</v>
      </c>
      <c r="O154" s="129">
        <f t="shared" si="24"/>
        <v>0</v>
      </c>
      <c r="P154" s="131"/>
      <c r="Q154" s="133" t="e">
        <f t="shared" si="25"/>
        <v>#DIV/0!</v>
      </c>
      <c r="R154" s="134" t="e">
        <f t="shared" si="26"/>
        <v>#DIV/0!</v>
      </c>
      <c r="S154" s="135" t="e">
        <f t="shared" si="27"/>
        <v>#VALUE!</v>
      </c>
      <c r="T154" s="418" t="s">
        <v>869</v>
      </c>
    </row>
    <row r="155" spans="1:20" ht="26.4" x14ac:dyDescent="0.25">
      <c r="A155" s="289" t="s">
        <v>664</v>
      </c>
      <c r="B155" s="303" t="s">
        <v>864</v>
      </c>
      <c r="C155" s="315" t="s">
        <v>1959</v>
      </c>
      <c r="D155" s="315" t="s">
        <v>695</v>
      </c>
      <c r="E155" s="316" t="s">
        <v>548</v>
      </c>
      <c r="F155" s="316" t="s">
        <v>552</v>
      </c>
      <c r="G155" s="231" t="s">
        <v>235</v>
      </c>
      <c r="H155" s="230" t="s">
        <v>185</v>
      </c>
      <c r="I155" s="230" t="s">
        <v>668</v>
      </c>
      <c r="J155" s="317" t="s">
        <v>865</v>
      </c>
      <c r="K155" s="231" t="s">
        <v>1904</v>
      </c>
      <c r="L155" s="130"/>
      <c r="M155" s="131"/>
      <c r="N155" s="132">
        <v>0</v>
      </c>
      <c r="O155" s="129">
        <f t="shared" si="24"/>
        <v>0</v>
      </c>
      <c r="P155" s="131"/>
      <c r="Q155" s="133" t="e">
        <f t="shared" si="25"/>
        <v>#DIV/0!</v>
      </c>
      <c r="R155" s="134" t="e">
        <f t="shared" si="26"/>
        <v>#DIV/0!</v>
      </c>
      <c r="S155" s="135" t="e">
        <f t="shared" si="27"/>
        <v>#VALUE!</v>
      </c>
      <c r="T155" s="418" t="s">
        <v>869</v>
      </c>
    </row>
    <row r="156" spans="1:20" ht="26.4" x14ac:dyDescent="0.25">
      <c r="A156" s="289" t="s">
        <v>664</v>
      </c>
      <c r="B156" s="303" t="s">
        <v>864</v>
      </c>
      <c r="C156" s="315" t="s">
        <v>1959</v>
      </c>
      <c r="D156" s="315" t="s">
        <v>695</v>
      </c>
      <c r="E156" s="316" t="s">
        <v>548</v>
      </c>
      <c r="F156" s="316" t="s">
        <v>1957</v>
      </c>
      <c r="G156" s="231" t="s">
        <v>235</v>
      </c>
      <c r="H156" s="230" t="s">
        <v>185</v>
      </c>
      <c r="I156" s="230" t="s">
        <v>668</v>
      </c>
      <c r="J156" s="317" t="s">
        <v>865</v>
      </c>
      <c r="K156" s="231" t="s">
        <v>1904</v>
      </c>
      <c r="L156" s="130"/>
      <c r="M156" s="131"/>
      <c r="N156" s="132">
        <v>0</v>
      </c>
      <c r="O156" s="129">
        <f t="shared" si="24"/>
        <v>0</v>
      </c>
      <c r="P156" s="131"/>
      <c r="Q156" s="133" t="e">
        <f t="shared" si="25"/>
        <v>#DIV/0!</v>
      </c>
      <c r="R156" s="134" t="e">
        <f t="shared" si="26"/>
        <v>#DIV/0!</v>
      </c>
      <c r="S156" s="135" t="e">
        <f t="shared" si="27"/>
        <v>#VALUE!</v>
      </c>
      <c r="T156" s="418" t="s">
        <v>869</v>
      </c>
    </row>
    <row r="157" spans="1:20" ht="26.4" x14ac:dyDescent="0.25">
      <c r="A157" s="289" t="s">
        <v>664</v>
      </c>
      <c r="B157" s="303" t="s">
        <v>864</v>
      </c>
      <c r="C157" s="315" t="s">
        <v>1959</v>
      </c>
      <c r="D157" s="315" t="s">
        <v>695</v>
      </c>
      <c r="E157" s="316" t="s">
        <v>548</v>
      </c>
      <c r="F157" s="316" t="s">
        <v>554</v>
      </c>
      <c r="G157" s="231" t="s">
        <v>235</v>
      </c>
      <c r="H157" s="230" t="s">
        <v>185</v>
      </c>
      <c r="I157" s="230" t="s">
        <v>668</v>
      </c>
      <c r="J157" s="317" t="s">
        <v>865</v>
      </c>
      <c r="K157" s="231" t="s">
        <v>1904</v>
      </c>
      <c r="L157" s="130"/>
      <c r="M157" s="131"/>
      <c r="N157" s="132">
        <v>0</v>
      </c>
      <c r="O157" s="129">
        <f t="shared" si="24"/>
        <v>0</v>
      </c>
      <c r="P157" s="131"/>
      <c r="Q157" s="133" t="e">
        <f t="shared" si="25"/>
        <v>#DIV/0!</v>
      </c>
      <c r="R157" s="134" t="e">
        <f t="shared" si="26"/>
        <v>#DIV/0!</v>
      </c>
      <c r="S157" s="135" t="e">
        <f t="shared" si="27"/>
        <v>#DIV/0!</v>
      </c>
      <c r="T157" s="418" t="s">
        <v>869</v>
      </c>
    </row>
    <row r="158" spans="1:20" ht="15.75" customHeight="1" x14ac:dyDescent="0.25"/>
  </sheetData>
  <autoFilter ref="A2:T157" xr:uid="{00000000-0001-0000-1000-000000000000}"/>
  <dataValidations count="1">
    <dataValidation type="list" allowBlank="1" showInputMessage="1" showErrorMessage="1" sqref="E4:E6" xr:uid="{00000000-0002-0000-1000-000000000000}">
      <formula1>"E,S"</formula1>
    </dataValidation>
  </dataValidation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1000000}">
          <x14:formula1>
            <xm:f>MasterCodeList!$C$2:$C$27</xm:f>
          </x14:formula1>
          <xm:sqref>A4:A6</xm:sqref>
        </x14:dataValidation>
        <x14:dataValidation type="list" allowBlank="1" showInputMessage="1" showErrorMessage="1" xr:uid="{00000000-0002-0000-1000-000002000000}">
          <x14:formula1>
            <xm:f>MasterCodeList!$C$143:$C$154</xm:f>
          </x14:formula1>
          <xm:sqref>G4:G6</xm:sqref>
        </x14:dataValidation>
        <x14:dataValidation type="list" allowBlank="1" showInputMessage="1" showErrorMessage="1" xr:uid="{00000000-0002-0000-1000-000003000000}">
          <x14:formula1>
            <xm:f>MasterCodeList!$C$168:$C$171</xm:f>
          </x14:formula1>
          <xm:sqref>H4:H6</xm:sqref>
        </x14:dataValidation>
        <x14:dataValidation type="list" allowBlank="1" showInputMessage="1" showErrorMessage="1" xr:uid="{00000000-0002-0000-1000-000004000000}">
          <x14:formula1>
            <xm:f>MasterCodeList!$C$273:$C$304</xm:f>
          </x14:formula1>
          <xm:sqref>F4:F6</xm:sqref>
        </x14:dataValidation>
        <x14:dataValidation type="list" allowBlank="1" showInputMessage="1" showErrorMessage="1" xr:uid="{00000000-0002-0000-1000-000005000000}">
          <x14:formula1>
            <xm:f>MasterCodeList!$C$393:$C$404</xm:f>
          </x14:formula1>
          <xm:sqref>C4:C6</xm:sqref>
        </x14:dataValidation>
        <x14:dataValidation type="list" allowBlank="1" showInputMessage="1" showErrorMessage="1" xr:uid="{00000000-0002-0000-1000-000006000000}">
          <x14:formula1>
            <xm:f>MasterCodeList!$C$405:$C$422</xm:f>
          </x14:formula1>
          <xm:sqref>D4:D6</xm:sqref>
        </x14:dataValidation>
        <x14:dataValidation type="list" allowBlank="1" showInputMessage="1" showErrorMessage="1" xr:uid="{00000000-0002-0000-1000-000007000000}">
          <x14:formula1>
            <xm:f>MasterCodeList!$C$389:$C$392</xm:f>
          </x14:formula1>
          <xm:sqref>I4:I6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T989"/>
  <sheetViews>
    <sheetView zoomScaleNormal="100" zoomScaleSheetLayoutView="100" workbookViewId="0"/>
  </sheetViews>
  <sheetFormatPr defaultColWidth="14.44140625" defaultRowHeight="15" customHeight="1" x14ac:dyDescent="0.25"/>
  <cols>
    <col min="1" max="1" width="14.44140625" style="41" customWidth="1"/>
    <col min="2" max="2" width="15.44140625" style="41" customWidth="1"/>
    <col min="3" max="3" width="22.33203125" style="41" customWidth="1"/>
    <col min="4" max="4" width="17.33203125" style="41" customWidth="1"/>
    <col min="5" max="5" width="27.44140625" style="41" customWidth="1"/>
    <col min="6" max="6" width="35" style="41" customWidth="1"/>
    <col min="7" max="7" width="17.88671875" style="41" customWidth="1"/>
    <col min="8" max="8" width="24.33203125" style="41" customWidth="1"/>
    <col min="9" max="9" width="16.44140625" style="41" customWidth="1"/>
    <col min="10" max="11" width="14.44140625" style="41" customWidth="1"/>
    <col min="12" max="12" width="14.44140625" style="178" customWidth="1"/>
    <col min="13" max="14" width="14.44140625" style="41" customWidth="1"/>
    <col min="15" max="15" width="14.44140625" style="178" customWidth="1"/>
    <col min="16" max="17" width="14.44140625" style="41" customWidth="1"/>
    <col min="18" max="18" width="18.5546875" style="41" customWidth="1"/>
    <col min="19" max="20" width="14.44140625" style="41" customWidth="1"/>
    <col min="21" max="16384" width="14.44140625" style="41"/>
  </cols>
  <sheetData>
    <row r="1" spans="1:20" ht="15" customHeight="1" x14ac:dyDescent="0.25">
      <c r="A1" s="43" t="s">
        <v>1961</v>
      </c>
      <c r="C1" s="107"/>
      <c r="D1" s="107"/>
      <c r="E1" s="107"/>
      <c r="L1" s="41"/>
      <c r="O1" s="41"/>
    </row>
    <row r="2" spans="1:20" ht="52.8" x14ac:dyDescent="0.25">
      <c r="A2" s="108" t="s">
        <v>99</v>
      </c>
      <c r="B2" s="109" t="s">
        <v>1859</v>
      </c>
      <c r="C2" s="108" t="s">
        <v>710</v>
      </c>
      <c r="D2" s="108" t="s">
        <v>1929</v>
      </c>
      <c r="E2" s="108" t="s">
        <v>1930</v>
      </c>
      <c r="F2" s="108" t="s">
        <v>1962</v>
      </c>
      <c r="G2" s="108" t="s">
        <v>113</v>
      </c>
      <c r="H2" s="108" t="s">
        <v>119</v>
      </c>
      <c r="I2" s="108" t="s">
        <v>1864</v>
      </c>
      <c r="J2" s="110" t="s">
        <v>860</v>
      </c>
      <c r="K2" s="111" t="s">
        <v>1865</v>
      </c>
      <c r="L2" s="108" t="s">
        <v>1952</v>
      </c>
      <c r="M2" s="109" t="s">
        <v>1932</v>
      </c>
      <c r="N2" s="112" t="s">
        <v>1933</v>
      </c>
      <c r="O2" s="109" t="s">
        <v>1868</v>
      </c>
      <c r="P2" s="112" t="s">
        <v>1869</v>
      </c>
      <c r="Q2" s="112" t="s">
        <v>1870</v>
      </c>
      <c r="R2" s="113" t="s">
        <v>1934</v>
      </c>
      <c r="S2" s="114" t="s">
        <v>862</v>
      </c>
      <c r="T2" s="10"/>
    </row>
    <row r="3" spans="1:20" s="155" customFormat="1" ht="39.6" x14ac:dyDescent="0.25">
      <c r="A3" s="40" t="s">
        <v>664</v>
      </c>
      <c r="B3" s="170" t="s">
        <v>864</v>
      </c>
      <c r="C3" s="40" t="s">
        <v>1963</v>
      </c>
      <c r="D3" s="104" t="s">
        <v>1963</v>
      </c>
      <c r="E3" s="40" t="s">
        <v>1963</v>
      </c>
      <c r="F3" s="40" t="s">
        <v>1963</v>
      </c>
      <c r="G3" s="40" t="s">
        <v>1963</v>
      </c>
      <c r="H3" s="40" t="s">
        <v>1964</v>
      </c>
      <c r="I3" s="40" t="s">
        <v>1964</v>
      </c>
      <c r="J3" s="40" t="s">
        <v>1964</v>
      </c>
      <c r="K3" s="419" t="s">
        <v>1965</v>
      </c>
      <c r="L3" s="106" t="s">
        <v>185</v>
      </c>
      <c r="M3" s="420" t="s">
        <v>185</v>
      </c>
      <c r="N3" s="421" t="s">
        <v>185</v>
      </c>
      <c r="O3" s="420" t="s">
        <v>185</v>
      </c>
      <c r="P3" s="421" t="s">
        <v>185</v>
      </c>
      <c r="Q3" s="421" t="s">
        <v>185</v>
      </c>
      <c r="R3" s="422" t="s">
        <v>185</v>
      </c>
      <c r="S3" s="160" t="s">
        <v>1964</v>
      </c>
      <c r="T3" s="117"/>
    </row>
    <row r="4" spans="1:20" ht="15.75" customHeight="1" x14ac:dyDescent="0.25">
      <c r="I4" s="121"/>
    </row>
    <row r="5" spans="1:20" ht="15.75" customHeight="1" x14ac:dyDescent="0.25">
      <c r="H5" s="122"/>
      <c r="I5" s="121"/>
    </row>
    <row r="6" spans="1:20" ht="15.75" customHeight="1" x14ac:dyDescent="0.25">
      <c r="I6" s="121"/>
    </row>
    <row r="7" spans="1:20" ht="15.75" customHeight="1" x14ac:dyDescent="0.25">
      <c r="I7" s="121"/>
    </row>
    <row r="8" spans="1:20" ht="15.75" customHeight="1" x14ac:dyDescent="0.25">
      <c r="I8" s="121"/>
    </row>
    <row r="9" spans="1:20" ht="15.75" customHeight="1" x14ac:dyDescent="0.25">
      <c r="I9" s="121"/>
    </row>
    <row r="10" spans="1:20" ht="15.75" customHeight="1" x14ac:dyDescent="0.25">
      <c r="I10" s="121"/>
    </row>
    <row r="11" spans="1:20" ht="15.75" customHeight="1" x14ac:dyDescent="0.25">
      <c r="I11" s="121"/>
    </row>
    <row r="12" spans="1:20" ht="15.75" customHeight="1" x14ac:dyDescent="0.25">
      <c r="I12" s="121"/>
    </row>
    <row r="13" spans="1:20" ht="15.75" customHeight="1" x14ac:dyDescent="0.25">
      <c r="I13" s="121"/>
    </row>
    <row r="14" spans="1:20" ht="15.75" customHeight="1" x14ac:dyDescent="0.25">
      <c r="I14" s="121"/>
    </row>
    <row r="15" spans="1:20" ht="15.75" customHeight="1" x14ac:dyDescent="0.25">
      <c r="I15" s="121"/>
    </row>
    <row r="16" spans="1:20" ht="15.75" customHeight="1" x14ac:dyDescent="0.25">
      <c r="I16" s="121"/>
    </row>
    <row r="17" spans="9:9" ht="15.75" customHeight="1" x14ac:dyDescent="0.25">
      <c r="I17" s="121"/>
    </row>
    <row r="18" spans="9:9" ht="15.75" customHeight="1" x14ac:dyDescent="0.25">
      <c r="I18" s="121"/>
    </row>
    <row r="19" spans="9:9" ht="15.75" customHeight="1" x14ac:dyDescent="0.25">
      <c r="I19" s="121"/>
    </row>
    <row r="20" spans="9:9" ht="15.75" customHeight="1" x14ac:dyDescent="0.25">
      <c r="I20" s="121"/>
    </row>
    <row r="21" spans="9:9" ht="15.75" customHeight="1" x14ac:dyDescent="0.25">
      <c r="I21" s="121"/>
    </row>
    <row r="22" spans="9:9" ht="15.75" customHeight="1" x14ac:dyDescent="0.25">
      <c r="I22" s="121"/>
    </row>
    <row r="23" spans="9:9" ht="15.75" customHeight="1" x14ac:dyDescent="0.25">
      <c r="I23" s="121"/>
    </row>
    <row r="24" spans="9:9" ht="15.75" customHeight="1" x14ac:dyDescent="0.25">
      <c r="I24" s="121"/>
    </row>
    <row r="25" spans="9:9" ht="15.75" customHeight="1" x14ac:dyDescent="0.25">
      <c r="I25" s="121"/>
    </row>
    <row r="26" spans="9:9" ht="15.75" customHeight="1" x14ac:dyDescent="0.25">
      <c r="I26" s="121"/>
    </row>
    <row r="27" spans="9:9" ht="15.75" customHeight="1" x14ac:dyDescent="0.25">
      <c r="I27" s="121"/>
    </row>
    <row r="28" spans="9:9" ht="15.75" customHeight="1" x14ac:dyDescent="0.25">
      <c r="I28" s="121"/>
    </row>
    <row r="29" spans="9:9" ht="15.75" customHeight="1" x14ac:dyDescent="0.25">
      <c r="I29" s="121"/>
    </row>
    <row r="30" spans="9:9" ht="15.75" customHeight="1" x14ac:dyDescent="0.25">
      <c r="I30" s="121"/>
    </row>
    <row r="31" spans="9:9" ht="15.75" customHeight="1" x14ac:dyDescent="0.25">
      <c r="I31" s="121"/>
    </row>
    <row r="32" spans="9:9" ht="15.75" customHeight="1" x14ac:dyDescent="0.25">
      <c r="I32" s="121"/>
    </row>
    <row r="33" spans="9:9" ht="15.75" customHeight="1" x14ac:dyDescent="0.25">
      <c r="I33" s="121"/>
    </row>
    <row r="34" spans="9:9" ht="15.75" customHeight="1" x14ac:dyDescent="0.25"/>
    <row r="35" spans="9:9" ht="15.75" customHeight="1" x14ac:dyDescent="0.25"/>
    <row r="36" spans="9:9" ht="15.75" customHeight="1" x14ac:dyDescent="0.25"/>
    <row r="37" spans="9:9" ht="15.75" customHeight="1" x14ac:dyDescent="0.25"/>
    <row r="38" spans="9:9" ht="15.75" customHeight="1" x14ac:dyDescent="0.25"/>
    <row r="39" spans="9:9" ht="15.75" customHeight="1" x14ac:dyDescent="0.25"/>
    <row r="40" spans="9:9" ht="15.75" customHeight="1" x14ac:dyDescent="0.25"/>
    <row r="41" spans="9:9" ht="15.75" customHeight="1" x14ac:dyDescent="0.25"/>
    <row r="42" spans="9:9" ht="15.75" customHeight="1" x14ac:dyDescent="0.25"/>
    <row r="43" spans="9:9" ht="15.75" customHeight="1" x14ac:dyDescent="0.25"/>
    <row r="44" spans="9:9" ht="15.75" customHeight="1" x14ac:dyDescent="0.25"/>
    <row r="45" spans="9:9" ht="15.75" customHeight="1" x14ac:dyDescent="0.25"/>
    <row r="46" spans="9:9" ht="15.75" customHeight="1" x14ac:dyDescent="0.25"/>
    <row r="47" spans="9:9" ht="15.75" customHeight="1" x14ac:dyDescent="0.25"/>
    <row r="48" spans="9:9"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pageMargins left="0.70866141732283472" right="0.70866141732283472" top="0.74803149606299213" bottom="0.74803149606299213" header="0.39370078740157483" footer="0"/>
  <pageSetup paperSize="8" scale="60" pageOrder="overThenDown" orientation="landscape" r:id="rId1"/>
  <headerFooter>
    <oddHeader>&amp;R&amp;F - &amp;A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BreakPreview" zoomScaleNormal="100" zoomScaleSheetLayoutView="100" workbookViewId="0"/>
  </sheetViews>
  <sheetFormatPr defaultRowHeight="13.2" x14ac:dyDescent="0.25"/>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622"/>
  <sheetViews>
    <sheetView zoomScale="90" zoomScaleNormal="90" workbookViewId="0">
      <pane ySplit="1" topLeftCell="A17" activePane="bottomLeft" state="frozen"/>
      <selection pane="bottomLeft" activeCell="A17" sqref="A17"/>
    </sheetView>
  </sheetViews>
  <sheetFormatPr defaultColWidth="9.109375" defaultRowHeight="13.2" x14ac:dyDescent="0.25"/>
  <cols>
    <col min="1" max="2" width="23.6640625" style="21" customWidth="1"/>
    <col min="3" max="3" width="23.6640625" style="89" customWidth="1"/>
    <col min="4" max="4" width="31.44140625" style="21" customWidth="1"/>
    <col min="5" max="5" width="12.33203125" style="21" customWidth="1"/>
    <col min="6" max="6" width="12" style="21" customWidth="1"/>
    <col min="7" max="7" width="12.109375" style="21" customWidth="1"/>
    <col min="8" max="8" width="11.88671875" style="21" customWidth="1"/>
    <col min="9" max="9" width="13.109375" style="21" customWidth="1"/>
    <col min="10" max="10" width="12.5546875" style="21" customWidth="1"/>
    <col min="11" max="11" width="12.6640625" style="21" customWidth="1"/>
    <col min="12" max="12" width="12.5546875" style="21" customWidth="1"/>
    <col min="13" max="13" width="12" style="21" customWidth="1"/>
    <col min="14" max="14" width="11.5546875" style="21" customWidth="1"/>
    <col min="15" max="15" width="11.6640625" style="21" customWidth="1"/>
    <col min="16" max="16" width="12.33203125" style="21" customWidth="1"/>
    <col min="17" max="18" width="9.109375" style="21" customWidth="1"/>
    <col min="19" max="20" width="9.109375" style="21"/>
    <col min="21" max="21" width="9.109375" style="74"/>
    <col min="22" max="22" width="9.109375" style="39"/>
    <col min="23" max="16384" width="9.109375" style="21"/>
  </cols>
  <sheetData>
    <row r="1" spans="1:23" s="18" customFormat="1" ht="27.6" x14ac:dyDescent="0.3">
      <c r="A1" s="16" t="s">
        <v>73</v>
      </c>
      <c r="B1" s="16" t="s">
        <v>74</v>
      </c>
      <c r="C1" s="45" t="s">
        <v>75</v>
      </c>
      <c r="D1" s="16" t="s">
        <v>76</v>
      </c>
      <c r="E1" s="16" t="s">
        <v>77</v>
      </c>
      <c r="F1" s="16" t="s">
        <v>78</v>
      </c>
      <c r="G1" s="16" t="s">
        <v>79</v>
      </c>
      <c r="H1" s="16" t="s">
        <v>80</v>
      </c>
      <c r="I1" s="16" t="s">
        <v>81</v>
      </c>
      <c r="J1" s="16" t="s">
        <v>82</v>
      </c>
      <c r="K1" s="16" t="s">
        <v>83</v>
      </c>
      <c r="L1" s="16" t="s">
        <v>84</v>
      </c>
      <c r="M1" s="16" t="s">
        <v>85</v>
      </c>
      <c r="N1" s="16" t="s">
        <v>86</v>
      </c>
      <c r="O1" s="16" t="s">
        <v>87</v>
      </c>
      <c r="P1" s="16" t="s">
        <v>69</v>
      </c>
      <c r="Q1" s="17" t="s">
        <v>44</v>
      </c>
      <c r="R1" s="17" t="s">
        <v>57</v>
      </c>
      <c r="S1" s="17" t="s">
        <v>59</v>
      </c>
      <c r="T1" s="17" t="s">
        <v>62</v>
      </c>
      <c r="U1" s="17" t="s">
        <v>65</v>
      </c>
      <c r="V1" s="37"/>
    </row>
    <row r="2" spans="1:23" s="20" customFormat="1" ht="66.599999999999994" hidden="1" x14ac:dyDescent="0.3">
      <c r="A2" s="22" t="s">
        <v>88</v>
      </c>
      <c r="B2" s="22" t="s">
        <v>89</v>
      </c>
      <c r="C2" s="46" t="s">
        <v>90</v>
      </c>
      <c r="D2" s="22" t="s">
        <v>91</v>
      </c>
      <c r="E2" s="32"/>
      <c r="F2" s="32"/>
      <c r="G2" s="22"/>
      <c r="H2" s="22"/>
      <c r="I2" s="22"/>
      <c r="J2" s="22"/>
      <c r="K2" s="22"/>
      <c r="L2" s="22"/>
      <c r="M2" s="22"/>
      <c r="N2" s="22"/>
      <c r="O2" s="22"/>
      <c r="P2" s="23"/>
      <c r="Q2" s="22" t="s">
        <v>92</v>
      </c>
      <c r="R2" s="22" t="s">
        <v>92</v>
      </c>
      <c r="S2" s="22" t="s">
        <v>92</v>
      </c>
      <c r="T2" s="22"/>
      <c r="U2" s="23"/>
      <c r="V2" s="38"/>
      <c r="W2" s="19"/>
    </row>
    <row r="3" spans="1:23" s="20" customFormat="1" ht="39.6" hidden="1" x14ac:dyDescent="0.25">
      <c r="A3" s="22" t="s">
        <v>93</v>
      </c>
      <c r="B3" s="22" t="s">
        <v>94</v>
      </c>
      <c r="C3" s="46" t="s">
        <v>95</v>
      </c>
      <c r="D3" s="22" t="s">
        <v>96</v>
      </c>
      <c r="E3" s="22"/>
      <c r="F3" s="22"/>
      <c r="G3" s="22"/>
      <c r="H3" s="22"/>
      <c r="I3" s="22"/>
      <c r="J3" s="22"/>
      <c r="K3" s="22"/>
      <c r="L3" s="22"/>
      <c r="M3" s="22"/>
      <c r="N3" s="22"/>
      <c r="O3" s="22"/>
      <c r="P3" s="23"/>
      <c r="Q3" s="22"/>
      <c r="R3" s="22"/>
      <c r="S3" s="90" t="s">
        <v>92</v>
      </c>
      <c r="T3" s="22"/>
      <c r="U3" s="23"/>
      <c r="V3" s="38"/>
      <c r="W3" s="19"/>
    </row>
    <row r="4" spans="1:23" s="20" customFormat="1" ht="39.6" hidden="1" x14ac:dyDescent="0.25">
      <c r="A4" s="22" t="s">
        <v>97</v>
      </c>
      <c r="B4" s="22" t="s">
        <v>97</v>
      </c>
      <c r="C4" s="46" t="s">
        <v>98</v>
      </c>
      <c r="D4" s="22" t="s">
        <v>96</v>
      </c>
      <c r="E4" s="22"/>
      <c r="F4" s="22"/>
      <c r="G4" s="22"/>
      <c r="H4" s="22"/>
      <c r="I4" s="22"/>
      <c r="J4" s="22"/>
      <c r="K4" s="22"/>
      <c r="L4" s="22"/>
      <c r="M4" s="22"/>
      <c r="N4" s="22"/>
      <c r="O4" s="22"/>
      <c r="P4" s="23"/>
      <c r="Q4" s="22"/>
      <c r="R4" s="22"/>
      <c r="S4" s="22" t="s">
        <v>92</v>
      </c>
      <c r="T4" s="22"/>
      <c r="U4" s="23"/>
      <c r="V4" s="38"/>
      <c r="W4" s="19"/>
    </row>
    <row r="5" spans="1:23" s="20" customFormat="1" ht="26.4" hidden="1" x14ac:dyDescent="0.25">
      <c r="A5" s="22" t="s">
        <v>99</v>
      </c>
      <c r="B5" s="22" t="s">
        <v>100</v>
      </c>
      <c r="C5" s="46" t="s">
        <v>101</v>
      </c>
      <c r="D5" s="22" t="s">
        <v>102</v>
      </c>
      <c r="E5" s="22" t="s">
        <v>92</v>
      </c>
      <c r="F5" s="22" t="s">
        <v>92</v>
      </c>
      <c r="G5" s="22" t="s">
        <v>92</v>
      </c>
      <c r="H5" s="22" t="s">
        <v>92</v>
      </c>
      <c r="I5" s="22" t="s">
        <v>92</v>
      </c>
      <c r="J5" s="22" t="s">
        <v>92</v>
      </c>
      <c r="K5" s="22" t="s">
        <v>92</v>
      </c>
      <c r="L5" s="22" t="s">
        <v>92</v>
      </c>
      <c r="M5" s="22" t="s">
        <v>92</v>
      </c>
      <c r="N5" s="22" t="s">
        <v>92</v>
      </c>
      <c r="O5" s="22" t="s">
        <v>92</v>
      </c>
      <c r="P5" s="23"/>
      <c r="Q5" s="22" t="s">
        <v>92</v>
      </c>
      <c r="R5" s="22" t="s">
        <v>92</v>
      </c>
      <c r="S5" s="22" t="s">
        <v>92</v>
      </c>
      <c r="T5" s="22" t="s">
        <v>92</v>
      </c>
      <c r="U5" s="23" t="s">
        <v>92</v>
      </c>
      <c r="V5" s="38"/>
      <c r="W5" s="19"/>
    </row>
    <row r="6" spans="1:23" s="20" customFormat="1" ht="66.599999999999994" hidden="1" x14ac:dyDescent="0.3">
      <c r="A6" s="22" t="s">
        <v>103</v>
      </c>
      <c r="B6" s="22" t="s">
        <v>104</v>
      </c>
      <c r="C6" s="46" t="s">
        <v>105</v>
      </c>
      <c r="D6" s="22" t="s">
        <v>106</v>
      </c>
      <c r="E6" s="32"/>
      <c r="F6" s="32"/>
      <c r="G6" s="22"/>
      <c r="H6" s="22"/>
      <c r="I6" s="22"/>
      <c r="J6" s="22"/>
      <c r="K6" s="22"/>
      <c r="L6" s="22"/>
      <c r="M6" s="22"/>
      <c r="N6" s="22"/>
      <c r="O6" s="22"/>
      <c r="P6" s="23"/>
      <c r="Q6" s="22" t="s">
        <v>92</v>
      </c>
      <c r="R6" s="22" t="s">
        <v>92</v>
      </c>
      <c r="S6" s="22" t="s">
        <v>92</v>
      </c>
      <c r="T6" s="22"/>
      <c r="U6" s="23"/>
      <c r="V6" s="38"/>
      <c r="W6" s="19"/>
    </row>
    <row r="7" spans="1:23" s="20" customFormat="1" ht="26.4" hidden="1" x14ac:dyDescent="0.25">
      <c r="A7" s="22" t="s">
        <v>99</v>
      </c>
      <c r="B7" s="22" t="s">
        <v>100</v>
      </c>
      <c r="C7" s="46" t="s">
        <v>107</v>
      </c>
      <c r="D7" s="22" t="s">
        <v>108</v>
      </c>
      <c r="E7" s="22" t="s">
        <v>92</v>
      </c>
      <c r="F7" s="22" t="s">
        <v>92</v>
      </c>
      <c r="G7" s="22" t="s">
        <v>92</v>
      </c>
      <c r="H7" s="22" t="s">
        <v>92</v>
      </c>
      <c r="I7" s="22" t="s">
        <v>92</v>
      </c>
      <c r="J7" s="22" t="s">
        <v>92</v>
      </c>
      <c r="K7" s="22" t="s">
        <v>92</v>
      </c>
      <c r="L7" s="22" t="s">
        <v>92</v>
      </c>
      <c r="M7" s="22" t="s">
        <v>92</v>
      </c>
      <c r="N7" s="22" t="s">
        <v>92</v>
      </c>
      <c r="O7" s="22" t="s">
        <v>92</v>
      </c>
      <c r="P7" s="23"/>
      <c r="Q7" s="22" t="s">
        <v>92</v>
      </c>
      <c r="R7" s="22" t="s">
        <v>92</v>
      </c>
      <c r="S7" s="22" t="s">
        <v>92</v>
      </c>
      <c r="T7" s="22" t="s">
        <v>92</v>
      </c>
      <c r="U7" s="23" t="s">
        <v>92</v>
      </c>
      <c r="V7" s="38"/>
      <c r="W7" s="19"/>
    </row>
    <row r="8" spans="1:23" s="20" customFormat="1" ht="26.4" hidden="1" x14ac:dyDescent="0.25">
      <c r="A8" s="22" t="s">
        <v>99</v>
      </c>
      <c r="B8" s="22" t="s">
        <v>100</v>
      </c>
      <c r="C8" s="46" t="s">
        <v>109</v>
      </c>
      <c r="D8" s="22" t="s">
        <v>110</v>
      </c>
      <c r="E8" s="22" t="s">
        <v>92</v>
      </c>
      <c r="F8" s="22" t="s">
        <v>92</v>
      </c>
      <c r="G8" s="22" t="s">
        <v>92</v>
      </c>
      <c r="H8" s="22" t="s">
        <v>92</v>
      </c>
      <c r="I8" s="22" t="s">
        <v>92</v>
      </c>
      <c r="J8" s="22" t="s">
        <v>92</v>
      </c>
      <c r="K8" s="22" t="s">
        <v>92</v>
      </c>
      <c r="L8" s="22" t="s">
        <v>92</v>
      </c>
      <c r="M8" s="22" t="s">
        <v>92</v>
      </c>
      <c r="N8" s="22" t="s">
        <v>92</v>
      </c>
      <c r="O8" s="22" t="s">
        <v>92</v>
      </c>
      <c r="P8" s="23"/>
      <c r="Q8" s="22" t="s">
        <v>92</v>
      </c>
      <c r="R8" s="22" t="s">
        <v>92</v>
      </c>
      <c r="S8" s="22" t="s">
        <v>92</v>
      </c>
      <c r="T8" s="22" t="s">
        <v>92</v>
      </c>
      <c r="U8" s="23" t="s">
        <v>92</v>
      </c>
      <c r="V8" s="38"/>
      <c r="W8" s="19"/>
    </row>
    <row r="9" spans="1:23" s="20" customFormat="1" ht="66.599999999999994" hidden="1" x14ac:dyDescent="0.3">
      <c r="A9" s="22" t="s">
        <v>103</v>
      </c>
      <c r="B9" s="22" t="s">
        <v>104</v>
      </c>
      <c r="C9" s="46" t="s">
        <v>111</v>
      </c>
      <c r="D9" s="22" t="s">
        <v>112</v>
      </c>
      <c r="E9" s="32"/>
      <c r="F9" s="32"/>
      <c r="G9" s="22"/>
      <c r="H9" s="22"/>
      <c r="I9" s="22"/>
      <c r="J9" s="22"/>
      <c r="K9" s="22"/>
      <c r="L9" s="22"/>
      <c r="M9" s="22"/>
      <c r="N9" s="22"/>
      <c r="O9" s="22"/>
      <c r="P9" s="23"/>
      <c r="Q9" s="22" t="s">
        <v>92</v>
      </c>
      <c r="R9" s="22" t="s">
        <v>92</v>
      </c>
      <c r="S9" s="22" t="s">
        <v>92</v>
      </c>
      <c r="T9" s="22"/>
      <c r="U9" s="23"/>
      <c r="V9" s="38"/>
      <c r="W9" s="19"/>
    </row>
    <row r="10" spans="1:23" s="20" customFormat="1" ht="39.6" hidden="1" x14ac:dyDescent="0.25">
      <c r="A10" s="22" t="s">
        <v>113</v>
      </c>
      <c r="B10" s="22" t="s">
        <v>114</v>
      </c>
      <c r="C10" s="46" t="s">
        <v>115</v>
      </c>
      <c r="D10" s="22" t="s">
        <v>116</v>
      </c>
      <c r="E10" s="22"/>
      <c r="F10" s="22"/>
      <c r="G10" s="22"/>
      <c r="H10" s="22"/>
      <c r="I10" s="22"/>
      <c r="J10" s="22"/>
      <c r="K10" s="22"/>
      <c r="L10" s="22"/>
      <c r="M10" s="22"/>
      <c r="N10" s="22"/>
      <c r="O10" s="22"/>
      <c r="P10" s="23"/>
      <c r="Q10" s="22" t="s">
        <v>92</v>
      </c>
      <c r="R10" s="22" t="s">
        <v>92</v>
      </c>
      <c r="S10" s="22" t="s">
        <v>92</v>
      </c>
      <c r="T10" s="22" t="s">
        <v>92</v>
      </c>
      <c r="U10" s="23" t="s">
        <v>92</v>
      </c>
      <c r="V10" s="38"/>
      <c r="W10" s="19"/>
    </row>
    <row r="11" spans="1:23" s="20" customFormat="1" ht="39.6" hidden="1" x14ac:dyDescent="0.25">
      <c r="A11" s="22" t="s">
        <v>113</v>
      </c>
      <c r="B11" s="22" t="s">
        <v>114</v>
      </c>
      <c r="C11" s="46" t="s">
        <v>117</v>
      </c>
      <c r="D11" s="22" t="s">
        <v>118</v>
      </c>
      <c r="E11" s="22"/>
      <c r="F11" s="22"/>
      <c r="G11" s="22"/>
      <c r="H11" s="22"/>
      <c r="I11" s="22"/>
      <c r="J11" s="22"/>
      <c r="K11" s="22"/>
      <c r="L11" s="22"/>
      <c r="M11" s="22"/>
      <c r="N11" s="22"/>
      <c r="O11" s="22"/>
      <c r="P11" s="23"/>
      <c r="Q11" s="22" t="s">
        <v>92</v>
      </c>
      <c r="R11" s="22" t="s">
        <v>92</v>
      </c>
      <c r="S11" s="22" t="s">
        <v>92</v>
      </c>
      <c r="T11" s="22" t="s">
        <v>92</v>
      </c>
      <c r="U11" s="23" t="s">
        <v>92</v>
      </c>
      <c r="V11" s="38"/>
      <c r="W11" s="19"/>
    </row>
    <row r="12" spans="1:23" s="20" customFormat="1" ht="26.4" hidden="1" x14ac:dyDescent="0.25">
      <c r="A12" s="22" t="s">
        <v>119</v>
      </c>
      <c r="B12" s="22" t="s">
        <v>120</v>
      </c>
      <c r="C12" s="46" t="s">
        <v>121</v>
      </c>
      <c r="D12" s="22" t="s">
        <v>122</v>
      </c>
      <c r="E12" s="22"/>
      <c r="F12" s="22"/>
      <c r="G12" s="22"/>
      <c r="H12" s="22"/>
      <c r="I12" s="22"/>
      <c r="J12" s="22"/>
      <c r="K12" s="22"/>
      <c r="L12" s="22"/>
      <c r="M12" s="22"/>
      <c r="N12" s="22"/>
      <c r="O12" s="22"/>
      <c r="P12" s="23"/>
      <c r="Q12" s="22" t="s">
        <v>92</v>
      </c>
      <c r="R12" s="22"/>
      <c r="S12" s="22" t="s">
        <v>92</v>
      </c>
      <c r="T12" s="22" t="s">
        <v>92</v>
      </c>
      <c r="U12" s="23" t="s">
        <v>92</v>
      </c>
      <c r="V12" s="38"/>
      <c r="W12" s="19"/>
    </row>
    <row r="13" spans="1:23" s="20" customFormat="1" ht="26.4" hidden="1" x14ac:dyDescent="0.25">
      <c r="A13" s="22" t="s">
        <v>99</v>
      </c>
      <c r="B13" s="22" t="s">
        <v>100</v>
      </c>
      <c r="C13" s="46" t="s">
        <v>123</v>
      </c>
      <c r="D13" s="22" t="s">
        <v>124</v>
      </c>
      <c r="E13" s="22" t="s">
        <v>92</v>
      </c>
      <c r="F13" s="22" t="s">
        <v>92</v>
      </c>
      <c r="G13" s="22" t="s">
        <v>92</v>
      </c>
      <c r="H13" s="22" t="s">
        <v>92</v>
      </c>
      <c r="I13" s="22" t="s">
        <v>92</v>
      </c>
      <c r="J13" s="22" t="s">
        <v>92</v>
      </c>
      <c r="K13" s="22" t="s">
        <v>92</v>
      </c>
      <c r="L13" s="22" t="s">
        <v>92</v>
      </c>
      <c r="M13" s="22" t="s">
        <v>92</v>
      </c>
      <c r="N13" s="22" t="s">
        <v>92</v>
      </c>
      <c r="O13" s="22" t="s">
        <v>92</v>
      </c>
      <c r="P13" s="23"/>
      <c r="Q13" s="22" t="s">
        <v>92</v>
      </c>
      <c r="R13" s="22" t="s">
        <v>92</v>
      </c>
      <c r="S13" s="22" t="s">
        <v>92</v>
      </c>
      <c r="T13" s="22" t="s">
        <v>92</v>
      </c>
      <c r="U13" s="23" t="s">
        <v>92</v>
      </c>
      <c r="V13" s="38"/>
      <c r="W13" s="19"/>
    </row>
    <row r="14" spans="1:23" s="20" customFormat="1" ht="26.4" hidden="1" x14ac:dyDescent="0.25">
      <c r="A14" s="22" t="s">
        <v>99</v>
      </c>
      <c r="B14" s="22" t="s">
        <v>100</v>
      </c>
      <c r="C14" s="46" t="s">
        <v>125</v>
      </c>
      <c r="D14" s="22" t="s">
        <v>126</v>
      </c>
      <c r="E14" s="22" t="s">
        <v>92</v>
      </c>
      <c r="F14" s="22" t="s">
        <v>92</v>
      </c>
      <c r="G14" s="22" t="s">
        <v>92</v>
      </c>
      <c r="H14" s="22" t="s">
        <v>92</v>
      </c>
      <c r="I14" s="22" t="s">
        <v>92</v>
      </c>
      <c r="J14" s="22" t="s">
        <v>92</v>
      </c>
      <c r="K14" s="22" t="s">
        <v>92</v>
      </c>
      <c r="L14" s="22" t="s">
        <v>92</v>
      </c>
      <c r="M14" s="22" t="s">
        <v>92</v>
      </c>
      <c r="N14" s="22" t="s">
        <v>92</v>
      </c>
      <c r="O14" s="22" t="s">
        <v>92</v>
      </c>
      <c r="P14" s="23"/>
      <c r="Q14" s="22" t="s">
        <v>92</v>
      </c>
      <c r="R14" s="22" t="s">
        <v>92</v>
      </c>
      <c r="S14" s="22" t="s">
        <v>92</v>
      </c>
      <c r="T14" s="22" t="s">
        <v>92</v>
      </c>
      <c r="U14" s="23" t="s">
        <v>92</v>
      </c>
      <c r="V14" s="38"/>
      <c r="W14" s="19"/>
    </row>
    <row r="15" spans="1:23" s="20" customFormat="1" ht="26.4" hidden="1" x14ac:dyDescent="0.25">
      <c r="A15" s="22" t="s">
        <v>99</v>
      </c>
      <c r="B15" s="22" t="s">
        <v>100</v>
      </c>
      <c r="C15" s="46" t="s">
        <v>127</v>
      </c>
      <c r="D15" s="22" t="s">
        <v>128</v>
      </c>
      <c r="E15" s="22" t="s">
        <v>92</v>
      </c>
      <c r="F15" s="22" t="s">
        <v>92</v>
      </c>
      <c r="G15" s="22" t="s">
        <v>92</v>
      </c>
      <c r="H15" s="22" t="s">
        <v>92</v>
      </c>
      <c r="I15" s="22" t="s">
        <v>92</v>
      </c>
      <c r="J15" s="22" t="s">
        <v>92</v>
      </c>
      <c r="K15" s="22" t="s">
        <v>92</v>
      </c>
      <c r="L15" s="22" t="s">
        <v>92</v>
      </c>
      <c r="M15" s="22" t="s">
        <v>92</v>
      </c>
      <c r="N15" s="22" t="s">
        <v>92</v>
      </c>
      <c r="O15" s="22" t="s">
        <v>92</v>
      </c>
      <c r="P15" s="23"/>
      <c r="Q15" s="22" t="s">
        <v>92</v>
      </c>
      <c r="R15" s="22" t="s">
        <v>92</v>
      </c>
      <c r="S15" s="22" t="s">
        <v>92</v>
      </c>
      <c r="T15" s="22" t="s">
        <v>92</v>
      </c>
      <c r="U15" s="23" t="s">
        <v>92</v>
      </c>
      <c r="V15" s="38"/>
      <c r="W15" s="19"/>
    </row>
    <row r="16" spans="1:23" s="20" customFormat="1" ht="26.4" hidden="1" x14ac:dyDescent="0.25">
      <c r="A16" s="22" t="s">
        <v>99</v>
      </c>
      <c r="B16" s="22" t="s">
        <v>100</v>
      </c>
      <c r="C16" s="46" t="s">
        <v>129</v>
      </c>
      <c r="D16" s="22" t="s">
        <v>130</v>
      </c>
      <c r="E16" s="22" t="s">
        <v>92</v>
      </c>
      <c r="F16" s="22" t="s">
        <v>92</v>
      </c>
      <c r="G16" s="22" t="s">
        <v>92</v>
      </c>
      <c r="H16" s="22" t="s">
        <v>92</v>
      </c>
      <c r="I16" s="22" t="s">
        <v>92</v>
      </c>
      <c r="J16" s="22" t="s">
        <v>92</v>
      </c>
      <c r="K16" s="22" t="s">
        <v>92</v>
      </c>
      <c r="L16" s="22" t="s">
        <v>92</v>
      </c>
      <c r="M16" s="22" t="s">
        <v>92</v>
      </c>
      <c r="N16" s="22" t="s">
        <v>92</v>
      </c>
      <c r="O16" s="22" t="s">
        <v>92</v>
      </c>
      <c r="P16" s="23"/>
      <c r="Q16" s="22" t="s">
        <v>92</v>
      </c>
      <c r="R16" s="22" t="s">
        <v>92</v>
      </c>
      <c r="S16" s="22" t="s">
        <v>92</v>
      </c>
      <c r="T16" s="22" t="s">
        <v>92</v>
      </c>
      <c r="U16" s="23" t="s">
        <v>92</v>
      </c>
      <c r="V16" s="38"/>
      <c r="W16" s="19"/>
    </row>
    <row r="17" spans="1:23" s="20" customFormat="1" ht="39.6" x14ac:dyDescent="0.25">
      <c r="A17" s="56" t="s">
        <v>131</v>
      </c>
      <c r="B17" s="22" t="s">
        <v>132</v>
      </c>
      <c r="C17" s="46" t="s">
        <v>133</v>
      </c>
      <c r="D17" s="22" t="s">
        <v>134</v>
      </c>
      <c r="E17" s="22"/>
      <c r="F17" s="22"/>
      <c r="G17" s="22"/>
      <c r="H17" s="22"/>
      <c r="I17" s="22"/>
      <c r="J17" s="22"/>
      <c r="K17" s="22"/>
      <c r="L17" s="22"/>
      <c r="M17" s="22"/>
      <c r="N17" s="22"/>
      <c r="O17" s="22"/>
      <c r="P17" s="23"/>
      <c r="Q17" s="22"/>
      <c r="R17" s="22"/>
      <c r="S17" s="22" t="s">
        <v>92</v>
      </c>
      <c r="T17" s="92"/>
      <c r="U17" s="93"/>
      <c r="V17" s="38"/>
      <c r="W17" s="19"/>
    </row>
    <row r="18" spans="1:23" s="20" customFormat="1" ht="39.6" x14ac:dyDescent="0.25">
      <c r="A18" s="56" t="s">
        <v>131</v>
      </c>
      <c r="B18" s="22" t="s">
        <v>135</v>
      </c>
      <c r="C18" s="46" t="s">
        <v>136</v>
      </c>
      <c r="D18" s="22" t="s">
        <v>134</v>
      </c>
      <c r="E18" s="22"/>
      <c r="F18" s="22"/>
      <c r="G18" s="22"/>
      <c r="H18" s="22"/>
      <c r="I18" s="22"/>
      <c r="J18" s="22"/>
      <c r="K18" s="22"/>
      <c r="L18" s="22"/>
      <c r="M18" s="22"/>
      <c r="N18" s="22"/>
      <c r="O18" s="22"/>
      <c r="P18" s="23"/>
      <c r="Q18" s="22"/>
      <c r="R18" s="22"/>
      <c r="S18" s="22" t="s">
        <v>92</v>
      </c>
      <c r="T18" s="92"/>
      <c r="U18" s="93"/>
      <c r="V18" s="38"/>
      <c r="W18" s="19"/>
    </row>
    <row r="19" spans="1:23" s="20" customFormat="1" ht="39.6" x14ac:dyDescent="0.25">
      <c r="A19" s="56" t="s">
        <v>131</v>
      </c>
      <c r="B19" s="22" t="s">
        <v>137</v>
      </c>
      <c r="C19" s="46" t="s">
        <v>138</v>
      </c>
      <c r="D19" s="22" t="s">
        <v>134</v>
      </c>
      <c r="E19" s="22"/>
      <c r="F19" s="22"/>
      <c r="G19" s="22"/>
      <c r="H19" s="22"/>
      <c r="I19" s="22"/>
      <c r="J19" s="22"/>
      <c r="K19" s="22"/>
      <c r="L19" s="22"/>
      <c r="M19" s="22"/>
      <c r="N19" s="22"/>
      <c r="O19" s="22"/>
      <c r="P19" s="23"/>
      <c r="Q19" s="22"/>
      <c r="R19" s="22"/>
      <c r="S19" s="22" t="s">
        <v>92</v>
      </c>
      <c r="T19" s="92"/>
      <c r="U19" s="93"/>
      <c r="V19" s="38"/>
      <c r="W19" s="19"/>
    </row>
    <row r="20" spans="1:23" s="20" customFormat="1" ht="39.6" x14ac:dyDescent="0.25">
      <c r="A20" s="56" t="s">
        <v>131</v>
      </c>
      <c r="B20" s="22" t="s">
        <v>132</v>
      </c>
      <c r="C20" s="46" t="s">
        <v>139</v>
      </c>
      <c r="D20" s="22" t="s">
        <v>134</v>
      </c>
      <c r="E20" s="22"/>
      <c r="F20" s="22"/>
      <c r="G20" s="22"/>
      <c r="H20" s="22"/>
      <c r="I20" s="22"/>
      <c r="J20" s="22"/>
      <c r="K20" s="22"/>
      <c r="L20" s="22"/>
      <c r="M20" s="22"/>
      <c r="N20" s="22"/>
      <c r="O20" s="22"/>
      <c r="P20" s="23"/>
      <c r="Q20" s="22"/>
      <c r="R20" s="22"/>
      <c r="S20" s="22" t="s">
        <v>92</v>
      </c>
      <c r="T20" s="92"/>
      <c r="U20" s="93"/>
      <c r="V20" s="38"/>
      <c r="W20" s="19"/>
    </row>
    <row r="21" spans="1:23" s="20" customFormat="1" ht="39.6" x14ac:dyDescent="0.25">
      <c r="A21" s="56" t="s">
        <v>131</v>
      </c>
      <c r="B21" s="22" t="s">
        <v>132</v>
      </c>
      <c r="C21" s="46" t="s">
        <v>140</v>
      </c>
      <c r="D21" s="22" t="s">
        <v>134</v>
      </c>
      <c r="E21" s="22"/>
      <c r="F21" s="22"/>
      <c r="G21" s="22"/>
      <c r="H21" s="22"/>
      <c r="I21" s="22"/>
      <c r="J21" s="22"/>
      <c r="K21" s="22"/>
      <c r="L21" s="22"/>
      <c r="M21" s="22"/>
      <c r="N21" s="22"/>
      <c r="O21" s="22"/>
      <c r="P21" s="23"/>
      <c r="Q21" s="22"/>
      <c r="R21" s="22"/>
      <c r="S21" s="22" t="s">
        <v>92</v>
      </c>
      <c r="T21" s="92"/>
      <c r="U21" s="93"/>
      <c r="V21" s="38"/>
      <c r="W21" s="19"/>
    </row>
    <row r="22" spans="1:23" s="20" customFormat="1" ht="39.6" x14ac:dyDescent="0.25">
      <c r="A22" s="56" t="s">
        <v>131</v>
      </c>
      <c r="B22" s="22" t="s">
        <v>132</v>
      </c>
      <c r="C22" s="46" t="s">
        <v>141</v>
      </c>
      <c r="D22" s="22" t="s">
        <v>134</v>
      </c>
      <c r="E22" s="22"/>
      <c r="F22" s="22"/>
      <c r="G22" s="22"/>
      <c r="H22" s="22"/>
      <c r="I22" s="22"/>
      <c r="J22" s="22"/>
      <c r="K22" s="22"/>
      <c r="L22" s="22"/>
      <c r="M22" s="22"/>
      <c r="N22" s="22"/>
      <c r="O22" s="22"/>
      <c r="P22" s="23"/>
      <c r="Q22" s="22"/>
      <c r="R22" s="22"/>
      <c r="S22" s="22" t="s">
        <v>92</v>
      </c>
      <c r="T22" s="92"/>
      <c r="U22" s="93"/>
      <c r="V22" s="38"/>
      <c r="W22" s="19"/>
    </row>
    <row r="23" spans="1:23" s="20" customFormat="1" ht="39.6" x14ac:dyDescent="0.25">
      <c r="A23" s="56" t="s">
        <v>131</v>
      </c>
      <c r="B23" s="22" t="s">
        <v>137</v>
      </c>
      <c r="C23" s="46" t="s">
        <v>142</v>
      </c>
      <c r="D23" s="22" t="s">
        <v>134</v>
      </c>
      <c r="E23" s="22"/>
      <c r="F23" s="22"/>
      <c r="G23" s="22"/>
      <c r="H23" s="22"/>
      <c r="I23" s="22"/>
      <c r="J23" s="22"/>
      <c r="K23" s="22"/>
      <c r="L23" s="22"/>
      <c r="M23" s="22"/>
      <c r="N23" s="22"/>
      <c r="O23" s="22"/>
      <c r="P23" s="23"/>
      <c r="Q23" s="22"/>
      <c r="R23" s="22"/>
      <c r="S23" s="22" t="s">
        <v>92</v>
      </c>
      <c r="T23" s="92"/>
      <c r="U23" s="93"/>
      <c r="V23" s="38"/>
      <c r="W23" s="19"/>
    </row>
    <row r="24" spans="1:23" s="20" customFormat="1" ht="39.6" x14ac:dyDescent="0.25">
      <c r="A24" s="56" t="s">
        <v>131</v>
      </c>
      <c r="B24" s="22" t="s">
        <v>137</v>
      </c>
      <c r="C24" s="46" t="s">
        <v>143</v>
      </c>
      <c r="D24" s="22" t="s">
        <v>134</v>
      </c>
      <c r="E24" s="22"/>
      <c r="F24" s="22"/>
      <c r="G24" s="22"/>
      <c r="H24" s="22"/>
      <c r="I24" s="22"/>
      <c r="J24" s="22"/>
      <c r="K24" s="22"/>
      <c r="L24" s="22"/>
      <c r="M24" s="22"/>
      <c r="N24" s="22"/>
      <c r="O24" s="22"/>
      <c r="P24" s="23"/>
      <c r="Q24" s="22"/>
      <c r="R24" s="22"/>
      <c r="S24" s="22" t="s">
        <v>92</v>
      </c>
      <c r="T24" s="92"/>
      <c r="U24" s="93"/>
      <c r="V24" s="38"/>
      <c r="W24" s="19"/>
    </row>
    <row r="25" spans="1:23" s="20" customFormat="1" ht="39.6" x14ac:dyDescent="0.25">
      <c r="A25" s="56" t="s">
        <v>131</v>
      </c>
      <c r="B25" s="22" t="s">
        <v>132</v>
      </c>
      <c r="C25" s="46" t="s">
        <v>144</v>
      </c>
      <c r="D25" s="22" t="s">
        <v>134</v>
      </c>
      <c r="E25" s="22"/>
      <c r="F25" s="22"/>
      <c r="G25" s="22"/>
      <c r="H25" s="22"/>
      <c r="I25" s="22"/>
      <c r="J25" s="22"/>
      <c r="K25" s="22"/>
      <c r="L25" s="22"/>
      <c r="M25" s="22"/>
      <c r="N25" s="22"/>
      <c r="O25" s="22"/>
      <c r="P25" s="23"/>
      <c r="Q25" s="22"/>
      <c r="R25" s="22"/>
      <c r="S25" s="22" t="s">
        <v>92</v>
      </c>
      <c r="T25" s="92"/>
      <c r="U25" s="93"/>
      <c r="V25" s="38"/>
      <c r="W25" s="19"/>
    </row>
    <row r="26" spans="1:23" s="20" customFormat="1" ht="39.6" x14ac:dyDescent="0.25">
      <c r="A26" s="56" t="s">
        <v>131</v>
      </c>
      <c r="B26" s="22" t="s">
        <v>137</v>
      </c>
      <c r="C26" s="46" t="s">
        <v>145</v>
      </c>
      <c r="D26" s="22" t="s">
        <v>134</v>
      </c>
      <c r="E26" s="22"/>
      <c r="F26" s="22"/>
      <c r="G26" s="22"/>
      <c r="H26" s="22"/>
      <c r="I26" s="22"/>
      <c r="J26" s="22"/>
      <c r="K26" s="22"/>
      <c r="L26" s="22"/>
      <c r="M26" s="22"/>
      <c r="N26" s="22"/>
      <c r="O26" s="22"/>
      <c r="P26" s="23"/>
      <c r="Q26" s="22"/>
      <c r="R26" s="22"/>
      <c r="S26" s="22" t="s">
        <v>92</v>
      </c>
      <c r="T26" s="92"/>
      <c r="U26" s="93"/>
      <c r="V26" s="38"/>
      <c r="W26" s="19"/>
    </row>
    <row r="27" spans="1:23" s="20" customFormat="1" ht="39.6" x14ac:dyDescent="0.25">
      <c r="A27" s="56" t="s">
        <v>131</v>
      </c>
      <c r="B27" s="22" t="s">
        <v>137</v>
      </c>
      <c r="C27" s="46" t="s">
        <v>146</v>
      </c>
      <c r="D27" s="22" t="s">
        <v>134</v>
      </c>
      <c r="E27" s="22"/>
      <c r="F27" s="22"/>
      <c r="G27" s="22"/>
      <c r="H27" s="22"/>
      <c r="I27" s="22"/>
      <c r="J27" s="22"/>
      <c r="K27" s="22"/>
      <c r="L27" s="22"/>
      <c r="M27" s="22"/>
      <c r="N27" s="22"/>
      <c r="O27" s="22"/>
      <c r="P27" s="23"/>
      <c r="Q27" s="22"/>
      <c r="R27" s="22"/>
      <c r="S27" s="22" t="s">
        <v>92</v>
      </c>
      <c r="T27" s="92"/>
      <c r="U27" s="93"/>
      <c r="V27" s="38"/>
      <c r="W27" s="19"/>
    </row>
    <row r="28" spans="1:23" s="20" customFormat="1" ht="66" hidden="1" x14ac:dyDescent="0.25">
      <c r="A28" s="22" t="s">
        <v>147</v>
      </c>
      <c r="B28" s="22" t="s">
        <v>148</v>
      </c>
      <c r="C28" s="46" t="s">
        <v>149</v>
      </c>
      <c r="D28" s="22" t="s">
        <v>150</v>
      </c>
      <c r="E28" s="22" t="s">
        <v>92</v>
      </c>
      <c r="F28" s="22" t="s">
        <v>92</v>
      </c>
      <c r="G28" s="22"/>
      <c r="H28" s="22" t="s">
        <v>92</v>
      </c>
      <c r="I28" s="22" t="s">
        <v>92</v>
      </c>
      <c r="J28" s="22" t="s">
        <v>92</v>
      </c>
      <c r="K28" s="22" t="s">
        <v>92</v>
      </c>
      <c r="L28" s="22" t="s">
        <v>92</v>
      </c>
      <c r="M28" s="22" t="s">
        <v>92</v>
      </c>
      <c r="N28" s="22" t="s">
        <v>92</v>
      </c>
      <c r="O28" s="22" t="s">
        <v>92</v>
      </c>
      <c r="P28" s="23"/>
      <c r="Q28" s="22" t="s">
        <v>92</v>
      </c>
      <c r="R28" s="22"/>
      <c r="S28" s="22"/>
      <c r="T28" s="22"/>
      <c r="U28" s="23"/>
      <c r="V28" s="38"/>
      <c r="W28" s="19"/>
    </row>
    <row r="29" spans="1:23" s="20" customFormat="1" ht="66" hidden="1" x14ac:dyDescent="0.25">
      <c r="A29" s="22" t="s">
        <v>147</v>
      </c>
      <c r="B29" s="22" t="s">
        <v>148</v>
      </c>
      <c r="C29" s="46" t="s">
        <v>151</v>
      </c>
      <c r="D29" s="22" t="s">
        <v>152</v>
      </c>
      <c r="E29" s="22" t="s">
        <v>92</v>
      </c>
      <c r="F29" s="22" t="s">
        <v>92</v>
      </c>
      <c r="G29" s="22"/>
      <c r="H29" s="22" t="s">
        <v>92</v>
      </c>
      <c r="I29" s="22" t="s">
        <v>92</v>
      </c>
      <c r="J29" s="22" t="s">
        <v>92</v>
      </c>
      <c r="K29" s="22" t="s">
        <v>92</v>
      </c>
      <c r="L29" s="22" t="s">
        <v>92</v>
      </c>
      <c r="M29" s="22" t="s">
        <v>92</v>
      </c>
      <c r="N29" s="22" t="s">
        <v>92</v>
      </c>
      <c r="O29" s="22" t="s">
        <v>92</v>
      </c>
      <c r="P29" s="23"/>
      <c r="Q29" s="22" t="s">
        <v>92</v>
      </c>
      <c r="R29" s="22"/>
      <c r="S29" s="22"/>
      <c r="T29" s="22"/>
      <c r="U29" s="23"/>
      <c r="V29" s="38"/>
      <c r="W29" s="19"/>
    </row>
    <row r="30" spans="1:23" s="20" customFormat="1" ht="66" hidden="1" x14ac:dyDescent="0.25">
      <c r="A30" s="22" t="s">
        <v>147</v>
      </c>
      <c r="B30" s="22" t="s">
        <v>148</v>
      </c>
      <c r="C30" s="46" t="s">
        <v>153</v>
      </c>
      <c r="D30" s="22" t="s">
        <v>154</v>
      </c>
      <c r="E30" s="22" t="s">
        <v>92</v>
      </c>
      <c r="F30" s="22" t="s">
        <v>92</v>
      </c>
      <c r="G30" s="22"/>
      <c r="H30" s="22" t="s">
        <v>92</v>
      </c>
      <c r="I30" s="22" t="s">
        <v>92</v>
      </c>
      <c r="J30" s="22" t="s">
        <v>92</v>
      </c>
      <c r="K30" s="22" t="s">
        <v>92</v>
      </c>
      <c r="L30" s="22" t="s">
        <v>92</v>
      </c>
      <c r="M30" s="22" t="s">
        <v>92</v>
      </c>
      <c r="N30" s="22" t="s">
        <v>92</v>
      </c>
      <c r="O30" s="22" t="s">
        <v>92</v>
      </c>
      <c r="P30" s="23"/>
      <c r="Q30" s="22" t="s">
        <v>92</v>
      </c>
      <c r="R30" s="22"/>
      <c r="S30" s="22"/>
      <c r="T30" s="22"/>
      <c r="U30" s="23"/>
      <c r="V30" s="38"/>
      <c r="W30" s="19"/>
    </row>
    <row r="31" spans="1:23" s="20" customFormat="1" ht="66" hidden="1" x14ac:dyDescent="0.25">
      <c r="A31" s="22" t="s">
        <v>147</v>
      </c>
      <c r="B31" s="22" t="s">
        <v>148</v>
      </c>
      <c r="C31" s="46" t="s">
        <v>155</v>
      </c>
      <c r="D31" s="22" t="s">
        <v>156</v>
      </c>
      <c r="E31" s="22" t="s">
        <v>92</v>
      </c>
      <c r="F31" s="22" t="s">
        <v>92</v>
      </c>
      <c r="G31" s="22"/>
      <c r="H31" s="22" t="s">
        <v>92</v>
      </c>
      <c r="I31" s="22" t="s">
        <v>92</v>
      </c>
      <c r="J31" s="22" t="s">
        <v>92</v>
      </c>
      <c r="K31" s="22" t="s">
        <v>92</v>
      </c>
      <c r="L31" s="22" t="s">
        <v>92</v>
      </c>
      <c r="M31" s="22" t="s">
        <v>92</v>
      </c>
      <c r="N31" s="22" t="s">
        <v>92</v>
      </c>
      <c r="O31" s="22" t="s">
        <v>92</v>
      </c>
      <c r="P31" s="23"/>
      <c r="Q31" s="22" t="s">
        <v>92</v>
      </c>
      <c r="R31" s="22"/>
      <c r="S31" s="22"/>
      <c r="T31" s="22"/>
      <c r="U31" s="23"/>
      <c r="V31" s="38"/>
      <c r="W31" s="19"/>
    </row>
    <row r="32" spans="1:23" s="20" customFormat="1" ht="66" hidden="1" x14ac:dyDescent="0.25">
      <c r="A32" s="22" t="s">
        <v>147</v>
      </c>
      <c r="B32" s="22" t="s">
        <v>148</v>
      </c>
      <c r="C32" s="46" t="s">
        <v>157</v>
      </c>
      <c r="D32" s="22" t="s">
        <v>158</v>
      </c>
      <c r="E32" s="22" t="s">
        <v>92</v>
      </c>
      <c r="F32" s="22" t="s">
        <v>92</v>
      </c>
      <c r="G32" s="22"/>
      <c r="H32" s="22" t="s">
        <v>92</v>
      </c>
      <c r="I32" s="22" t="s">
        <v>92</v>
      </c>
      <c r="J32" s="22" t="s">
        <v>92</v>
      </c>
      <c r="K32" s="22" t="s">
        <v>92</v>
      </c>
      <c r="L32" s="22" t="s">
        <v>92</v>
      </c>
      <c r="M32" s="22" t="s">
        <v>92</v>
      </c>
      <c r="N32" s="22" t="s">
        <v>92</v>
      </c>
      <c r="O32" s="22" t="s">
        <v>92</v>
      </c>
      <c r="P32" s="23"/>
      <c r="Q32" s="22" t="s">
        <v>92</v>
      </c>
      <c r="R32" s="22"/>
      <c r="S32" s="22"/>
      <c r="T32" s="22"/>
      <c r="U32" s="23"/>
      <c r="V32" s="38"/>
      <c r="W32" s="19"/>
    </row>
    <row r="33" spans="1:23" s="20" customFormat="1" ht="66" hidden="1" x14ac:dyDescent="0.25">
      <c r="A33" s="22" t="s">
        <v>147</v>
      </c>
      <c r="B33" s="22" t="s">
        <v>148</v>
      </c>
      <c r="C33" s="46" t="s">
        <v>159</v>
      </c>
      <c r="D33" s="22" t="s">
        <v>160</v>
      </c>
      <c r="E33" s="22" t="s">
        <v>92</v>
      </c>
      <c r="F33" s="22" t="s">
        <v>92</v>
      </c>
      <c r="G33" s="22"/>
      <c r="H33" s="22" t="s">
        <v>92</v>
      </c>
      <c r="I33" s="22" t="s">
        <v>92</v>
      </c>
      <c r="J33" s="22" t="s">
        <v>92</v>
      </c>
      <c r="K33" s="22" t="s">
        <v>92</v>
      </c>
      <c r="L33" s="22" t="s">
        <v>92</v>
      </c>
      <c r="M33" s="22" t="s">
        <v>92</v>
      </c>
      <c r="N33" s="22" t="s">
        <v>92</v>
      </c>
      <c r="O33" s="22" t="s">
        <v>92</v>
      </c>
      <c r="P33" s="23"/>
      <c r="Q33" s="22" t="s">
        <v>92</v>
      </c>
      <c r="R33" s="22"/>
      <c r="S33" s="22"/>
      <c r="T33" s="22"/>
      <c r="U33" s="23"/>
      <c r="V33" s="38"/>
      <c r="W33" s="19"/>
    </row>
    <row r="34" spans="1:23" s="20" customFormat="1" ht="66" hidden="1" x14ac:dyDescent="0.25">
      <c r="A34" s="22" t="s">
        <v>147</v>
      </c>
      <c r="B34" s="22" t="s">
        <v>148</v>
      </c>
      <c r="C34" s="46" t="s">
        <v>161</v>
      </c>
      <c r="D34" s="22" t="s">
        <v>162</v>
      </c>
      <c r="E34" s="22" t="s">
        <v>92</v>
      </c>
      <c r="F34" s="22" t="s">
        <v>92</v>
      </c>
      <c r="G34" s="22"/>
      <c r="H34" s="22" t="s">
        <v>92</v>
      </c>
      <c r="I34" s="22" t="s">
        <v>92</v>
      </c>
      <c r="J34" s="22" t="s">
        <v>92</v>
      </c>
      <c r="K34" s="22" t="s">
        <v>92</v>
      </c>
      <c r="L34" s="22" t="s">
        <v>92</v>
      </c>
      <c r="M34" s="22" t="s">
        <v>92</v>
      </c>
      <c r="N34" s="22" t="s">
        <v>92</v>
      </c>
      <c r="O34" s="22" t="s">
        <v>92</v>
      </c>
      <c r="P34" s="23"/>
      <c r="Q34" s="22" t="s">
        <v>92</v>
      </c>
      <c r="R34" s="22"/>
      <c r="S34" s="22"/>
      <c r="T34" s="22"/>
      <c r="U34" s="23"/>
      <c r="V34" s="38"/>
      <c r="W34" s="19"/>
    </row>
    <row r="35" spans="1:23" s="20" customFormat="1" ht="66" hidden="1" x14ac:dyDescent="0.25">
      <c r="A35" s="22" t="s">
        <v>147</v>
      </c>
      <c r="B35" s="22" t="s">
        <v>148</v>
      </c>
      <c r="C35" s="46" t="s">
        <v>163</v>
      </c>
      <c r="D35" s="22" t="s">
        <v>164</v>
      </c>
      <c r="E35" s="22" t="s">
        <v>92</v>
      </c>
      <c r="F35" s="22" t="s">
        <v>92</v>
      </c>
      <c r="G35" s="22"/>
      <c r="H35" s="22" t="s">
        <v>92</v>
      </c>
      <c r="I35" s="22" t="s">
        <v>92</v>
      </c>
      <c r="J35" s="22" t="s">
        <v>92</v>
      </c>
      <c r="K35" s="22" t="s">
        <v>92</v>
      </c>
      <c r="L35" s="22" t="s">
        <v>92</v>
      </c>
      <c r="M35" s="22" t="s">
        <v>92</v>
      </c>
      <c r="N35" s="22" t="s">
        <v>92</v>
      </c>
      <c r="O35" s="22" t="s">
        <v>92</v>
      </c>
      <c r="P35" s="23"/>
      <c r="Q35" s="22" t="s">
        <v>92</v>
      </c>
      <c r="R35" s="22"/>
      <c r="S35" s="22"/>
      <c r="T35" s="22"/>
      <c r="U35" s="23"/>
      <c r="V35" s="38"/>
      <c r="W35" s="19"/>
    </row>
    <row r="36" spans="1:23" s="20" customFormat="1" ht="66" hidden="1" x14ac:dyDescent="0.25">
      <c r="A36" s="22" t="s">
        <v>147</v>
      </c>
      <c r="B36" s="22" t="s">
        <v>148</v>
      </c>
      <c r="C36" s="46" t="s">
        <v>165</v>
      </c>
      <c r="D36" s="22" t="s">
        <v>166</v>
      </c>
      <c r="E36" s="22" t="s">
        <v>92</v>
      </c>
      <c r="F36" s="22" t="s">
        <v>92</v>
      </c>
      <c r="G36" s="22"/>
      <c r="H36" s="22" t="s">
        <v>92</v>
      </c>
      <c r="I36" s="22" t="s">
        <v>92</v>
      </c>
      <c r="J36" s="22" t="s">
        <v>92</v>
      </c>
      <c r="K36" s="22" t="s">
        <v>92</v>
      </c>
      <c r="L36" s="22" t="s">
        <v>92</v>
      </c>
      <c r="M36" s="22" t="s">
        <v>92</v>
      </c>
      <c r="N36" s="22" t="s">
        <v>92</v>
      </c>
      <c r="O36" s="22" t="s">
        <v>92</v>
      </c>
      <c r="P36" s="23"/>
      <c r="Q36" s="22" t="s">
        <v>92</v>
      </c>
      <c r="R36" s="22"/>
      <c r="S36" s="22"/>
      <c r="T36" s="22"/>
      <c r="U36" s="23"/>
      <c r="V36" s="38"/>
      <c r="W36" s="19"/>
    </row>
    <row r="37" spans="1:23" s="20" customFormat="1" ht="66" hidden="1" x14ac:dyDescent="0.25">
      <c r="A37" s="22" t="s">
        <v>147</v>
      </c>
      <c r="B37" s="22" t="s">
        <v>148</v>
      </c>
      <c r="C37" s="46" t="s">
        <v>167</v>
      </c>
      <c r="D37" s="22" t="s">
        <v>168</v>
      </c>
      <c r="E37" s="22" t="s">
        <v>92</v>
      </c>
      <c r="F37" s="22" t="s">
        <v>92</v>
      </c>
      <c r="G37" s="22"/>
      <c r="H37" s="22" t="s">
        <v>92</v>
      </c>
      <c r="I37" s="22" t="s">
        <v>92</v>
      </c>
      <c r="J37" s="22" t="s">
        <v>92</v>
      </c>
      <c r="K37" s="22" t="s">
        <v>92</v>
      </c>
      <c r="L37" s="22" t="s">
        <v>92</v>
      </c>
      <c r="M37" s="22" t="s">
        <v>92</v>
      </c>
      <c r="N37" s="22" t="s">
        <v>92</v>
      </c>
      <c r="O37" s="22" t="s">
        <v>92</v>
      </c>
      <c r="P37" s="23"/>
      <c r="Q37" s="22" t="s">
        <v>92</v>
      </c>
      <c r="R37" s="22"/>
      <c r="S37" s="22"/>
      <c r="T37" s="22"/>
      <c r="U37" s="23"/>
      <c r="V37" s="38"/>
      <c r="W37" s="19"/>
    </row>
    <row r="38" spans="1:23" s="20" customFormat="1" ht="66" hidden="1" x14ac:dyDescent="0.25">
      <c r="A38" s="22" t="s">
        <v>147</v>
      </c>
      <c r="B38" s="22" t="s">
        <v>148</v>
      </c>
      <c r="C38" s="46" t="s">
        <v>169</v>
      </c>
      <c r="D38" s="22" t="s">
        <v>170</v>
      </c>
      <c r="E38" s="22" t="s">
        <v>92</v>
      </c>
      <c r="F38" s="22" t="s">
        <v>92</v>
      </c>
      <c r="G38" s="22"/>
      <c r="H38" s="22" t="s">
        <v>92</v>
      </c>
      <c r="I38" s="22" t="s">
        <v>92</v>
      </c>
      <c r="J38" s="22" t="s">
        <v>92</v>
      </c>
      <c r="K38" s="22" t="s">
        <v>92</v>
      </c>
      <c r="L38" s="22" t="s">
        <v>92</v>
      </c>
      <c r="M38" s="22" t="s">
        <v>92</v>
      </c>
      <c r="N38" s="22" t="s">
        <v>92</v>
      </c>
      <c r="O38" s="22" t="s">
        <v>92</v>
      </c>
      <c r="P38" s="23"/>
      <c r="Q38" s="22" t="s">
        <v>92</v>
      </c>
      <c r="R38" s="22"/>
      <c r="S38" s="22"/>
      <c r="T38" s="22"/>
      <c r="U38" s="23"/>
      <c r="V38" s="38"/>
      <c r="W38" s="19"/>
    </row>
    <row r="39" spans="1:23" s="20" customFormat="1" ht="66" hidden="1" x14ac:dyDescent="0.25">
      <c r="A39" s="22" t="s">
        <v>147</v>
      </c>
      <c r="B39" s="22" t="s">
        <v>148</v>
      </c>
      <c r="C39" s="46" t="s">
        <v>171</v>
      </c>
      <c r="D39" s="22" t="s">
        <v>172</v>
      </c>
      <c r="E39" s="22" t="s">
        <v>92</v>
      </c>
      <c r="F39" s="22" t="s">
        <v>92</v>
      </c>
      <c r="G39" s="22"/>
      <c r="H39" s="22" t="s">
        <v>92</v>
      </c>
      <c r="I39" s="22" t="s">
        <v>92</v>
      </c>
      <c r="J39" s="22" t="s">
        <v>92</v>
      </c>
      <c r="K39" s="22" t="s">
        <v>92</v>
      </c>
      <c r="L39" s="22" t="s">
        <v>92</v>
      </c>
      <c r="M39" s="22" t="s">
        <v>92</v>
      </c>
      <c r="N39" s="22" t="s">
        <v>92</v>
      </c>
      <c r="O39" s="22" t="s">
        <v>92</v>
      </c>
      <c r="P39" s="23"/>
      <c r="Q39" s="22" t="s">
        <v>92</v>
      </c>
      <c r="R39" s="22"/>
      <c r="S39" s="22"/>
      <c r="T39" s="22"/>
      <c r="U39" s="23"/>
      <c r="V39" s="38"/>
      <c r="W39" s="19"/>
    </row>
    <row r="40" spans="1:23" s="20" customFormat="1" ht="66" hidden="1" x14ac:dyDescent="0.25">
      <c r="A40" s="22" t="s">
        <v>147</v>
      </c>
      <c r="B40" s="22" t="s">
        <v>148</v>
      </c>
      <c r="C40" s="46" t="s">
        <v>173</v>
      </c>
      <c r="D40" s="22" t="s">
        <v>174</v>
      </c>
      <c r="E40" s="22" t="s">
        <v>92</v>
      </c>
      <c r="F40" s="22" t="s">
        <v>92</v>
      </c>
      <c r="G40" s="22"/>
      <c r="H40" s="22" t="s">
        <v>92</v>
      </c>
      <c r="I40" s="22" t="s">
        <v>92</v>
      </c>
      <c r="J40" s="22" t="s">
        <v>92</v>
      </c>
      <c r="K40" s="22" t="s">
        <v>92</v>
      </c>
      <c r="L40" s="22" t="s">
        <v>92</v>
      </c>
      <c r="M40" s="22" t="s">
        <v>92</v>
      </c>
      <c r="N40" s="22" t="s">
        <v>92</v>
      </c>
      <c r="O40" s="22" t="s">
        <v>92</v>
      </c>
      <c r="P40" s="23"/>
      <c r="Q40" s="22" t="s">
        <v>92</v>
      </c>
      <c r="R40" s="22"/>
      <c r="S40" s="22"/>
      <c r="T40" s="22"/>
      <c r="U40" s="23"/>
      <c r="V40" s="38"/>
      <c r="W40" s="19"/>
    </row>
    <row r="41" spans="1:23" s="20" customFormat="1" ht="66" hidden="1" x14ac:dyDescent="0.25">
      <c r="A41" s="22" t="s">
        <v>147</v>
      </c>
      <c r="B41" s="22" t="s">
        <v>148</v>
      </c>
      <c r="C41" s="46" t="s">
        <v>175</v>
      </c>
      <c r="D41" s="22" t="s">
        <v>176</v>
      </c>
      <c r="E41" s="22" t="s">
        <v>92</v>
      </c>
      <c r="F41" s="22" t="s">
        <v>92</v>
      </c>
      <c r="G41" s="22"/>
      <c r="H41" s="22" t="s">
        <v>92</v>
      </c>
      <c r="I41" s="22" t="s">
        <v>92</v>
      </c>
      <c r="J41" s="22" t="s">
        <v>92</v>
      </c>
      <c r="K41" s="22" t="s">
        <v>92</v>
      </c>
      <c r="L41" s="22" t="s">
        <v>92</v>
      </c>
      <c r="M41" s="22" t="s">
        <v>92</v>
      </c>
      <c r="N41" s="22" t="s">
        <v>92</v>
      </c>
      <c r="O41" s="22" t="s">
        <v>92</v>
      </c>
      <c r="P41" s="23"/>
      <c r="Q41" s="22" t="s">
        <v>92</v>
      </c>
      <c r="R41" s="22"/>
      <c r="S41" s="22"/>
      <c r="T41" s="22"/>
      <c r="U41" s="23"/>
      <c r="V41" s="38"/>
      <c r="W41" s="19"/>
    </row>
    <row r="42" spans="1:23" s="20" customFormat="1" ht="66" hidden="1" x14ac:dyDescent="0.25">
      <c r="A42" s="22" t="s">
        <v>147</v>
      </c>
      <c r="B42" s="22" t="s">
        <v>148</v>
      </c>
      <c r="C42" s="46" t="s">
        <v>177</v>
      </c>
      <c r="D42" s="22" t="s">
        <v>178</v>
      </c>
      <c r="E42" s="22" t="s">
        <v>92</v>
      </c>
      <c r="F42" s="22" t="s">
        <v>92</v>
      </c>
      <c r="G42" s="22"/>
      <c r="H42" s="22" t="s">
        <v>92</v>
      </c>
      <c r="I42" s="22" t="s">
        <v>92</v>
      </c>
      <c r="J42" s="22" t="s">
        <v>92</v>
      </c>
      <c r="K42" s="22" t="s">
        <v>92</v>
      </c>
      <c r="L42" s="22" t="s">
        <v>92</v>
      </c>
      <c r="M42" s="22" t="s">
        <v>92</v>
      </c>
      <c r="N42" s="22" t="s">
        <v>92</v>
      </c>
      <c r="O42" s="22" t="s">
        <v>92</v>
      </c>
      <c r="P42" s="23"/>
      <c r="Q42" s="22" t="s">
        <v>92</v>
      </c>
      <c r="R42" s="22"/>
      <c r="S42" s="22"/>
      <c r="T42" s="22"/>
      <c r="U42" s="23"/>
      <c r="V42" s="38"/>
      <c r="W42" s="19"/>
    </row>
    <row r="43" spans="1:23" s="20" customFormat="1" ht="66" hidden="1" x14ac:dyDescent="0.25">
      <c r="A43" s="22" t="s">
        <v>147</v>
      </c>
      <c r="B43" s="22" t="s">
        <v>148</v>
      </c>
      <c r="C43" s="46" t="s">
        <v>179</v>
      </c>
      <c r="D43" s="22" t="s">
        <v>180</v>
      </c>
      <c r="E43" s="22" t="s">
        <v>92</v>
      </c>
      <c r="F43" s="22" t="s">
        <v>92</v>
      </c>
      <c r="G43" s="22"/>
      <c r="H43" s="22" t="s">
        <v>92</v>
      </c>
      <c r="I43" s="22" t="s">
        <v>92</v>
      </c>
      <c r="J43" s="22" t="s">
        <v>92</v>
      </c>
      <c r="K43" s="22" t="s">
        <v>92</v>
      </c>
      <c r="L43" s="22" t="s">
        <v>92</v>
      </c>
      <c r="M43" s="22" t="s">
        <v>92</v>
      </c>
      <c r="N43" s="22" t="s">
        <v>92</v>
      </c>
      <c r="O43" s="22" t="s">
        <v>92</v>
      </c>
      <c r="P43" s="23"/>
      <c r="Q43" s="22" t="s">
        <v>92</v>
      </c>
      <c r="R43" s="22"/>
      <c r="S43" s="22"/>
      <c r="T43" s="22"/>
      <c r="U43" s="23"/>
      <c r="V43" s="38"/>
      <c r="W43" s="19"/>
    </row>
    <row r="44" spans="1:23" s="20" customFormat="1" ht="66" hidden="1" x14ac:dyDescent="0.25">
      <c r="A44" s="22" t="s">
        <v>147</v>
      </c>
      <c r="B44" s="22" t="s">
        <v>148</v>
      </c>
      <c r="C44" s="46" t="s">
        <v>181</v>
      </c>
      <c r="D44" s="22" t="s">
        <v>182</v>
      </c>
      <c r="E44" s="22" t="s">
        <v>92</v>
      </c>
      <c r="F44" s="22" t="s">
        <v>92</v>
      </c>
      <c r="G44" s="22"/>
      <c r="H44" s="22" t="s">
        <v>92</v>
      </c>
      <c r="I44" s="22" t="s">
        <v>92</v>
      </c>
      <c r="J44" s="22" t="s">
        <v>92</v>
      </c>
      <c r="K44" s="22" t="s">
        <v>92</v>
      </c>
      <c r="L44" s="22" t="s">
        <v>92</v>
      </c>
      <c r="M44" s="22" t="s">
        <v>92</v>
      </c>
      <c r="N44" s="22" t="s">
        <v>92</v>
      </c>
      <c r="O44" s="22" t="s">
        <v>92</v>
      </c>
      <c r="P44" s="23"/>
      <c r="Q44" s="22" t="s">
        <v>92</v>
      </c>
      <c r="R44" s="22"/>
      <c r="S44" s="22"/>
      <c r="T44" s="22"/>
      <c r="U44" s="23"/>
      <c r="V44" s="38"/>
      <c r="W44" s="19"/>
    </row>
    <row r="45" spans="1:23" s="20" customFormat="1" ht="66" hidden="1" x14ac:dyDescent="0.25">
      <c r="A45" s="22" t="s">
        <v>147</v>
      </c>
      <c r="B45" s="22" t="s">
        <v>148</v>
      </c>
      <c r="C45" s="46" t="s">
        <v>183</v>
      </c>
      <c r="D45" s="22" t="s">
        <v>184</v>
      </c>
      <c r="E45" s="22" t="s">
        <v>92</v>
      </c>
      <c r="F45" s="22" t="s">
        <v>92</v>
      </c>
      <c r="G45" s="22"/>
      <c r="H45" s="22" t="s">
        <v>92</v>
      </c>
      <c r="I45" s="22" t="s">
        <v>92</v>
      </c>
      <c r="J45" s="22" t="s">
        <v>92</v>
      </c>
      <c r="K45" s="22" t="s">
        <v>92</v>
      </c>
      <c r="L45" s="22" t="s">
        <v>92</v>
      </c>
      <c r="M45" s="22" t="s">
        <v>92</v>
      </c>
      <c r="N45" s="22" t="s">
        <v>92</v>
      </c>
      <c r="O45" s="22" t="s">
        <v>92</v>
      </c>
      <c r="P45" s="23"/>
      <c r="Q45" s="22" t="s">
        <v>92</v>
      </c>
      <c r="R45" s="22"/>
      <c r="S45" s="22"/>
      <c r="T45" s="22"/>
      <c r="U45" s="23"/>
      <c r="V45" s="38"/>
      <c r="W45" s="19"/>
    </row>
    <row r="46" spans="1:23" s="20" customFormat="1" ht="66" hidden="1" x14ac:dyDescent="0.25">
      <c r="A46" s="22" t="s">
        <v>147</v>
      </c>
      <c r="B46" s="22" t="s">
        <v>148</v>
      </c>
      <c r="C46" s="47" t="s">
        <v>185</v>
      </c>
      <c r="D46" s="22" t="s">
        <v>186</v>
      </c>
      <c r="E46" s="22" t="s">
        <v>92</v>
      </c>
      <c r="F46" s="22" t="s">
        <v>92</v>
      </c>
      <c r="G46" s="22"/>
      <c r="H46" s="22" t="s">
        <v>92</v>
      </c>
      <c r="I46" s="22" t="s">
        <v>92</v>
      </c>
      <c r="J46" s="22" t="s">
        <v>92</v>
      </c>
      <c r="K46" s="22" t="s">
        <v>92</v>
      </c>
      <c r="L46" s="22" t="s">
        <v>92</v>
      </c>
      <c r="M46" s="22" t="s">
        <v>92</v>
      </c>
      <c r="N46" s="22" t="s">
        <v>92</v>
      </c>
      <c r="O46" s="22" t="s">
        <v>92</v>
      </c>
      <c r="P46" s="23"/>
      <c r="Q46" s="22" t="s">
        <v>92</v>
      </c>
      <c r="R46" s="22"/>
      <c r="S46" s="22"/>
      <c r="T46" s="22"/>
      <c r="U46" s="23"/>
      <c r="V46" s="38"/>
      <c r="W46" s="19"/>
    </row>
    <row r="47" spans="1:23" s="20" customFormat="1" ht="39.6" hidden="1" x14ac:dyDescent="0.25">
      <c r="A47" s="22" t="s">
        <v>187</v>
      </c>
      <c r="B47" s="25" t="s">
        <v>188</v>
      </c>
      <c r="C47" s="46" t="s">
        <v>189</v>
      </c>
      <c r="D47" s="25" t="s">
        <v>190</v>
      </c>
      <c r="E47" s="22"/>
      <c r="F47" s="22"/>
      <c r="G47" s="22"/>
      <c r="H47" s="22"/>
      <c r="I47" s="22"/>
      <c r="J47" s="22" t="s">
        <v>92</v>
      </c>
      <c r="K47" s="22"/>
      <c r="L47" s="22"/>
      <c r="M47" s="22" t="s">
        <v>92</v>
      </c>
      <c r="N47" s="22"/>
      <c r="O47" s="22"/>
      <c r="P47" s="23"/>
      <c r="Q47" s="22"/>
      <c r="R47" s="22"/>
      <c r="S47" s="22"/>
      <c r="T47" s="22"/>
      <c r="U47" s="23"/>
      <c r="V47" s="38"/>
      <c r="W47" s="19"/>
    </row>
    <row r="48" spans="1:23" s="20" customFormat="1" ht="52.8" hidden="1" x14ac:dyDescent="0.25">
      <c r="A48" s="22" t="s">
        <v>187</v>
      </c>
      <c r="B48" s="22" t="s">
        <v>188</v>
      </c>
      <c r="C48" s="48" t="s">
        <v>191</v>
      </c>
      <c r="D48" s="22" t="s">
        <v>192</v>
      </c>
      <c r="E48" s="27"/>
      <c r="F48" s="22"/>
      <c r="G48" s="22"/>
      <c r="H48" s="22"/>
      <c r="I48" s="22"/>
      <c r="J48" s="22" t="s">
        <v>92</v>
      </c>
      <c r="K48" s="22"/>
      <c r="L48" s="22"/>
      <c r="M48" s="22" t="s">
        <v>92</v>
      </c>
      <c r="N48" s="22"/>
      <c r="O48" s="22"/>
      <c r="P48" s="23"/>
      <c r="Q48" s="22"/>
      <c r="R48" s="22"/>
      <c r="S48" s="22"/>
      <c r="T48" s="22"/>
      <c r="U48" s="23"/>
      <c r="V48" s="38"/>
      <c r="W48" s="19"/>
    </row>
    <row r="49" spans="1:23" s="20" customFormat="1" ht="52.8" hidden="1" x14ac:dyDescent="0.25">
      <c r="A49" s="22" t="s">
        <v>187</v>
      </c>
      <c r="B49" s="22" t="s">
        <v>188</v>
      </c>
      <c r="C49" s="46" t="s">
        <v>193</v>
      </c>
      <c r="D49" s="22" t="s">
        <v>194</v>
      </c>
      <c r="E49" s="27"/>
      <c r="F49" s="22"/>
      <c r="G49" s="22"/>
      <c r="H49" s="22"/>
      <c r="I49" s="22"/>
      <c r="J49" s="22" t="s">
        <v>92</v>
      </c>
      <c r="K49" s="22"/>
      <c r="L49" s="22" t="s">
        <v>92</v>
      </c>
      <c r="M49" s="22"/>
      <c r="N49" s="22"/>
      <c r="O49" s="22"/>
      <c r="P49" s="23"/>
      <c r="Q49" s="22"/>
      <c r="R49" s="22"/>
      <c r="S49" s="22"/>
      <c r="T49" s="22"/>
      <c r="U49" s="23"/>
      <c r="V49" s="38"/>
      <c r="W49" s="19"/>
    </row>
    <row r="50" spans="1:23" s="20" customFormat="1" ht="52.8" hidden="1" x14ac:dyDescent="0.25">
      <c r="A50" s="22" t="s">
        <v>187</v>
      </c>
      <c r="B50" s="28" t="s">
        <v>188</v>
      </c>
      <c r="C50" s="49" t="s">
        <v>195</v>
      </c>
      <c r="D50" s="28" t="s">
        <v>196</v>
      </c>
      <c r="E50" s="22"/>
      <c r="F50" s="22"/>
      <c r="G50" s="22"/>
      <c r="H50" s="22"/>
      <c r="I50" s="22"/>
      <c r="J50" s="22" t="s">
        <v>92</v>
      </c>
      <c r="K50" s="22"/>
      <c r="L50" s="22" t="s">
        <v>92</v>
      </c>
      <c r="M50" s="22"/>
      <c r="N50" s="22"/>
      <c r="O50" s="22"/>
      <c r="P50" s="23"/>
      <c r="Q50" s="22"/>
      <c r="R50" s="22"/>
      <c r="S50" s="22"/>
      <c r="T50" s="22"/>
      <c r="U50" s="23"/>
      <c r="V50" s="38"/>
      <c r="W50" s="19"/>
    </row>
    <row r="51" spans="1:23" s="20" customFormat="1" ht="66" hidden="1" x14ac:dyDescent="0.25">
      <c r="A51" s="22" t="s">
        <v>187</v>
      </c>
      <c r="B51" s="29" t="s">
        <v>188</v>
      </c>
      <c r="C51" s="50" t="s">
        <v>197</v>
      </c>
      <c r="D51" s="29" t="s">
        <v>198</v>
      </c>
      <c r="E51" s="22"/>
      <c r="F51" s="22"/>
      <c r="G51" s="22"/>
      <c r="H51" s="22"/>
      <c r="I51" s="22"/>
      <c r="J51" s="22" t="s">
        <v>92</v>
      </c>
      <c r="K51" s="22"/>
      <c r="L51" s="22"/>
      <c r="M51" s="22"/>
      <c r="N51" s="22"/>
      <c r="O51" s="22" t="s">
        <v>92</v>
      </c>
      <c r="P51" s="23"/>
      <c r="Q51" s="22"/>
      <c r="R51" s="22"/>
      <c r="S51" s="22"/>
      <c r="T51" s="22"/>
      <c r="U51" s="23"/>
      <c r="V51" s="38"/>
      <c r="W51" s="19"/>
    </row>
    <row r="52" spans="1:23" s="20" customFormat="1" ht="79.2" hidden="1" x14ac:dyDescent="0.25">
      <c r="A52" s="22" t="s">
        <v>187</v>
      </c>
      <c r="B52" s="29" t="s">
        <v>188</v>
      </c>
      <c r="C52" s="50" t="s">
        <v>199</v>
      </c>
      <c r="D52" s="29" t="s">
        <v>200</v>
      </c>
      <c r="E52" s="22"/>
      <c r="F52" s="22"/>
      <c r="G52" s="22"/>
      <c r="H52" s="22"/>
      <c r="I52" s="22"/>
      <c r="J52" s="22" t="s">
        <v>92</v>
      </c>
      <c r="K52" s="22"/>
      <c r="L52" s="22" t="s">
        <v>92</v>
      </c>
      <c r="M52" s="22" t="s">
        <v>92</v>
      </c>
      <c r="N52" s="22"/>
      <c r="O52" s="22"/>
      <c r="P52" s="23"/>
      <c r="Q52" s="22"/>
      <c r="R52" s="22"/>
      <c r="S52" s="22"/>
      <c r="T52" s="22"/>
      <c r="U52" s="23"/>
      <c r="V52" s="38"/>
      <c r="W52" s="19"/>
    </row>
    <row r="53" spans="1:23" s="20" customFormat="1" ht="26.4" hidden="1" x14ac:dyDescent="0.25">
      <c r="A53" s="22" t="s">
        <v>187</v>
      </c>
      <c r="B53" s="29" t="s">
        <v>188</v>
      </c>
      <c r="C53" s="50" t="s">
        <v>201</v>
      </c>
      <c r="D53" s="29" t="s">
        <v>202</v>
      </c>
      <c r="E53" s="22"/>
      <c r="F53" s="22"/>
      <c r="G53" s="22"/>
      <c r="H53" s="22"/>
      <c r="I53" s="22"/>
      <c r="J53" s="22" t="s">
        <v>92</v>
      </c>
      <c r="K53" s="22" t="s">
        <v>92</v>
      </c>
      <c r="L53" s="22"/>
      <c r="M53" s="22"/>
      <c r="N53" s="22"/>
      <c r="O53" s="22"/>
      <c r="P53" s="23"/>
      <c r="Q53" s="22"/>
      <c r="R53" s="22"/>
      <c r="S53" s="22"/>
      <c r="T53" s="22"/>
      <c r="U53" s="23"/>
      <c r="V53" s="38"/>
      <c r="W53" s="19"/>
    </row>
    <row r="54" spans="1:23" s="20" customFormat="1" ht="26.4" hidden="1" x14ac:dyDescent="0.25">
      <c r="A54" s="22" t="s">
        <v>187</v>
      </c>
      <c r="B54" s="29" t="s">
        <v>188</v>
      </c>
      <c r="C54" s="50" t="s">
        <v>203</v>
      </c>
      <c r="D54" s="29" t="s">
        <v>204</v>
      </c>
      <c r="E54" s="22"/>
      <c r="F54" s="22"/>
      <c r="G54" s="22"/>
      <c r="H54" s="22"/>
      <c r="I54" s="22"/>
      <c r="J54" s="22" t="s">
        <v>92</v>
      </c>
      <c r="K54" s="22" t="s">
        <v>92</v>
      </c>
      <c r="L54" s="22"/>
      <c r="M54" s="22"/>
      <c r="N54" s="22"/>
      <c r="O54" s="22"/>
      <c r="P54" s="23"/>
      <c r="Q54" s="22"/>
      <c r="R54" s="22"/>
      <c r="S54" s="22"/>
      <c r="T54" s="22"/>
      <c r="U54" s="23"/>
      <c r="V54" s="38"/>
      <c r="W54" s="19"/>
    </row>
    <row r="55" spans="1:23" s="20" customFormat="1" ht="26.4" hidden="1" x14ac:dyDescent="0.25">
      <c r="A55" s="22" t="s">
        <v>187</v>
      </c>
      <c r="B55" s="29" t="s">
        <v>188</v>
      </c>
      <c r="C55" s="50" t="s">
        <v>205</v>
      </c>
      <c r="D55" s="29" t="s">
        <v>206</v>
      </c>
      <c r="E55" s="22"/>
      <c r="F55" s="22"/>
      <c r="G55" s="22"/>
      <c r="H55" s="22"/>
      <c r="I55" s="22"/>
      <c r="J55" s="22" t="s">
        <v>92</v>
      </c>
      <c r="K55" s="22" t="s">
        <v>92</v>
      </c>
      <c r="L55" s="22"/>
      <c r="M55" s="22"/>
      <c r="N55" s="22"/>
      <c r="O55" s="22"/>
      <c r="P55" s="23"/>
      <c r="Q55" s="22"/>
      <c r="R55" s="22"/>
      <c r="S55" s="22"/>
      <c r="T55" s="22"/>
      <c r="U55" s="23"/>
      <c r="V55" s="38"/>
      <c r="W55" s="19"/>
    </row>
    <row r="56" spans="1:23" s="20" customFormat="1" ht="26.4" hidden="1" x14ac:dyDescent="0.25">
      <c r="A56" s="22" t="s">
        <v>187</v>
      </c>
      <c r="B56" s="29" t="s">
        <v>188</v>
      </c>
      <c r="C56" s="50" t="s">
        <v>207</v>
      </c>
      <c r="D56" s="29" t="s">
        <v>208</v>
      </c>
      <c r="E56" s="22"/>
      <c r="F56" s="22"/>
      <c r="G56" s="22"/>
      <c r="H56" s="22"/>
      <c r="I56" s="22"/>
      <c r="J56" s="22" t="s">
        <v>92</v>
      </c>
      <c r="K56" s="22" t="s">
        <v>92</v>
      </c>
      <c r="L56" s="22"/>
      <c r="M56" s="22"/>
      <c r="N56" s="22"/>
      <c r="O56" s="22"/>
      <c r="P56" s="23"/>
      <c r="Q56" s="22"/>
      <c r="R56" s="22"/>
      <c r="S56" s="22"/>
      <c r="T56" s="22"/>
      <c r="U56" s="23"/>
      <c r="V56" s="38"/>
      <c r="W56" s="19"/>
    </row>
    <row r="57" spans="1:23" s="20" customFormat="1" ht="39.6" hidden="1" x14ac:dyDescent="0.25">
      <c r="A57" s="56" t="s">
        <v>209</v>
      </c>
      <c r="B57" s="29" t="s">
        <v>188</v>
      </c>
      <c r="C57" s="50" t="s">
        <v>201</v>
      </c>
      <c r="D57" s="29" t="s">
        <v>202</v>
      </c>
      <c r="E57" s="22"/>
      <c r="F57" s="22"/>
      <c r="G57" s="22"/>
      <c r="H57" s="22"/>
      <c r="I57" s="22"/>
      <c r="J57" s="22"/>
      <c r="K57" s="56" t="s">
        <v>92</v>
      </c>
      <c r="L57" s="22"/>
      <c r="M57" s="22"/>
      <c r="N57" s="22"/>
      <c r="O57" s="22"/>
      <c r="P57" s="23"/>
      <c r="Q57" s="22"/>
      <c r="R57" s="22"/>
      <c r="S57" s="22"/>
      <c r="T57" s="22"/>
      <c r="U57" s="23"/>
      <c r="V57" s="38"/>
      <c r="W57" s="19"/>
    </row>
    <row r="58" spans="1:23" s="20" customFormat="1" ht="39.6" hidden="1" x14ac:dyDescent="0.25">
      <c r="A58" s="56" t="s">
        <v>209</v>
      </c>
      <c r="B58" s="29" t="s">
        <v>188</v>
      </c>
      <c r="C58" s="50" t="s">
        <v>203</v>
      </c>
      <c r="D58" s="29" t="s">
        <v>204</v>
      </c>
      <c r="E58" s="22"/>
      <c r="F58" s="22"/>
      <c r="G58" s="22"/>
      <c r="H58" s="22"/>
      <c r="I58" s="22"/>
      <c r="J58" s="22"/>
      <c r="K58" s="56" t="s">
        <v>92</v>
      </c>
      <c r="L58" s="22"/>
      <c r="M58" s="22"/>
      <c r="N58" s="22"/>
      <c r="O58" s="22"/>
      <c r="P58" s="23"/>
      <c r="Q58" s="22"/>
      <c r="R58" s="22"/>
      <c r="S58" s="22"/>
      <c r="T58" s="22"/>
      <c r="U58" s="23"/>
      <c r="V58" s="38"/>
      <c r="W58" s="19"/>
    </row>
    <row r="59" spans="1:23" s="20" customFormat="1" ht="39.6" hidden="1" x14ac:dyDescent="0.25">
      <c r="A59" s="56" t="s">
        <v>209</v>
      </c>
      <c r="B59" s="29" t="s">
        <v>188</v>
      </c>
      <c r="C59" s="50" t="s">
        <v>205</v>
      </c>
      <c r="D59" s="29" t="s">
        <v>206</v>
      </c>
      <c r="E59" s="22"/>
      <c r="F59" s="22"/>
      <c r="G59" s="22"/>
      <c r="H59" s="22"/>
      <c r="I59" s="22"/>
      <c r="J59" s="22"/>
      <c r="K59" s="56" t="s">
        <v>92</v>
      </c>
      <c r="L59" s="22"/>
      <c r="M59" s="22"/>
      <c r="N59" s="22"/>
      <c r="O59" s="22"/>
      <c r="P59" s="23"/>
      <c r="Q59" s="22"/>
      <c r="R59" s="22"/>
      <c r="S59" s="22"/>
      <c r="T59" s="22"/>
      <c r="U59" s="23"/>
      <c r="V59" s="38"/>
      <c r="W59" s="19"/>
    </row>
    <row r="60" spans="1:23" s="20" customFormat="1" ht="39.6" hidden="1" x14ac:dyDescent="0.25">
      <c r="A60" s="56" t="s">
        <v>209</v>
      </c>
      <c r="B60" s="29" t="s">
        <v>188</v>
      </c>
      <c r="C60" s="50" t="s">
        <v>207</v>
      </c>
      <c r="D60" s="29" t="s">
        <v>208</v>
      </c>
      <c r="E60" s="22"/>
      <c r="F60" s="22"/>
      <c r="G60" s="22"/>
      <c r="H60" s="22"/>
      <c r="I60" s="22"/>
      <c r="J60" s="22"/>
      <c r="K60" s="56" t="s">
        <v>92</v>
      </c>
      <c r="L60" s="22"/>
      <c r="M60" s="22"/>
      <c r="N60" s="22"/>
      <c r="O60" s="22"/>
      <c r="P60" s="23"/>
      <c r="Q60" s="22"/>
      <c r="R60" s="22"/>
      <c r="S60" s="22"/>
      <c r="T60" s="22"/>
      <c r="U60" s="23"/>
      <c r="V60" s="38"/>
      <c r="W60" s="19"/>
    </row>
    <row r="61" spans="1:23" s="20" customFormat="1" ht="52.8" hidden="1" x14ac:dyDescent="0.25">
      <c r="A61" s="65" t="s">
        <v>210</v>
      </c>
      <c r="B61" s="22" t="s">
        <v>188</v>
      </c>
      <c r="C61" s="46" t="s">
        <v>193</v>
      </c>
      <c r="D61" s="22" t="s">
        <v>194</v>
      </c>
      <c r="E61" s="22"/>
      <c r="F61" s="22"/>
      <c r="G61" s="22"/>
      <c r="H61" s="22"/>
      <c r="I61" s="22"/>
      <c r="J61" s="22"/>
      <c r="K61" s="22"/>
      <c r="L61" s="65" t="s">
        <v>92</v>
      </c>
      <c r="M61" s="22"/>
      <c r="N61" s="22"/>
      <c r="O61" s="22"/>
      <c r="P61" s="23"/>
      <c r="Q61" s="22"/>
      <c r="R61" s="22"/>
      <c r="S61" s="22"/>
      <c r="T61" s="22"/>
      <c r="U61" s="23"/>
      <c r="V61" s="38"/>
      <c r="W61" s="19"/>
    </row>
    <row r="62" spans="1:23" s="20" customFormat="1" ht="52.8" hidden="1" x14ac:dyDescent="0.25">
      <c r="A62" s="65" t="s">
        <v>210</v>
      </c>
      <c r="B62" s="28" t="s">
        <v>188</v>
      </c>
      <c r="C62" s="49" t="s">
        <v>195</v>
      </c>
      <c r="D62" s="28" t="s">
        <v>196</v>
      </c>
      <c r="E62" s="22"/>
      <c r="F62" s="22"/>
      <c r="G62" s="22"/>
      <c r="H62" s="22"/>
      <c r="I62" s="22"/>
      <c r="J62" s="22"/>
      <c r="K62" s="22"/>
      <c r="L62" s="65" t="s">
        <v>92</v>
      </c>
      <c r="M62" s="22"/>
      <c r="N62" s="22"/>
      <c r="O62" s="22"/>
      <c r="P62" s="23"/>
      <c r="Q62" s="22"/>
      <c r="R62" s="22"/>
      <c r="S62" s="22"/>
      <c r="T62" s="22"/>
      <c r="U62" s="23"/>
      <c r="V62" s="38"/>
      <c r="W62" s="19"/>
    </row>
    <row r="63" spans="1:23" s="20" customFormat="1" ht="79.2" hidden="1" x14ac:dyDescent="0.25">
      <c r="A63" s="65" t="s">
        <v>210</v>
      </c>
      <c r="B63" s="29" t="s">
        <v>188</v>
      </c>
      <c r="C63" s="50" t="s">
        <v>199</v>
      </c>
      <c r="D63" s="29" t="s">
        <v>200</v>
      </c>
      <c r="E63" s="22"/>
      <c r="F63" s="22"/>
      <c r="G63" s="22"/>
      <c r="H63" s="22"/>
      <c r="I63" s="22"/>
      <c r="J63" s="22"/>
      <c r="K63" s="22"/>
      <c r="L63" s="65" t="s">
        <v>92</v>
      </c>
      <c r="M63" s="22"/>
      <c r="N63" s="22"/>
      <c r="O63" s="22"/>
      <c r="P63" s="23"/>
      <c r="Q63" s="22"/>
      <c r="R63" s="22"/>
      <c r="S63" s="22"/>
      <c r="T63" s="22"/>
      <c r="U63" s="23"/>
      <c r="V63" s="38"/>
      <c r="W63" s="19"/>
    </row>
    <row r="64" spans="1:23" s="20" customFormat="1" ht="39.6" hidden="1" x14ac:dyDescent="0.25">
      <c r="A64" s="75" t="s">
        <v>211</v>
      </c>
      <c r="B64" s="25" t="s">
        <v>188</v>
      </c>
      <c r="C64" s="46" t="s">
        <v>189</v>
      </c>
      <c r="D64" s="25" t="s">
        <v>190</v>
      </c>
      <c r="E64" s="22"/>
      <c r="F64" s="22"/>
      <c r="G64" s="22"/>
      <c r="H64" s="22"/>
      <c r="I64" s="22"/>
      <c r="J64" s="22"/>
      <c r="K64" s="22"/>
      <c r="L64" s="22"/>
      <c r="M64" s="75" t="s">
        <v>92</v>
      </c>
      <c r="N64" s="22"/>
      <c r="O64" s="22"/>
      <c r="P64" s="23"/>
      <c r="Q64" s="22"/>
      <c r="R64" s="22"/>
      <c r="S64" s="22"/>
      <c r="T64" s="22"/>
      <c r="U64" s="23"/>
      <c r="V64" s="38"/>
      <c r="W64" s="19"/>
    </row>
    <row r="65" spans="1:23" s="20" customFormat="1" ht="52.8" hidden="1" x14ac:dyDescent="0.25">
      <c r="A65" s="75" t="s">
        <v>211</v>
      </c>
      <c r="B65" s="22" t="s">
        <v>188</v>
      </c>
      <c r="C65" s="48" t="s">
        <v>191</v>
      </c>
      <c r="D65" s="22" t="s">
        <v>192</v>
      </c>
      <c r="E65" s="22"/>
      <c r="F65" s="22"/>
      <c r="G65" s="22"/>
      <c r="H65" s="22"/>
      <c r="I65" s="22"/>
      <c r="J65" s="22"/>
      <c r="K65" s="22"/>
      <c r="L65" s="22"/>
      <c r="M65" s="75" t="s">
        <v>92</v>
      </c>
      <c r="N65" s="22"/>
      <c r="O65" s="22"/>
      <c r="P65" s="23"/>
      <c r="Q65" s="22"/>
      <c r="R65" s="22"/>
      <c r="S65" s="22"/>
      <c r="T65" s="22"/>
      <c r="U65" s="23"/>
      <c r="V65" s="38"/>
      <c r="W65" s="19"/>
    </row>
    <row r="66" spans="1:23" s="20" customFormat="1" ht="79.2" hidden="1" x14ac:dyDescent="0.25">
      <c r="A66" s="75" t="s">
        <v>211</v>
      </c>
      <c r="B66" s="29" t="s">
        <v>188</v>
      </c>
      <c r="C66" s="50" t="s">
        <v>199</v>
      </c>
      <c r="D66" s="29" t="s">
        <v>200</v>
      </c>
      <c r="E66" s="22"/>
      <c r="F66" s="22"/>
      <c r="G66" s="22"/>
      <c r="H66" s="22"/>
      <c r="I66" s="22"/>
      <c r="J66" s="22"/>
      <c r="K66" s="22"/>
      <c r="L66" s="22"/>
      <c r="M66" s="75" t="s">
        <v>92</v>
      </c>
      <c r="N66" s="22"/>
      <c r="O66" s="22"/>
      <c r="P66" s="23"/>
      <c r="Q66" s="22"/>
      <c r="R66" s="22"/>
      <c r="S66" s="22"/>
      <c r="T66" s="22"/>
      <c r="U66" s="23"/>
      <c r="V66" s="38"/>
      <c r="W66" s="19"/>
    </row>
    <row r="67" spans="1:23" s="20" customFormat="1" hidden="1" x14ac:dyDescent="0.25">
      <c r="A67" s="22" t="s">
        <v>212</v>
      </c>
      <c r="B67" s="22" t="s">
        <v>212</v>
      </c>
      <c r="C67" s="48" t="s">
        <v>213</v>
      </c>
      <c r="D67" s="22" t="s">
        <v>214</v>
      </c>
      <c r="E67" s="22"/>
      <c r="F67" s="22"/>
      <c r="G67" s="22"/>
      <c r="H67" s="22"/>
      <c r="I67" s="22"/>
      <c r="J67" s="22"/>
      <c r="K67" s="22"/>
      <c r="L67" s="22"/>
      <c r="M67" s="22" t="s">
        <v>92</v>
      </c>
      <c r="N67" s="22"/>
      <c r="O67" s="22"/>
      <c r="P67" s="23"/>
      <c r="Q67" s="22"/>
      <c r="R67" s="22"/>
      <c r="S67" s="22"/>
      <c r="T67" s="22"/>
      <c r="U67" s="23"/>
      <c r="V67" s="38"/>
      <c r="W67" s="19"/>
    </row>
    <row r="68" spans="1:23" s="20" customFormat="1" ht="26.4" hidden="1" x14ac:dyDescent="0.25">
      <c r="A68" s="22" t="s">
        <v>212</v>
      </c>
      <c r="B68" s="22" t="s">
        <v>212</v>
      </c>
      <c r="C68" s="46" t="s">
        <v>215</v>
      </c>
      <c r="D68" s="22" t="s">
        <v>216</v>
      </c>
      <c r="E68" s="22"/>
      <c r="F68" s="22"/>
      <c r="G68" s="22"/>
      <c r="H68" s="22"/>
      <c r="I68" s="22"/>
      <c r="J68" s="22"/>
      <c r="K68" s="22"/>
      <c r="L68" s="22"/>
      <c r="M68" s="22" t="s">
        <v>92</v>
      </c>
      <c r="N68" s="22"/>
      <c r="O68" s="22"/>
      <c r="P68" s="23"/>
      <c r="Q68" s="22"/>
      <c r="R68" s="22"/>
      <c r="S68" s="22"/>
      <c r="T68" s="22"/>
      <c r="U68" s="23"/>
      <c r="V68" s="38"/>
      <c r="W68" s="19"/>
    </row>
    <row r="69" spans="1:23" s="20" customFormat="1" ht="26.4" hidden="1" x14ac:dyDescent="0.25">
      <c r="A69" s="22" t="s">
        <v>212</v>
      </c>
      <c r="B69" s="22" t="s">
        <v>212</v>
      </c>
      <c r="C69" s="46" t="s">
        <v>217</v>
      </c>
      <c r="D69" s="22" t="s">
        <v>218</v>
      </c>
      <c r="E69" s="22"/>
      <c r="F69" s="22"/>
      <c r="G69" s="22"/>
      <c r="H69" s="22"/>
      <c r="I69" s="22"/>
      <c r="J69" s="22"/>
      <c r="K69" s="22"/>
      <c r="L69" s="22"/>
      <c r="M69" s="22" t="s">
        <v>92</v>
      </c>
      <c r="N69" s="22"/>
      <c r="O69" s="22"/>
      <c r="P69" s="23"/>
      <c r="Q69" s="22"/>
      <c r="R69" s="22"/>
      <c r="S69" s="22"/>
      <c r="T69" s="22"/>
      <c r="U69" s="23"/>
      <c r="V69" s="38"/>
      <c r="W69" s="19"/>
    </row>
    <row r="70" spans="1:23" s="20" customFormat="1" hidden="1" x14ac:dyDescent="0.25">
      <c r="A70" s="22" t="s">
        <v>212</v>
      </c>
      <c r="B70" s="22" t="s">
        <v>212</v>
      </c>
      <c r="C70" s="46" t="s">
        <v>219</v>
      </c>
      <c r="D70" s="22" t="s">
        <v>220</v>
      </c>
      <c r="E70" s="22"/>
      <c r="F70" s="22"/>
      <c r="G70" s="22"/>
      <c r="H70" s="22"/>
      <c r="I70" s="22"/>
      <c r="J70" s="22"/>
      <c r="K70" s="22"/>
      <c r="L70" s="22"/>
      <c r="M70" s="22" t="s">
        <v>92</v>
      </c>
      <c r="N70" s="22"/>
      <c r="O70" s="22"/>
      <c r="P70" s="23"/>
      <c r="Q70" s="22"/>
      <c r="R70" s="22"/>
      <c r="S70" s="22"/>
      <c r="T70" s="22"/>
      <c r="U70" s="23"/>
      <c r="V70" s="38"/>
      <c r="W70" s="19"/>
    </row>
    <row r="71" spans="1:23" s="20" customFormat="1" hidden="1" x14ac:dyDescent="0.25">
      <c r="A71" s="22" t="s">
        <v>212</v>
      </c>
      <c r="B71" s="22" t="s">
        <v>212</v>
      </c>
      <c r="C71" s="46" t="s">
        <v>221</v>
      </c>
      <c r="D71" s="22" t="s">
        <v>222</v>
      </c>
      <c r="E71" s="22"/>
      <c r="F71" s="22"/>
      <c r="G71" s="22"/>
      <c r="H71" s="22"/>
      <c r="I71" s="22"/>
      <c r="J71" s="22"/>
      <c r="K71" s="22"/>
      <c r="L71" s="22"/>
      <c r="M71" s="22" t="s">
        <v>92</v>
      </c>
      <c r="N71" s="22"/>
      <c r="O71" s="22"/>
      <c r="P71" s="23"/>
      <c r="Q71" s="22"/>
      <c r="R71" s="22"/>
      <c r="S71" s="22"/>
      <c r="T71" s="22"/>
      <c r="U71" s="23"/>
      <c r="V71" s="38"/>
      <c r="W71" s="19"/>
    </row>
    <row r="72" spans="1:23" s="20" customFormat="1" ht="26.4" hidden="1" x14ac:dyDescent="0.25">
      <c r="A72" s="22" t="s">
        <v>212</v>
      </c>
      <c r="B72" s="22" t="s">
        <v>212</v>
      </c>
      <c r="C72" s="46" t="s">
        <v>223</v>
      </c>
      <c r="D72" s="22" t="s">
        <v>224</v>
      </c>
      <c r="E72" s="22"/>
      <c r="F72" s="22"/>
      <c r="G72" s="22"/>
      <c r="H72" s="22"/>
      <c r="I72" s="22"/>
      <c r="J72" s="22"/>
      <c r="K72" s="22"/>
      <c r="L72" s="22"/>
      <c r="M72" s="22" t="s">
        <v>92</v>
      </c>
      <c r="N72" s="22"/>
      <c r="O72" s="22"/>
      <c r="P72" s="23"/>
      <c r="Q72" s="22"/>
      <c r="R72" s="22"/>
      <c r="S72" s="22"/>
      <c r="T72" s="22"/>
      <c r="U72" s="23"/>
      <c r="V72" s="38"/>
      <c r="W72" s="19"/>
    </row>
    <row r="73" spans="1:23" s="20" customFormat="1" hidden="1" x14ac:dyDescent="0.25">
      <c r="A73" s="22" t="s">
        <v>212</v>
      </c>
      <c r="B73" s="22" t="s">
        <v>212</v>
      </c>
      <c r="C73" s="46" t="s">
        <v>225</v>
      </c>
      <c r="D73" s="22" t="s">
        <v>226</v>
      </c>
      <c r="E73" s="22"/>
      <c r="F73" s="22"/>
      <c r="G73" s="22"/>
      <c r="H73" s="22"/>
      <c r="I73" s="22"/>
      <c r="J73" s="22"/>
      <c r="K73" s="22"/>
      <c r="L73" s="22"/>
      <c r="M73" s="22" t="s">
        <v>92</v>
      </c>
      <c r="N73" s="22"/>
      <c r="O73" s="22"/>
      <c r="P73" s="23"/>
      <c r="Q73" s="22"/>
      <c r="R73" s="22"/>
      <c r="S73" s="22"/>
      <c r="T73" s="22"/>
      <c r="U73" s="23"/>
      <c r="V73" s="38"/>
      <c r="W73" s="19"/>
    </row>
    <row r="74" spans="1:23" s="20" customFormat="1" ht="39.6" hidden="1" x14ac:dyDescent="0.25">
      <c r="A74" s="22" t="s">
        <v>212</v>
      </c>
      <c r="B74" s="22" t="s">
        <v>212</v>
      </c>
      <c r="C74" s="46" t="s">
        <v>227</v>
      </c>
      <c r="D74" s="22" t="s">
        <v>228</v>
      </c>
      <c r="E74" s="22"/>
      <c r="F74" s="22"/>
      <c r="G74" s="22"/>
      <c r="H74" s="22"/>
      <c r="I74" s="22"/>
      <c r="J74" s="22"/>
      <c r="K74" s="22"/>
      <c r="L74" s="22"/>
      <c r="M74" s="22" t="s">
        <v>92</v>
      </c>
      <c r="N74" s="22"/>
      <c r="O74" s="22"/>
      <c r="P74" s="23"/>
      <c r="Q74" s="22"/>
      <c r="R74" s="22"/>
      <c r="S74" s="22"/>
      <c r="T74" s="22"/>
      <c r="U74" s="23"/>
      <c r="V74" s="38"/>
      <c r="W74" s="19"/>
    </row>
    <row r="75" spans="1:23" s="20" customFormat="1" ht="26.4" hidden="1" x14ac:dyDescent="0.25">
      <c r="A75" s="22" t="s">
        <v>212</v>
      </c>
      <c r="B75" s="22" t="s">
        <v>212</v>
      </c>
      <c r="C75" s="46" t="s">
        <v>229</v>
      </c>
      <c r="D75" s="22" t="s">
        <v>230</v>
      </c>
      <c r="E75" s="22"/>
      <c r="F75" s="22"/>
      <c r="G75" s="22"/>
      <c r="H75" s="22"/>
      <c r="I75" s="22"/>
      <c r="J75" s="22"/>
      <c r="K75" s="22"/>
      <c r="L75" s="22" t="s">
        <v>92</v>
      </c>
      <c r="M75" s="22" t="s">
        <v>92</v>
      </c>
      <c r="N75" s="22"/>
      <c r="O75" s="22"/>
      <c r="P75" s="23"/>
      <c r="Q75" s="22"/>
      <c r="R75" s="22"/>
      <c r="S75" s="22"/>
      <c r="T75" s="22"/>
      <c r="U75" s="23"/>
      <c r="V75" s="38"/>
      <c r="W75" s="19"/>
    </row>
    <row r="76" spans="1:23" s="20" customFormat="1" hidden="1" x14ac:dyDescent="0.25">
      <c r="A76" s="22" t="s">
        <v>212</v>
      </c>
      <c r="B76" s="22" t="s">
        <v>212</v>
      </c>
      <c r="C76" s="46" t="s">
        <v>231</v>
      </c>
      <c r="D76" s="22" t="s">
        <v>232</v>
      </c>
      <c r="E76" s="22"/>
      <c r="F76" s="22"/>
      <c r="G76" s="22"/>
      <c r="H76" s="22"/>
      <c r="I76" s="22"/>
      <c r="J76" s="22"/>
      <c r="K76" s="22"/>
      <c r="L76" s="22" t="s">
        <v>92</v>
      </c>
      <c r="M76" s="22" t="s">
        <v>92</v>
      </c>
      <c r="N76" s="22"/>
      <c r="O76" s="22"/>
      <c r="P76" s="23"/>
      <c r="Q76" s="22"/>
      <c r="R76" s="22"/>
      <c r="S76" s="22"/>
      <c r="T76" s="22"/>
      <c r="U76" s="23"/>
      <c r="V76" s="38"/>
      <c r="W76" s="19"/>
    </row>
    <row r="77" spans="1:23" s="20" customFormat="1" ht="26.4" hidden="1" x14ac:dyDescent="0.25">
      <c r="A77" s="22" t="s">
        <v>212</v>
      </c>
      <c r="B77" s="22" t="s">
        <v>212</v>
      </c>
      <c r="C77" s="46" t="s">
        <v>233</v>
      </c>
      <c r="D77" s="22" t="s">
        <v>234</v>
      </c>
      <c r="E77" s="22"/>
      <c r="F77" s="22"/>
      <c r="G77" s="22"/>
      <c r="H77" s="22"/>
      <c r="I77" s="22"/>
      <c r="J77" s="22"/>
      <c r="K77" s="22"/>
      <c r="L77" s="22"/>
      <c r="M77" s="22" t="s">
        <v>92</v>
      </c>
      <c r="N77" s="22"/>
      <c r="O77" s="22"/>
      <c r="P77" s="23"/>
      <c r="Q77" s="22"/>
      <c r="R77" s="22"/>
      <c r="S77" s="22"/>
      <c r="T77" s="22"/>
      <c r="U77" s="23"/>
      <c r="V77" s="38"/>
      <c r="W77" s="19"/>
    </row>
    <row r="78" spans="1:23" s="20" customFormat="1" ht="39.6" hidden="1" x14ac:dyDescent="0.25">
      <c r="A78" s="22" t="s">
        <v>212</v>
      </c>
      <c r="B78" s="22" t="s">
        <v>212</v>
      </c>
      <c r="C78" s="46" t="s">
        <v>235</v>
      </c>
      <c r="D78" s="22" t="s">
        <v>236</v>
      </c>
      <c r="E78" s="22"/>
      <c r="F78" s="22"/>
      <c r="G78" s="22"/>
      <c r="H78" s="22"/>
      <c r="I78" s="22"/>
      <c r="J78" s="22"/>
      <c r="K78" s="22"/>
      <c r="L78" s="22"/>
      <c r="M78" s="22" t="s">
        <v>92</v>
      </c>
      <c r="N78" s="22"/>
      <c r="O78" s="22"/>
      <c r="P78" s="23"/>
      <c r="Q78" s="22"/>
      <c r="R78" s="22"/>
      <c r="S78" s="22"/>
      <c r="T78" s="22"/>
      <c r="U78" s="23"/>
      <c r="V78" s="38"/>
      <c r="W78" s="19"/>
    </row>
    <row r="79" spans="1:23" s="20" customFormat="1" ht="52.8" hidden="1" x14ac:dyDescent="0.25">
      <c r="A79" s="22" t="s">
        <v>237</v>
      </c>
      <c r="B79" s="22" t="s">
        <v>238</v>
      </c>
      <c r="C79" s="46" t="s">
        <v>239</v>
      </c>
      <c r="D79" s="22" t="s">
        <v>240</v>
      </c>
      <c r="E79" s="22" t="s">
        <v>92</v>
      </c>
      <c r="F79" s="22"/>
      <c r="G79" s="22"/>
      <c r="H79" s="22"/>
      <c r="I79" s="22"/>
      <c r="J79" s="22"/>
      <c r="K79" s="22"/>
      <c r="L79" s="22"/>
      <c r="M79" s="22"/>
      <c r="N79" s="22"/>
      <c r="O79" s="22"/>
      <c r="P79" s="23"/>
      <c r="Q79" s="22"/>
      <c r="R79" s="22"/>
      <c r="S79" s="22"/>
      <c r="T79" s="22"/>
      <c r="U79" s="23"/>
      <c r="V79" s="38"/>
      <c r="W79" s="19"/>
    </row>
    <row r="80" spans="1:23" s="20" customFormat="1" ht="52.8" hidden="1" x14ac:dyDescent="0.25">
      <c r="A80" s="22" t="s">
        <v>237</v>
      </c>
      <c r="B80" s="22" t="s">
        <v>238</v>
      </c>
      <c r="C80" s="46" t="s">
        <v>241</v>
      </c>
      <c r="D80" s="22" t="s">
        <v>242</v>
      </c>
      <c r="E80" s="22" t="s">
        <v>92</v>
      </c>
      <c r="F80" s="22"/>
      <c r="G80" s="22"/>
      <c r="H80" s="22"/>
      <c r="I80" s="22"/>
      <c r="J80" s="22"/>
      <c r="K80" s="22"/>
      <c r="L80" s="22"/>
      <c r="M80" s="22"/>
      <c r="N80" s="22"/>
      <c r="O80" s="22"/>
      <c r="P80" s="23"/>
      <c r="Q80" s="22"/>
      <c r="R80" s="22"/>
      <c r="S80" s="22"/>
      <c r="T80" s="22"/>
      <c r="U80" s="23"/>
      <c r="V80" s="38"/>
      <c r="W80" s="19"/>
    </row>
    <row r="81" spans="1:23" s="20" customFormat="1" ht="52.8" hidden="1" x14ac:dyDescent="0.25">
      <c r="A81" s="22" t="s">
        <v>237</v>
      </c>
      <c r="B81" s="22" t="s">
        <v>238</v>
      </c>
      <c r="C81" s="46" t="s">
        <v>243</v>
      </c>
      <c r="D81" s="22" t="s">
        <v>244</v>
      </c>
      <c r="E81" s="22" t="s">
        <v>92</v>
      </c>
      <c r="F81" s="22"/>
      <c r="G81" s="22"/>
      <c r="H81" s="22"/>
      <c r="I81" s="22"/>
      <c r="J81" s="22"/>
      <c r="K81" s="22"/>
      <c r="L81" s="22"/>
      <c r="M81" s="22"/>
      <c r="N81" s="22"/>
      <c r="O81" s="22"/>
      <c r="P81" s="23"/>
      <c r="Q81" s="22"/>
      <c r="R81" s="22"/>
      <c r="S81" s="22"/>
      <c r="T81" s="22"/>
      <c r="U81" s="23"/>
      <c r="V81" s="38"/>
      <c r="W81" s="19"/>
    </row>
    <row r="82" spans="1:23" s="20" customFormat="1" ht="52.8" hidden="1" x14ac:dyDescent="0.25">
      <c r="A82" s="22" t="s">
        <v>237</v>
      </c>
      <c r="B82" s="22" t="s">
        <v>238</v>
      </c>
      <c r="C82" s="46" t="s">
        <v>245</v>
      </c>
      <c r="D82" s="22" t="s">
        <v>246</v>
      </c>
      <c r="E82" s="22" t="s">
        <v>92</v>
      </c>
      <c r="F82" s="22"/>
      <c r="G82" s="22"/>
      <c r="H82" s="22"/>
      <c r="I82" s="22"/>
      <c r="J82" s="22"/>
      <c r="K82" s="22"/>
      <c r="L82" s="22"/>
      <c r="M82" s="22"/>
      <c r="N82" s="22"/>
      <c r="O82" s="22"/>
      <c r="P82" s="23"/>
      <c r="Q82" s="22"/>
      <c r="R82" s="22"/>
      <c r="S82" s="22"/>
      <c r="T82" s="22"/>
      <c r="U82" s="23"/>
      <c r="V82" s="38"/>
      <c r="W82" s="19"/>
    </row>
    <row r="83" spans="1:23" s="20" customFormat="1" ht="52.8" hidden="1" x14ac:dyDescent="0.25">
      <c r="A83" s="22" t="s">
        <v>237</v>
      </c>
      <c r="B83" s="22" t="s">
        <v>238</v>
      </c>
      <c r="C83" s="46" t="s">
        <v>247</v>
      </c>
      <c r="D83" s="22" t="s">
        <v>248</v>
      </c>
      <c r="E83" s="22" t="s">
        <v>92</v>
      </c>
      <c r="F83" s="22"/>
      <c r="G83" s="22"/>
      <c r="H83" s="22"/>
      <c r="I83" s="22"/>
      <c r="J83" s="22"/>
      <c r="K83" s="22"/>
      <c r="L83" s="22"/>
      <c r="M83" s="22"/>
      <c r="N83" s="22"/>
      <c r="O83" s="22"/>
      <c r="P83" s="23"/>
      <c r="Q83" s="22"/>
      <c r="R83" s="22"/>
      <c r="S83" s="22"/>
      <c r="T83" s="22"/>
      <c r="U83" s="23"/>
      <c r="V83" s="38"/>
      <c r="W83" s="19"/>
    </row>
    <row r="84" spans="1:23" s="20" customFormat="1" ht="52.8" hidden="1" x14ac:dyDescent="0.25">
      <c r="A84" s="22" t="s">
        <v>237</v>
      </c>
      <c r="B84" s="22" t="s">
        <v>238</v>
      </c>
      <c r="C84" s="46" t="s">
        <v>249</v>
      </c>
      <c r="D84" s="22" t="s">
        <v>250</v>
      </c>
      <c r="E84" s="22" t="s">
        <v>92</v>
      </c>
      <c r="F84" s="22"/>
      <c r="G84" s="22"/>
      <c r="H84" s="22"/>
      <c r="I84" s="22"/>
      <c r="J84" s="22"/>
      <c r="K84" s="22"/>
      <c r="L84" s="22"/>
      <c r="M84" s="22"/>
      <c r="N84" s="22"/>
      <c r="O84" s="22"/>
      <c r="P84" s="23"/>
      <c r="Q84" s="22"/>
      <c r="R84" s="22"/>
      <c r="S84" s="22"/>
      <c r="T84" s="22"/>
      <c r="U84" s="23"/>
      <c r="V84" s="38"/>
      <c r="W84" s="19"/>
    </row>
    <row r="85" spans="1:23" s="20" customFormat="1" ht="52.8" hidden="1" x14ac:dyDescent="0.25">
      <c r="A85" s="22" t="s">
        <v>237</v>
      </c>
      <c r="B85" s="22" t="s">
        <v>238</v>
      </c>
      <c r="C85" s="46" t="s">
        <v>251</v>
      </c>
      <c r="D85" s="22" t="s">
        <v>252</v>
      </c>
      <c r="E85" s="22" t="s">
        <v>92</v>
      </c>
      <c r="F85" s="22"/>
      <c r="G85" s="22"/>
      <c r="H85" s="22"/>
      <c r="I85" s="22"/>
      <c r="J85" s="22"/>
      <c r="K85" s="22"/>
      <c r="L85" s="22"/>
      <c r="M85" s="22"/>
      <c r="N85" s="22"/>
      <c r="O85" s="22"/>
      <c r="P85" s="23"/>
      <c r="Q85" s="22"/>
      <c r="R85" s="22"/>
      <c r="S85" s="22"/>
      <c r="T85" s="22"/>
      <c r="U85" s="23"/>
      <c r="V85" s="38"/>
      <c r="W85" s="19"/>
    </row>
    <row r="86" spans="1:23" s="20" customFormat="1" ht="66" hidden="1" x14ac:dyDescent="0.25">
      <c r="A86" s="22" t="s">
        <v>237</v>
      </c>
      <c r="B86" s="22" t="s">
        <v>238</v>
      </c>
      <c r="C86" s="46" t="s">
        <v>253</v>
      </c>
      <c r="D86" s="22" t="s">
        <v>254</v>
      </c>
      <c r="E86" s="22" t="s">
        <v>92</v>
      </c>
      <c r="F86" s="22"/>
      <c r="G86" s="22"/>
      <c r="H86" s="22"/>
      <c r="I86" s="22"/>
      <c r="J86" s="22"/>
      <c r="K86" s="22"/>
      <c r="L86" s="22"/>
      <c r="M86" s="22"/>
      <c r="N86" s="22"/>
      <c r="O86" s="22"/>
      <c r="P86" s="23"/>
      <c r="Q86" s="22"/>
      <c r="R86" s="22"/>
      <c r="S86" s="22"/>
      <c r="T86" s="22"/>
      <c r="U86" s="23"/>
      <c r="V86" s="38"/>
      <c r="W86" s="19"/>
    </row>
    <row r="87" spans="1:23" s="20" customFormat="1" ht="52.8" hidden="1" x14ac:dyDescent="0.25">
      <c r="A87" s="22" t="s">
        <v>237</v>
      </c>
      <c r="B87" s="22" t="s">
        <v>238</v>
      </c>
      <c r="C87" s="46" t="s">
        <v>255</v>
      </c>
      <c r="D87" s="22" t="s">
        <v>256</v>
      </c>
      <c r="E87" s="22" t="s">
        <v>92</v>
      </c>
      <c r="F87" s="22"/>
      <c r="G87" s="22"/>
      <c r="H87" s="22"/>
      <c r="I87" s="22"/>
      <c r="J87" s="22"/>
      <c r="K87" s="22"/>
      <c r="L87" s="22"/>
      <c r="M87" s="22"/>
      <c r="N87" s="22"/>
      <c r="O87" s="22"/>
      <c r="P87" s="23"/>
      <c r="Q87" s="22"/>
      <c r="R87" s="22"/>
      <c r="S87" s="22"/>
      <c r="T87" s="22"/>
      <c r="U87" s="23"/>
      <c r="V87" s="38"/>
      <c r="W87" s="19"/>
    </row>
    <row r="88" spans="1:23" s="20" customFormat="1" ht="40.200000000000003" hidden="1" x14ac:dyDescent="0.3">
      <c r="A88" s="30" t="s">
        <v>257</v>
      </c>
      <c r="B88" s="22" t="s">
        <v>258</v>
      </c>
      <c r="C88" s="46" t="s">
        <v>259</v>
      </c>
      <c r="D88" s="22" t="s">
        <v>260</v>
      </c>
      <c r="E88" s="22" t="s">
        <v>92</v>
      </c>
      <c r="F88" s="22"/>
      <c r="G88" s="22"/>
      <c r="H88" s="22"/>
      <c r="I88" s="22"/>
      <c r="J88" s="22"/>
      <c r="K88" s="22"/>
      <c r="L88" s="22"/>
      <c r="M88" s="22"/>
      <c r="N88" s="22"/>
      <c r="O88" s="22"/>
      <c r="P88" s="23"/>
      <c r="Q88" s="22"/>
      <c r="R88" s="22"/>
      <c r="S88" s="22"/>
      <c r="T88" s="22"/>
      <c r="U88" s="23"/>
      <c r="V88" s="38"/>
      <c r="W88" s="19"/>
    </row>
    <row r="89" spans="1:23" s="20" customFormat="1" ht="40.200000000000003" hidden="1" x14ac:dyDescent="0.3">
      <c r="A89" s="30" t="s">
        <v>257</v>
      </c>
      <c r="B89" s="22" t="s">
        <v>258</v>
      </c>
      <c r="C89" s="46" t="s">
        <v>261</v>
      </c>
      <c r="D89" s="22" t="s">
        <v>262</v>
      </c>
      <c r="E89" s="22" t="s">
        <v>92</v>
      </c>
      <c r="F89" s="22"/>
      <c r="G89" s="22"/>
      <c r="H89" s="22"/>
      <c r="I89" s="22"/>
      <c r="J89" s="22"/>
      <c r="K89" s="22"/>
      <c r="L89" s="22"/>
      <c r="M89" s="22"/>
      <c r="N89" s="22"/>
      <c r="O89" s="22"/>
      <c r="P89" s="23"/>
      <c r="Q89" s="22"/>
      <c r="R89" s="22"/>
      <c r="S89" s="22"/>
      <c r="T89" s="22"/>
      <c r="U89" s="23"/>
      <c r="V89" s="38"/>
      <c r="W89" s="19"/>
    </row>
    <row r="90" spans="1:23" s="20" customFormat="1" ht="40.200000000000003" hidden="1" x14ac:dyDescent="0.3">
      <c r="A90" s="30" t="s">
        <v>257</v>
      </c>
      <c r="B90" s="22" t="s">
        <v>258</v>
      </c>
      <c r="C90" s="46" t="s">
        <v>263</v>
      </c>
      <c r="D90" s="22" t="s">
        <v>264</v>
      </c>
      <c r="E90" s="22" t="s">
        <v>92</v>
      </c>
      <c r="F90" s="22"/>
      <c r="G90" s="22"/>
      <c r="H90" s="22"/>
      <c r="I90" s="22"/>
      <c r="J90" s="22"/>
      <c r="K90" s="22"/>
      <c r="L90" s="22"/>
      <c r="M90" s="22"/>
      <c r="N90" s="22"/>
      <c r="O90" s="22"/>
      <c r="P90" s="23"/>
      <c r="Q90" s="22"/>
      <c r="R90" s="22"/>
      <c r="S90" s="22"/>
      <c r="T90" s="22"/>
      <c r="U90" s="23"/>
      <c r="V90" s="38"/>
      <c r="W90" s="19"/>
    </row>
    <row r="91" spans="1:23" s="20" customFormat="1" ht="40.200000000000003" hidden="1" x14ac:dyDescent="0.3">
      <c r="A91" s="30" t="s">
        <v>257</v>
      </c>
      <c r="B91" s="22" t="s">
        <v>258</v>
      </c>
      <c r="C91" s="46" t="s">
        <v>265</v>
      </c>
      <c r="D91" s="22" t="s">
        <v>266</v>
      </c>
      <c r="E91" s="22" t="s">
        <v>92</v>
      </c>
      <c r="F91" s="22"/>
      <c r="G91" s="22"/>
      <c r="H91" s="22"/>
      <c r="I91" s="22"/>
      <c r="J91" s="22"/>
      <c r="K91" s="22"/>
      <c r="L91" s="22"/>
      <c r="M91" s="22"/>
      <c r="N91" s="22"/>
      <c r="O91" s="22"/>
      <c r="P91" s="23"/>
      <c r="Q91" s="22"/>
      <c r="R91" s="22"/>
      <c r="S91" s="22"/>
      <c r="T91" s="22"/>
      <c r="U91" s="23"/>
      <c r="V91" s="38"/>
      <c r="W91" s="19"/>
    </row>
    <row r="92" spans="1:23" s="20" customFormat="1" ht="40.200000000000003" hidden="1" x14ac:dyDescent="0.3">
      <c r="A92" s="30" t="s">
        <v>257</v>
      </c>
      <c r="B92" s="22" t="s">
        <v>258</v>
      </c>
      <c r="C92" s="46" t="s">
        <v>267</v>
      </c>
      <c r="D92" s="22" t="s">
        <v>268</v>
      </c>
      <c r="E92" s="22" t="s">
        <v>92</v>
      </c>
      <c r="F92" s="22"/>
      <c r="G92" s="22"/>
      <c r="H92" s="22"/>
      <c r="I92" s="22"/>
      <c r="J92" s="22"/>
      <c r="K92" s="22"/>
      <c r="L92" s="22"/>
      <c r="M92" s="22"/>
      <c r="N92" s="22"/>
      <c r="O92" s="22"/>
      <c r="P92" s="23"/>
      <c r="Q92" s="22"/>
      <c r="R92" s="22"/>
      <c r="S92" s="22"/>
      <c r="T92" s="22"/>
      <c r="U92" s="23"/>
      <c r="V92" s="38"/>
      <c r="W92" s="19"/>
    </row>
    <row r="93" spans="1:23" s="20" customFormat="1" ht="40.200000000000003" hidden="1" x14ac:dyDescent="0.3">
      <c r="A93" s="30" t="s">
        <v>257</v>
      </c>
      <c r="B93" s="22" t="s">
        <v>258</v>
      </c>
      <c r="C93" s="46" t="s">
        <v>269</v>
      </c>
      <c r="D93" s="22" t="s">
        <v>270</v>
      </c>
      <c r="E93" s="22" t="s">
        <v>92</v>
      </c>
      <c r="F93" s="22"/>
      <c r="G93" s="22"/>
      <c r="H93" s="22"/>
      <c r="I93" s="22"/>
      <c r="J93" s="22"/>
      <c r="K93" s="22"/>
      <c r="L93" s="22"/>
      <c r="M93" s="22"/>
      <c r="N93" s="22"/>
      <c r="O93" s="22"/>
      <c r="P93" s="23"/>
      <c r="Q93" s="22"/>
      <c r="R93" s="22"/>
      <c r="S93" s="22"/>
      <c r="T93" s="22"/>
      <c r="U93" s="23"/>
      <c r="V93" s="38"/>
      <c r="W93" s="19"/>
    </row>
    <row r="94" spans="1:23" s="20" customFormat="1" ht="40.200000000000003" hidden="1" x14ac:dyDescent="0.3">
      <c r="A94" s="30" t="s">
        <v>257</v>
      </c>
      <c r="B94" s="22" t="s">
        <v>258</v>
      </c>
      <c r="C94" s="46" t="s">
        <v>271</v>
      </c>
      <c r="D94" s="22" t="s">
        <v>272</v>
      </c>
      <c r="E94" s="22" t="s">
        <v>92</v>
      </c>
      <c r="F94" s="22"/>
      <c r="G94" s="22"/>
      <c r="H94" s="22"/>
      <c r="I94" s="22"/>
      <c r="J94" s="22"/>
      <c r="K94" s="22"/>
      <c r="L94" s="22"/>
      <c r="M94" s="22"/>
      <c r="N94" s="22"/>
      <c r="O94" s="22"/>
      <c r="P94" s="23"/>
      <c r="Q94" s="22"/>
      <c r="R94" s="22"/>
      <c r="S94" s="22"/>
      <c r="T94" s="22"/>
      <c r="U94" s="23"/>
      <c r="V94" s="38"/>
      <c r="W94" s="19"/>
    </row>
    <row r="95" spans="1:23" s="20" customFormat="1" ht="40.200000000000003" hidden="1" x14ac:dyDescent="0.3">
      <c r="A95" s="30" t="s">
        <v>257</v>
      </c>
      <c r="B95" s="22" t="s">
        <v>258</v>
      </c>
      <c r="C95" s="46" t="s">
        <v>273</v>
      </c>
      <c r="D95" s="22" t="s">
        <v>274</v>
      </c>
      <c r="E95" s="22" t="s">
        <v>92</v>
      </c>
      <c r="F95" s="22"/>
      <c r="G95" s="22"/>
      <c r="H95" s="22"/>
      <c r="I95" s="22"/>
      <c r="J95" s="22"/>
      <c r="K95" s="22"/>
      <c r="L95" s="22"/>
      <c r="M95" s="22"/>
      <c r="N95" s="22"/>
      <c r="O95" s="22"/>
      <c r="P95" s="23"/>
      <c r="Q95" s="22"/>
      <c r="R95" s="22"/>
      <c r="S95" s="22"/>
      <c r="T95" s="22"/>
      <c r="U95" s="23"/>
      <c r="V95" s="38"/>
      <c r="W95" s="19"/>
    </row>
    <row r="96" spans="1:23" s="20" customFormat="1" ht="40.200000000000003" hidden="1" x14ac:dyDescent="0.3">
      <c r="A96" s="30" t="s">
        <v>257</v>
      </c>
      <c r="B96" s="22" t="s">
        <v>258</v>
      </c>
      <c r="C96" s="46" t="s">
        <v>275</v>
      </c>
      <c r="D96" s="22" t="s">
        <v>276</v>
      </c>
      <c r="E96" s="22" t="s">
        <v>92</v>
      </c>
      <c r="F96" s="22"/>
      <c r="G96" s="22"/>
      <c r="H96" s="22"/>
      <c r="I96" s="22"/>
      <c r="J96" s="22"/>
      <c r="K96" s="22"/>
      <c r="L96" s="22"/>
      <c r="M96" s="22"/>
      <c r="N96" s="22"/>
      <c r="O96" s="22"/>
      <c r="P96" s="23"/>
      <c r="Q96" s="22"/>
      <c r="R96" s="22"/>
      <c r="S96" s="22"/>
      <c r="T96" s="22"/>
      <c r="U96" s="23"/>
      <c r="V96" s="38"/>
      <c r="W96" s="19"/>
    </row>
    <row r="97" spans="1:23" s="20" customFormat="1" ht="40.200000000000003" hidden="1" x14ac:dyDescent="0.3">
      <c r="A97" s="30" t="s">
        <v>257</v>
      </c>
      <c r="B97" s="22" t="s">
        <v>258</v>
      </c>
      <c r="C97" s="46" t="s">
        <v>277</v>
      </c>
      <c r="D97" s="22" t="s">
        <v>278</v>
      </c>
      <c r="E97" s="22" t="s">
        <v>92</v>
      </c>
      <c r="F97" s="22"/>
      <c r="G97" s="22"/>
      <c r="H97" s="22"/>
      <c r="I97" s="22"/>
      <c r="J97" s="22"/>
      <c r="K97" s="22"/>
      <c r="L97" s="22"/>
      <c r="M97" s="22"/>
      <c r="N97" s="22"/>
      <c r="O97" s="22"/>
      <c r="P97" s="23"/>
      <c r="Q97" s="22"/>
      <c r="R97" s="22"/>
      <c r="S97" s="22"/>
      <c r="T97" s="22"/>
      <c r="U97" s="23"/>
      <c r="V97" s="38"/>
      <c r="W97" s="19"/>
    </row>
    <row r="98" spans="1:23" s="20" customFormat="1" ht="53.4" hidden="1" x14ac:dyDescent="0.3">
      <c r="A98" s="30" t="s">
        <v>257</v>
      </c>
      <c r="B98" s="22" t="s">
        <v>258</v>
      </c>
      <c r="C98" s="46" t="s">
        <v>279</v>
      </c>
      <c r="D98" s="22" t="s">
        <v>280</v>
      </c>
      <c r="E98" s="22" t="s">
        <v>92</v>
      </c>
      <c r="F98" s="22"/>
      <c r="G98" s="22"/>
      <c r="H98" s="22"/>
      <c r="I98" s="22"/>
      <c r="J98" s="22"/>
      <c r="K98" s="22"/>
      <c r="L98" s="22"/>
      <c r="M98" s="22"/>
      <c r="N98" s="22"/>
      <c r="O98" s="22"/>
      <c r="P98" s="23"/>
      <c r="Q98" s="22"/>
      <c r="R98" s="22"/>
      <c r="S98" s="22"/>
      <c r="T98" s="22"/>
      <c r="U98" s="23"/>
      <c r="V98" s="38"/>
      <c r="W98" s="19"/>
    </row>
    <row r="99" spans="1:23" s="20" customFormat="1" ht="53.4" hidden="1" x14ac:dyDescent="0.3">
      <c r="A99" s="30" t="s">
        <v>257</v>
      </c>
      <c r="B99" s="22" t="s">
        <v>258</v>
      </c>
      <c r="C99" s="46" t="s">
        <v>281</v>
      </c>
      <c r="D99" s="22" t="s">
        <v>282</v>
      </c>
      <c r="E99" s="22" t="s">
        <v>92</v>
      </c>
      <c r="F99" s="22"/>
      <c r="G99" s="22"/>
      <c r="H99" s="22"/>
      <c r="I99" s="22"/>
      <c r="J99" s="22"/>
      <c r="K99" s="22"/>
      <c r="L99" s="22"/>
      <c r="M99" s="22"/>
      <c r="N99" s="22"/>
      <c r="O99" s="22"/>
      <c r="P99" s="23"/>
      <c r="Q99" s="22"/>
      <c r="R99" s="22"/>
      <c r="S99" s="22"/>
      <c r="T99" s="22"/>
      <c r="U99" s="23"/>
      <c r="V99" s="38"/>
      <c r="W99" s="19"/>
    </row>
    <row r="100" spans="1:23" s="20" customFormat="1" ht="53.4" hidden="1" x14ac:dyDescent="0.3">
      <c r="A100" s="30" t="s">
        <v>257</v>
      </c>
      <c r="B100" s="22" t="s">
        <v>258</v>
      </c>
      <c r="C100" s="46" t="s">
        <v>283</v>
      </c>
      <c r="D100" s="22" t="s">
        <v>284</v>
      </c>
      <c r="E100" s="22" t="s">
        <v>92</v>
      </c>
      <c r="F100" s="22"/>
      <c r="G100" s="22"/>
      <c r="H100" s="22"/>
      <c r="I100" s="22"/>
      <c r="J100" s="22"/>
      <c r="K100" s="22"/>
      <c r="L100" s="22"/>
      <c r="M100" s="22"/>
      <c r="N100" s="22"/>
      <c r="O100" s="22"/>
      <c r="P100" s="23"/>
      <c r="Q100" s="22"/>
      <c r="R100" s="22"/>
      <c r="S100" s="22"/>
      <c r="T100" s="22"/>
      <c r="U100" s="23"/>
      <c r="V100" s="38"/>
      <c r="W100" s="19"/>
    </row>
    <row r="101" spans="1:23" s="20" customFormat="1" ht="53.4" hidden="1" x14ac:dyDescent="0.3">
      <c r="A101" s="30" t="s">
        <v>257</v>
      </c>
      <c r="B101" s="22" t="s">
        <v>258</v>
      </c>
      <c r="C101" s="46" t="s">
        <v>285</v>
      </c>
      <c r="D101" s="22" t="s">
        <v>286</v>
      </c>
      <c r="E101" s="22" t="s">
        <v>92</v>
      </c>
      <c r="F101" s="22"/>
      <c r="G101" s="22"/>
      <c r="H101" s="22"/>
      <c r="I101" s="22"/>
      <c r="J101" s="22"/>
      <c r="K101" s="22"/>
      <c r="L101" s="22"/>
      <c r="M101" s="22"/>
      <c r="N101" s="22"/>
      <c r="O101" s="22"/>
      <c r="P101" s="23"/>
      <c r="Q101" s="22"/>
      <c r="R101" s="22"/>
      <c r="S101" s="22"/>
      <c r="T101" s="22"/>
      <c r="U101" s="23"/>
      <c r="V101" s="38"/>
      <c r="W101" s="19"/>
    </row>
    <row r="102" spans="1:23" s="20" customFormat="1" ht="53.4" hidden="1" x14ac:dyDescent="0.3">
      <c r="A102" s="30" t="s">
        <v>257</v>
      </c>
      <c r="B102" s="22" t="s">
        <v>258</v>
      </c>
      <c r="C102" s="46" t="s">
        <v>287</v>
      </c>
      <c r="D102" s="22" t="s">
        <v>288</v>
      </c>
      <c r="E102" s="22" t="s">
        <v>92</v>
      </c>
      <c r="F102" s="22"/>
      <c r="G102" s="22"/>
      <c r="H102" s="22"/>
      <c r="I102" s="22"/>
      <c r="J102" s="22"/>
      <c r="K102" s="22"/>
      <c r="L102" s="22"/>
      <c r="M102" s="22"/>
      <c r="N102" s="22"/>
      <c r="O102" s="22"/>
      <c r="P102" s="23"/>
      <c r="Q102" s="22"/>
      <c r="R102" s="22"/>
      <c r="S102" s="22"/>
      <c r="T102" s="22"/>
      <c r="U102" s="23"/>
      <c r="V102" s="38"/>
      <c r="W102" s="19"/>
    </row>
    <row r="103" spans="1:23" s="20" customFormat="1" ht="53.4" hidden="1" x14ac:dyDescent="0.3">
      <c r="A103" s="30" t="s">
        <v>257</v>
      </c>
      <c r="B103" s="22" t="s">
        <v>258</v>
      </c>
      <c r="C103" s="46" t="s">
        <v>289</v>
      </c>
      <c r="D103" s="22" t="s">
        <v>290</v>
      </c>
      <c r="E103" s="22" t="s">
        <v>92</v>
      </c>
      <c r="F103" s="22"/>
      <c r="G103" s="22"/>
      <c r="H103" s="22"/>
      <c r="I103" s="22"/>
      <c r="J103" s="22"/>
      <c r="K103" s="22"/>
      <c r="L103" s="22"/>
      <c r="M103" s="22"/>
      <c r="N103" s="22"/>
      <c r="O103" s="22"/>
      <c r="P103" s="23"/>
      <c r="Q103" s="22"/>
      <c r="R103" s="22"/>
      <c r="S103" s="22"/>
      <c r="T103" s="22"/>
      <c r="U103" s="23"/>
      <c r="V103" s="38"/>
      <c r="W103" s="19"/>
    </row>
    <row r="104" spans="1:23" s="20" customFormat="1" ht="53.4" hidden="1" x14ac:dyDescent="0.3">
      <c r="A104" s="30" t="s">
        <v>257</v>
      </c>
      <c r="B104" s="22" t="s">
        <v>258</v>
      </c>
      <c r="C104" s="46" t="s">
        <v>291</v>
      </c>
      <c r="D104" s="22" t="s">
        <v>292</v>
      </c>
      <c r="E104" s="22" t="s">
        <v>92</v>
      </c>
      <c r="F104" s="22"/>
      <c r="G104" s="22"/>
      <c r="H104" s="22"/>
      <c r="I104" s="22"/>
      <c r="J104" s="22"/>
      <c r="K104" s="22"/>
      <c r="L104" s="22"/>
      <c r="M104" s="22"/>
      <c r="N104" s="22"/>
      <c r="O104" s="22"/>
      <c r="P104" s="23"/>
      <c r="Q104" s="22"/>
      <c r="R104" s="22"/>
      <c r="S104" s="22"/>
      <c r="T104" s="22"/>
      <c r="U104" s="23"/>
      <c r="V104" s="38"/>
      <c r="W104" s="19"/>
    </row>
    <row r="105" spans="1:23" s="20" customFormat="1" ht="53.4" hidden="1" x14ac:dyDescent="0.3">
      <c r="A105" s="30" t="s">
        <v>257</v>
      </c>
      <c r="B105" s="22" t="s">
        <v>258</v>
      </c>
      <c r="C105" s="46" t="s">
        <v>293</v>
      </c>
      <c r="D105" s="22" t="s">
        <v>294</v>
      </c>
      <c r="E105" s="22" t="s">
        <v>92</v>
      </c>
      <c r="F105" s="22"/>
      <c r="G105" s="22"/>
      <c r="H105" s="22"/>
      <c r="I105" s="22"/>
      <c r="J105" s="22"/>
      <c r="K105" s="22"/>
      <c r="L105" s="22"/>
      <c r="M105" s="22"/>
      <c r="N105" s="22"/>
      <c r="O105" s="22"/>
      <c r="P105" s="23"/>
      <c r="Q105" s="22"/>
      <c r="R105" s="22"/>
      <c r="S105" s="22"/>
      <c r="T105" s="22"/>
      <c r="U105" s="23"/>
      <c r="V105" s="38"/>
      <c r="W105" s="19"/>
    </row>
    <row r="106" spans="1:23" s="20" customFormat="1" ht="53.4" hidden="1" x14ac:dyDescent="0.3">
      <c r="A106" s="30" t="s">
        <v>257</v>
      </c>
      <c r="B106" s="22" t="s">
        <v>258</v>
      </c>
      <c r="C106" s="46" t="s">
        <v>295</v>
      </c>
      <c r="D106" s="22" t="s">
        <v>248</v>
      </c>
      <c r="E106" s="22" t="s">
        <v>92</v>
      </c>
      <c r="F106" s="22"/>
      <c r="G106" s="22"/>
      <c r="H106" s="22"/>
      <c r="I106" s="22"/>
      <c r="J106" s="22"/>
      <c r="K106" s="22"/>
      <c r="L106" s="22"/>
      <c r="M106" s="22"/>
      <c r="N106" s="22"/>
      <c r="O106" s="22"/>
      <c r="P106" s="23"/>
      <c r="Q106" s="22"/>
      <c r="R106" s="22"/>
      <c r="S106" s="22"/>
      <c r="T106" s="22"/>
      <c r="U106" s="23"/>
      <c r="V106" s="38"/>
      <c r="W106" s="19"/>
    </row>
    <row r="107" spans="1:23" s="20" customFormat="1" ht="53.4" hidden="1" x14ac:dyDescent="0.3">
      <c r="A107" s="30" t="s">
        <v>257</v>
      </c>
      <c r="B107" s="22" t="s">
        <v>258</v>
      </c>
      <c r="C107" s="46" t="s">
        <v>296</v>
      </c>
      <c r="D107" s="22" t="s">
        <v>248</v>
      </c>
      <c r="E107" s="22" t="s">
        <v>92</v>
      </c>
      <c r="F107" s="22"/>
      <c r="G107" s="22"/>
      <c r="H107" s="22"/>
      <c r="I107" s="22"/>
      <c r="J107" s="22"/>
      <c r="K107" s="22"/>
      <c r="L107" s="22"/>
      <c r="M107" s="22"/>
      <c r="N107" s="22"/>
      <c r="O107" s="22"/>
      <c r="P107" s="23"/>
      <c r="Q107" s="22"/>
      <c r="R107" s="22"/>
      <c r="S107" s="22"/>
      <c r="T107" s="22"/>
      <c r="U107" s="23"/>
      <c r="V107" s="38"/>
      <c r="W107" s="19"/>
    </row>
    <row r="108" spans="1:23" s="20" customFormat="1" ht="53.4" hidden="1" x14ac:dyDescent="0.3">
      <c r="A108" s="30" t="s">
        <v>257</v>
      </c>
      <c r="B108" s="22" t="s">
        <v>258</v>
      </c>
      <c r="C108" s="46" t="s">
        <v>297</v>
      </c>
      <c r="D108" s="22" t="s">
        <v>248</v>
      </c>
      <c r="E108" s="22" t="s">
        <v>92</v>
      </c>
      <c r="F108" s="22"/>
      <c r="G108" s="22"/>
      <c r="H108" s="22"/>
      <c r="I108" s="22"/>
      <c r="J108" s="22"/>
      <c r="K108" s="22"/>
      <c r="L108" s="22"/>
      <c r="M108" s="22"/>
      <c r="N108" s="22"/>
      <c r="O108" s="22"/>
      <c r="P108" s="23"/>
      <c r="Q108" s="22"/>
      <c r="R108" s="22"/>
      <c r="S108" s="22"/>
      <c r="T108" s="22"/>
      <c r="U108" s="23"/>
      <c r="V108" s="38"/>
      <c r="W108" s="19"/>
    </row>
    <row r="109" spans="1:23" s="20" customFormat="1" ht="26.4" hidden="1" x14ac:dyDescent="0.25">
      <c r="A109" s="22" t="s">
        <v>298</v>
      </c>
      <c r="B109" s="22" t="s">
        <v>299</v>
      </c>
      <c r="C109" s="46" t="s">
        <v>300</v>
      </c>
      <c r="D109" s="22" t="s">
        <v>301</v>
      </c>
      <c r="E109" s="22"/>
      <c r="F109" s="22"/>
      <c r="G109" s="22"/>
      <c r="H109" s="22"/>
      <c r="I109" s="22"/>
      <c r="J109" s="22" t="s">
        <v>92</v>
      </c>
      <c r="K109" s="22"/>
      <c r="L109" s="22"/>
      <c r="M109" s="22"/>
      <c r="N109" s="22"/>
      <c r="O109" s="22"/>
      <c r="P109" s="23"/>
      <c r="Q109" s="22"/>
      <c r="R109" s="22"/>
      <c r="S109" s="22"/>
      <c r="T109" s="22"/>
      <c r="U109" s="23"/>
      <c r="V109" s="38"/>
      <c r="W109" s="19"/>
    </row>
    <row r="110" spans="1:23" s="20" customFormat="1" ht="26.4" hidden="1" x14ac:dyDescent="0.25">
      <c r="A110" s="22" t="s">
        <v>298</v>
      </c>
      <c r="B110" s="22" t="s">
        <v>299</v>
      </c>
      <c r="C110" s="46" t="s">
        <v>302</v>
      </c>
      <c r="D110" s="22" t="s">
        <v>303</v>
      </c>
      <c r="E110" s="22"/>
      <c r="F110" s="22"/>
      <c r="G110" s="22"/>
      <c r="H110" s="22"/>
      <c r="I110" s="22"/>
      <c r="J110" s="22" t="s">
        <v>92</v>
      </c>
      <c r="K110" s="22"/>
      <c r="L110" s="22"/>
      <c r="M110" s="22"/>
      <c r="N110" s="22"/>
      <c r="O110" s="22"/>
      <c r="P110" s="23"/>
      <c r="Q110" s="22"/>
      <c r="R110" s="22"/>
      <c r="S110" s="22"/>
      <c r="T110" s="22"/>
      <c r="U110" s="23"/>
      <c r="V110" s="38"/>
      <c r="W110" s="19"/>
    </row>
    <row r="111" spans="1:23" s="20" customFormat="1" ht="26.4" hidden="1" x14ac:dyDescent="0.25">
      <c r="A111" s="22" t="s">
        <v>298</v>
      </c>
      <c r="B111" s="22" t="s">
        <v>299</v>
      </c>
      <c r="C111" s="46" t="s">
        <v>304</v>
      </c>
      <c r="D111" s="22" t="s">
        <v>305</v>
      </c>
      <c r="E111" s="22"/>
      <c r="F111" s="22"/>
      <c r="G111" s="22"/>
      <c r="H111" s="22"/>
      <c r="I111" s="22"/>
      <c r="J111" s="22" t="s">
        <v>92</v>
      </c>
      <c r="K111" s="22"/>
      <c r="L111" s="22"/>
      <c r="M111" s="22"/>
      <c r="N111" s="22"/>
      <c r="O111" s="22"/>
      <c r="P111" s="23"/>
      <c r="Q111" s="22"/>
      <c r="R111" s="22"/>
      <c r="S111" s="22"/>
      <c r="T111" s="22"/>
      <c r="U111" s="23"/>
      <c r="V111" s="38"/>
      <c r="W111" s="19"/>
    </row>
    <row r="112" spans="1:23" s="20" customFormat="1" ht="28.5" hidden="1" customHeight="1" x14ac:dyDescent="0.25">
      <c r="A112" s="22" t="s">
        <v>298</v>
      </c>
      <c r="B112" s="22" t="s">
        <v>299</v>
      </c>
      <c r="C112" s="46" t="s">
        <v>306</v>
      </c>
      <c r="D112" s="22" t="s">
        <v>307</v>
      </c>
      <c r="E112" s="22"/>
      <c r="F112" s="22"/>
      <c r="G112" s="22"/>
      <c r="H112" s="22"/>
      <c r="I112" s="22"/>
      <c r="J112" s="22" t="s">
        <v>92</v>
      </c>
      <c r="K112" s="22"/>
      <c r="L112" s="22"/>
      <c r="M112" s="22"/>
      <c r="N112" s="22"/>
      <c r="O112" s="22"/>
      <c r="P112" s="23"/>
      <c r="Q112" s="22"/>
      <c r="R112" s="22"/>
      <c r="S112" s="22"/>
      <c r="T112" s="22"/>
      <c r="U112" s="23"/>
      <c r="V112" s="38"/>
      <c r="W112" s="19"/>
    </row>
    <row r="113" spans="1:23" s="20" customFormat="1" ht="26.4" hidden="1" x14ac:dyDescent="0.25">
      <c r="A113" s="22" t="s">
        <v>298</v>
      </c>
      <c r="B113" s="22" t="s">
        <v>299</v>
      </c>
      <c r="C113" s="46" t="s">
        <v>308</v>
      </c>
      <c r="D113" s="22" t="s">
        <v>309</v>
      </c>
      <c r="E113" s="22"/>
      <c r="F113" s="22"/>
      <c r="G113" s="22"/>
      <c r="H113" s="22"/>
      <c r="I113" s="22"/>
      <c r="J113" s="22" t="s">
        <v>310</v>
      </c>
      <c r="K113" s="22"/>
      <c r="L113" s="22"/>
      <c r="M113" s="22"/>
      <c r="N113" s="22"/>
      <c r="O113" s="22"/>
      <c r="P113" s="23"/>
      <c r="Q113" s="22"/>
      <c r="R113" s="22"/>
      <c r="S113" s="22"/>
      <c r="T113" s="22"/>
      <c r="U113" s="23"/>
      <c r="V113" s="38"/>
      <c r="W113" s="19"/>
    </row>
    <row r="114" spans="1:23" s="20" customFormat="1" ht="26.4" hidden="1" x14ac:dyDescent="0.25">
      <c r="A114" s="22" t="s">
        <v>298</v>
      </c>
      <c r="B114" s="22" t="s">
        <v>299</v>
      </c>
      <c r="C114" s="46" t="s">
        <v>311</v>
      </c>
      <c r="D114" s="22" t="s">
        <v>312</v>
      </c>
      <c r="E114" s="22"/>
      <c r="F114" s="22"/>
      <c r="G114" s="22"/>
      <c r="H114" s="22"/>
      <c r="I114" s="22"/>
      <c r="J114" s="22" t="s">
        <v>310</v>
      </c>
      <c r="K114" s="22"/>
      <c r="L114" s="22"/>
      <c r="M114" s="22"/>
      <c r="N114" s="22"/>
      <c r="O114" s="22"/>
      <c r="P114" s="23"/>
      <c r="Q114" s="22"/>
      <c r="R114" s="22"/>
      <c r="S114" s="22"/>
      <c r="T114" s="22"/>
      <c r="U114" s="23"/>
      <c r="V114" s="38"/>
      <c r="W114" s="19"/>
    </row>
    <row r="115" spans="1:23" s="20" customFormat="1" ht="26.4" hidden="1" x14ac:dyDescent="0.25">
      <c r="A115" s="22" t="s">
        <v>313</v>
      </c>
      <c r="B115" s="22" t="s">
        <v>314</v>
      </c>
      <c r="C115" s="46" t="s">
        <v>315</v>
      </c>
      <c r="D115" s="22" t="s">
        <v>316</v>
      </c>
      <c r="E115" s="22"/>
      <c r="F115" s="22"/>
      <c r="G115" s="22"/>
      <c r="H115" s="22"/>
      <c r="I115" s="22"/>
      <c r="J115" s="22"/>
      <c r="K115" s="22" t="s">
        <v>92</v>
      </c>
      <c r="L115" s="22"/>
      <c r="M115" s="22"/>
      <c r="N115" s="22"/>
      <c r="O115" s="22"/>
      <c r="P115" s="23"/>
      <c r="Q115" s="22"/>
      <c r="R115" s="22"/>
      <c r="S115" s="22"/>
      <c r="T115" s="22"/>
      <c r="U115" s="23"/>
      <c r="V115" s="38"/>
      <c r="W115" s="19"/>
    </row>
    <row r="116" spans="1:23" s="20" customFormat="1" ht="26.4" hidden="1" x14ac:dyDescent="0.25">
      <c r="A116" s="22" t="s">
        <v>313</v>
      </c>
      <c r="B116" s="22" t="s">
        <v>314</v>
      </c>
      <c r="C116" s="46" t="s">
        <v>317</v>
      </c>
      <c r="D116" s="22" t="s">
        <v>318</v>
      </c>
      <c r="E116" s="22"/>
      <c r="F116" s="22"/>
      <c r="G116" s="22"/>
      <c r="H116" s="22"/>
      <c r="I116" s="22"/>
      <c r="J116" s="22"/>
      <c r="K116" s="22" t="s">
        <v>92</v>
      </c>
      <c r="L116" s="22"/>
      <c r="M116" s="22"/>
      <c r="N116" s="22"/>
      <c r="O116" s="22"/>
      <c r="P116" s="23"/>
      <c r="Q116" s="22"/>
      <c r="R116" s="22"/>
      <c r="S116" s="22"/>
      <c r="T116" s="22"/>
      <c r="U116" s="23"/>
      <c r="V116" s="38"/>
      <c r="W116" s="19"/>
    </row>
    <row r="117" spans="1:23" s="20" customFormat="1" ht="26.4" hidden="1" x14ac:dyDescent="0.25">
      <c r="A117" s="22" t="s">
        <v>313</v>
      </c>
      <c r="B117" s="22" t="s">
        <v>314</v>
      </c>
      <c r="C117" s="46" t="s">
        <v>306</v>
      </c>
      <c r="D117" s="22" t="s">
        <v>319</v>
      </c>
      <c r="E117" s="22"/>
      <c r="F117" s="22"/>
      <c r="G117" s="22"/>
      <c r="H117" s="22"/>
      <c r="I117" s="22"/>
      <c r="J117" s="22"/>
      <c r="K117" s="22" t="s">
        <v>92</v>
      </c>
      <c r="L117" s="22"/>
      <c r="M117" s="22"/>
      <c r="N117" s="22"/>
      <c r="O117" s="22"/>
      <c r="P117" s="23"/>
      <c r="Q117" s="22"/>
      <c r="R117" s="22"/>
      <c r="S117" s="22"/>
      <c r="T117" s="22"/>
      <c r="U117" s="23"/>
      <c r="V117" s="38"/>
      <c r="W117" s="19"/>
    </row>
    <row r="118" spans="1:23" s="20" customFormat="1" ht="26.4" hidden="1" x14ac:dyDescent="0.25">
      <c r="A118" s="22" t="s">
        <v>313</v>
      </c>
      <c r="B118" s="22" t="s">
        <v>314</v>
      </c>
      <c r="C118" s="46" t="s">
        <v>302</v>
      </c>
      <c r="D118" s="22" t="s">
        <v>320</v>
      </c>
      <c r="E118" s="22"/>
      <c r="F118" s="22"/>
      <c r="G118" s="22"/>
      <c r="H118" s="22"/>
      <c r="I118" s="22"/>
      <c r="J118" s="22"/>
      <c r="K118" s="22" t="s">
        <v>92</v>
      </c>
      <c r="L118" s="22"/>
      <c r="M118" s="22"/>
      <c r="N118" s="22"/>
      <c r="O118" s="22"/>
      <c r="P118" s="23"/>
      <c r="Q118" s="22"/>
      <c r="R118" s="22"/>
      <c r="S118" s="22"/>
      <c r="T118" s="22"/>
      <c r="U118" s="23"/>
      <c r="V118" s="38"/>
      <c r="W118" s="19"/>
    </row>
    <row r="119" spans="1:23" s="20" customFormat="1" ht="26.4" hidden="1" x14ac:dyDescent="0.25">
      <c r="A119" s="22" t="s">
        <v>313</v>
      </c>
      <c r="B119" s="22" t="s">
        <v>314</v>
      </c>
      <c r="C119" s="46" t="s">
        <v>321</v>
      </c>
      <c r="D119" s="22" t="s">
        <v>322</v>
      </c>
      <c r="E119" s="22"/>
      <c r="F119" s="22"/>
      <c r="G119" s="22"/>
      <c r="H119" s="22"/>
      <c r="I119" s="22"/>
      <c r="J119" s="22"/>
      <c r="K119" s="22" t="s">
        <v>92</v>
      </c>
      <c r="L119" s="22"/>
      <c r="M119" s="22"/>
      <c r="N119" s="22"/>
      <c r="O119" s="22"/>
      <c r="P119" s="23"/>
      <c r="Q119" s="22"/>
      <c r="R119" s="22"/>
      <c r="S119" s="22"/>
      <c r="T119" s="22"/>
      <c r="U119" s="23"/>
      <c r="V119" s="38"/>
      <c r="W119" s="19"/>
    </row>
    <row r="120" spans="1:23" s="20" customFormat="1" ht="26.4" hidden="1" x14ac:dyDescent="0.25">
      <c r="A120" s="22" t="s">
        <v>313</v>
      </c>
      <c r="B120" s="22" t="s">
        <v>314</v>
      </c>
      <c r="C120" s="46" t="s">
        <v>300</v>
      </c>
      <c r="D120" s="22" t="s">
        <v>323</v>
      </c>
      <c r="E120" s="22"/>
      <c r="F120" s="22"/>
      <c r="G120" s="22"/>
      <c r="H120" s="22"/>
      <c r="I120" s="22"/>
      <c r="J120" s="22"/>
      <c r="K120" s="22" t="s">
        <v>92</v>
      </c>
      <c r="L120" s="22"/>
      <c r="M120" s="22"/>
      <c r="N120" s="22"/>
      <c r="O120" s="22"/>
      <c r="P120" s="23"/>
      <c r="Q120" s="22"/>
      <c r="R120" s="22"/>
      <c r="S120" s="22"/>
      <c r="T120" s="22"/>
      <c r="U120" s="23"/>
      <c r="V120" s="38"/>
      <c r="W120" s="19"/>
    </row>
    <row r="121" spans="1:23" s="20" customFormat="1" ht="26.4" hidden="1" x14ac:dyDescent="0.25">
      <c r="A121" s="22" t="s">
        <v>313</v>
      </c>
      <c r="B121" s="22" t="s">
        <v>314</v>
      </c>
      <c r="C121" s="46" t="s">
        <v>324</v>
      </c>
      <c r="D121" s="22" t="s">
        <v>325</v>
      </c>
      <c r="E121" s="22"/>
      <c r="F121" s="22"/>
      <c r="G121" s="22"/>
      <c r="H121" s="22"/>
      <c r="I121" s="22"/>
      <c r="J121" s="22"/>
      <c r="K121" s="22" t="s">
        <v>92</v>
      </c>
      <c r="L121" s="22"/>
      <c r="M121" s="22"/>
      <c r="N121" s="22"/>
      <c r="O121" s="22"/>
      <c r="P121" s="23"/>
      <c r="Q121" s="22"/>
      <c r="R121" s="22"/>
      <c r="S121" s="22"/>
      <c r="T121" s="22"/>
      <c r="U121" s="23"/>
      <c r="V121" s="38"/>
      <c r="W121" s="19"/>
    </row>
    <row r="122" spans="1:23" s="20" customFormat="1" ht="26.4" hidden="1" x14ac:dyDescent="0.25">
      <c r="A122" s="22" t="s">
        <v>313</v>
      </c>
      <c r="B122" s="22" t="s">
        <v>314</v>
      </c>
      <c r="C122" s="46" t="s">
        <v>326</v>
      </c>
      <c r="D122" s="22" t="s">
        <v>327</v>
      </c>
      <c r="E122" s="22"/>
      <c r="F122" s="22"/>
      <c r="G122" s="22"/>
      <c r="H122" s="22"/>
      <c r="I122" s="22"/>
      <c r="J122" s="22"/>
      <c r="K122" s="22" t="s">
        <v>92</v>
      </c>
      <c r="L122" s="22"/>
      <c r="M122" s="22"/>
      <c r="N122" s="22"/>
      <c r="O122" s="22"/>
      <c r="P122" s="23"/>
      <c r="Q122" s="22"/>
      <c r="R122" s="22"/>
      <c r="S122" s="22"/>
      <c r="T122" s="22"/>
      <c r="U122" s="23"/>
      <c r="V122" s="38"/>
      <c r="W122" s="19"/>
    </row>
    <row r="123" spans="1:23" s="20" customFormat="1" ht="26.4" hidden="1" x14ac:dyDescent="0.25">
      <c r="A123" s="22" t="s">
        <v>313</v>
      </c>
      <c r="B123" s="22" t="s">
        <v>314</v>
      </c>
      <c r="C123" s="46" t="s">
        <v>328</v>
      </c>
      <c r="D123" s="22" t="s">
        <v>329</v>
      </c>
      <c r="E123" s="22"/>
      <c r="F123" s="22"/>
      <c r="G123" s="22"/>
      <c r="H123" s="22"/>
      <c r="I123" s="22"/>
      <c r="J123" s="22"/>
      <c r="K123" s="22" t="s">
        <v>92</v>
      </c>
      <c r="L123" s="22"/>
      <c r="M123" s="22"/>
      <c r="N123" s="22"/>
      <c r="O123" s="22"/>
      <c r="P123" s="23"/>
      <c r="Q123" s="22"/>
      <c r="R123" s="22"/>
      <c r="S123" s="22"/>
      <c r="T123" s="22"/>
      <c r="U123" s="23"/>
      <c r="V123" s="38"/>
      <c r="W123" s="19"/>
    </row>
    <row r="124" spans="1:23" s="20" customFormat="1" ht="26.4" hidden="1" x14ac:dyDescent="0.25">
      <c r="A124" s="22" t="s">
        <v>313</v>
      </c>
      <c r="B124" s="22" t="s">
        <v>314</v>
      </c>
      <c r="C124" s="46" t="s">
        <v>330</v>
      </c>
      <c r="D124" s="22" t="s">
        <v>331</v>
      </c>
      <c r="E124" s="22"/>
      <c r="F124" s="22"/>
      <c r="G124" s="22"/>
      <c r="H124" s="22"/>
      <c r="I124" s="22"/>
      <c r="J124" s="22"/>
      <c r="K124" s="22" t="s">
        <v>92</v>
      </c>
      <c r="L124" s="22"/>
      <c r="M124" s="22"/>
      <c r="N124" s="22"/>
      <c r="O124" s="22"/>
      <c r="P124" s="23"/>
      <c r="Q124" s="22"/>
      <c r="R124" s="22"/>
      <c r="S124" s="22"/>
      <c r="T124" s="22"/>
      <c r="U124" s="23"/>
      <c r="V124" s="38"/>
      <c r="W124" s="19"/>
    </row>
    <row r="125" spans="1:23" s="20" customFormat="1" ht="39.6" hidden="1" x14ac:dyDescent="0.25">
      <c r="A125" s="22" t="s">
        <v>313</v>
      </c>
      <c r="B125" s="22" t="s">
        <v>314</v>
      </c>
      <c r="C125" s="46" t="s">
        <v>235</v>
      </c>
      <c r="D125" s="22" t="s">
        <v>332</v>
      </c>
      <c r="E125" s="24"/>
      <c r="F125" s="24"/>
      <c r="G125" s="22"/>
      <c r="H125" s="22"/>
      <c r="I125" s="22"/>
      <c r="J125" s="22"/>
      <c r="K125" s="22" t="s">
        <v>92</v>
      </c>
      <c r="L125" s="22"/>
      <c r="M125" s="22"/>
      <c r="N125" s="22"/>
      <c r="O125" s="22"/>
      <c r="P125" s="23"/>
      <c r="Q125" s="22"/>
      <c r="R125" s="22"/>
      <c r="S125" s="22"/>
      <c r="T125" s="22"/>
      <c r="U125" s="23"/>
      <c r="V125" s="38"/>
      <c r="W125" s="19"/>
    </row>
    <row r="126" spans="1:23" s="20" customFormat="1" ht="39.6" x14ac:dyDescent="0.25">
      <c r="A126" s="56" t="s">
        <v>131</v>
      </c>
      <c r="B126" s="22" t="s">
        <v>137</v>
      </c>
      <c r="C126" s="46" t="s">
        <v>333</v>
      </c>
      <c r="D126" s="23" t="s">
        <v>134</v>
      </c>
      <c r="E126" s="22"/>
      <c r="F126" s="22"/>
      <c r="G126" s="22"/>
      <c r="H126" s="27"/>
      <c r="I126" s="22"/>
      <c r="J126" s="22"/>
      <c r="K126" s="22"/>
      <c r="L126" s="22"/>
      <c r="M126" s="22"/>
      <c r="N126" s="22"/>
      <c r="O126" s="22"/>
      <c r="P126" s="23"/>
      <c r="Q126" s="22"/>
      <c r="R126" s="22"/>
      <c r="S126" s="22" t="s">
        <v>92</v>
      </c>
      <c r="T126" s="92"/>
      <c r="U126" s="93"/>
      <c r="V126" s="38"/>
      <c r="W126" s="19"/>
    </row>
    <row r="127" spans="1:23" s="20" customFormat="1" ht="39.6" x14ac:dyDescent="0.25">
      <c r="A127" s="56" t="s">
        <v>131</v>
      </c>
      <c r="B127" s="22" t="s">
        <v>137</v>
      </c>
      <c r="C127" s="46" t="s">
        <v>334</v>
      </c>
      <c r="D127" s="23" t="s">
        <v>134</v>
      </c>
      <c r="E127" s="22"/>
      <c r="F127" s="22"/>
      <c r="G127" s="22"/>
      <c r="H127" s="27"/>
      <c r="I127" s="22"/>
      <c r="J127" s="22"/>
      <c r="K127" s="22"/>
      <c r="L127" s="22"/>
      <c r="M127" s="22"/>
      <c r="N127" s="22"/>
      <c r="O127" s="22"/>
      <c r="P127" s="23"/>
      <c r="Q127" s="22"/>
      <c r="R127" s="22"/>
      <c r="S127" s="22" t="s">
        <v>92</v>
      </c>
      <c r="T127" s="92"/>
      <c r="U127" s="93"/>
      <c r="V127" s="38"/>
      <c r="W127" s="19"/>
    </row>
    <row r="128" spans="1:23" s="20" customFormat="1" ht="39.6" x14ac:dyDescent="0.25">
      <c r="A128" s="56" t="s">
        <v>131</v>
      </c>
      <c r="B128" s="22" t="s">
        <v>137</v>
      </c>
      <c r="C128" s="46" t="s">
        <v>335</v>
      </c>
      <c r="D128" s="23" t="s">
        <v>134</v>
      </c>
      <c r="E128" s="22"/>
      <c r="F128" s="22"/>
      <c r="G128" s="22"/>
      <c r="H128" s="27"/>
      <c r="I128" s="22"/>
      <c r="J128" s="22"/>
      <c r="K128" s="22"/>
      <c r="L128" s="22"/>
      <c r="M128" s="22"/>
      <c r="N128" s="22"/>
      <c r="O128" s="22"/>
      <c r="P128" s="23"/>
      <c r="Q128" s="22"/>
      <c r="R128" s="22"/>
      <c r="S128" s="22" t="s">
        <v>92</v>
      </c>
      <c r="T128" s="92"/>
      <c r="U128" s="93"/>
      <c r="V128" s="38"/>
      <c r="W128" s="19"/>
    </row>
    <row r="129" spans="1:23" s="20" customFormat="1" ht="39.6" x14ac:dyDescent="0.25">
      <c r="A129" s="56" t="s">
        <v>131</v>
      </c>
      <c r="B129" s="22" t="s">
        <v>132</v>
      </c>
      <c r="C129" s="46" t="s">
        <v>336</v>
      </c>
      <c r="D129" s="23" t="s">
        <v>134</v>
      </c>
      <c r="E129" s="22"/>
      <c r="F129" s="22"/>
      <c r="G129" s="22"/>
      <c r="H129" s="27"/>
      <c r="I129" s="22"/>
      <c r="J129" s="22"/>
      <c r="K129" s="22"/>
      <c r="L129" s="22"/>
      <c r="M129" s="22"/>
      <c r="N129" s="22"/>
      <c r="O129" s="22"/>
      <c r="P129" s="23"/>
      <c r="Q129" s="22"/>
      <c r="R129" s="22"/>
      <c r="S129" s="22" t="s">
        <v>92</v>
      </c>
      <c r="T129" s="92"/>
      <c r="U129" s="93"/>
      <c r="V129" s="38"/>
      <c r="W129" s="19"/>
    </row>
    <row r="130" spans="1:23" s="20" customFormat="1" ht="39.6" x14ac:dyDescent="0.25">
      <c r="A130" s="56" t="s">
        <v>131</v>
      </c>
      <c r="B130" s="22" t="s">
        <v>132</v>
      </c>
      <c r="C130" s="46" t="s">
        <v>337</v>
      </c>
      <c r="D130" s="23" t="s">
        <v>134</v>
      </c>
      <c r="E130" s="22"/>
      <c r="F130" s="22"/>
      <c r="G130" s="22"/>
      <c r="H130" s="27"/>
      <c r="I130" s="22"/>
      <c r="J130" s="22"/>
      <c r="K130" s="22"/>
      <c r="L130" s="22"/>
      <c r="M130" s="22"/>
      <c r="N130" s="22"/>
      <c r="O130" s="22"/>
      <c r="P130" s="23"/>
      <c r="Q130" s="22"/>
      <c r="R130" s="22"/>
      <c r="S130" s="22" t="s">
        <v>92</v>
      </c>
      <c r="T130" s="92"/>
      <c r="U130" s="93"/>
      <c r="V130" s="38"/>
      <c r="W130" s="19"/>
    </row>
    <row r="131" spans="1:23" s="20" customFormat="1" ht="39.6" x14ac:dyDescent="0.25">
      <c r="A131" s="56" t="s">
        <v>131</v>
      </c>
      <c r="B131" s="22" t="s">
        <v>137</v>
      </c>
      <c r="C131" s="46" t="s">
        <v>338</v>
      </c>
      <c r="D131" s="23" t="s">
        <v>134</v>
      </c>
      <c r="E131" s="22"/>
      <c r="F131" s="22"/>
      <c r="G131" s="22"/>
      <c r="H131" s="27"/>
      <c r="I131" s="22"/>
      <c r="J131" s="22"/>
      <c r="K131" s="22"/>
      <c r="L131" s="22"/>
      <c r="M131" s="22"/>
      <c r="N131" s="22"/>
      <c r="O131" s="22"/>
      <c r="P131" s="23"/>
      <c r="Q131" s="22"/>
      <c r="R131" s="22"/>
      <c r="S131" s="22" t="s">
        <v>92</v>
      </c>
      <c r="T131" s="92"/>
      <c r="U131" s="93"/>
      <c r="V131" s="38"/>
      <c r="W131" s="19"/>
    </row>
    <row r="132" spans="1:23" s="20" customFormat="1" ht="39.6" x14ac:dyDescent="0.25">
      <c r="A132" s="56" t="s">
        <v>131</v>
      </c>
      <c r="B132" s="22" t="s">
        <v>137</v>
      </c>
      <c r="C132" s="46" t="s">
        <v>339</v>
      </c>
      <c r="D132" s="23" t="s">
        <v>134</v>
      </c>
      <c r="E132" s="22"/>
      <c r="F132" s="22"/>
      <c r="G132" s="22"/>
      <c r="H132" s="27"/>
      <c r="I132" s="22"/>
      <c r="J132" s="22"/>
      <c r="K132" s="22"/>
      <c r="L132" s="22"/>
      <c r="M132" s="22"/>
      <c r="N132" s="22"/>
      <c r="O132" s="22"/>
      <c r="P132" s="23"/>
      <c r="Q132" s="22"/>
      <c r="R132" s="22"/>
      <c r="S132" s="22" t="s">
        <v>92</v>
      </c>
      <c r="T132" s="92"/>
      <c r="U132" s="93"/>
      <c r="V132" s="38"/>
      <c r="W132" s="19"/>
    </row>
    <row r="133" spans="1:23" s="20" customFormat="1" ht="39.6" x14ac:dyDescent="0.25">
      <c r="A133" s="56" t="s">
        <v>131</v>
      </c>
      <c r="B133" s="22" t="s">
        <v>132</v>
      </c>
      <c r="C133" s="46" t="s">
        <v>340</v>
      </c>
      <c r="D133" s="23" t="s">
        <v>134</v>
      </c>
      <c r="E133" s="22"/>
      <c r="F133" s="22"/>
      <c r="G133" s="22"/>
      <c r="H133" s="27"/>
      <c r="I133" s="22"/>
      <c r="J133" s="22"/>
      <c r="K133" s="22"/>
      <c r="L133" s="22"/>
      <c r="M133" s="22"/>
      <c r="N133" s="22"/>
      <c r="O133" s="22"/>
      <c r="P133" s="23"/>
      <c r="Q133" s="22"/>
      <c r="R133" s="22"/>
      <c r="S133" s="22" t="s">
        <v>92</v>
      </c>
      <c r="T133" s="92"/>
      <c r="U133" s="93"/>
      <c r="V133" s="38"/>
      <c r="W133" s="19"/>
    </row>
    <row r="134" spans="1:23" s="20" customFormat="1" ht="39.6" x14ac:dyDescent="0.25">
      <c r="A134" s="56" t="s">
        <v>131</v>
      </c>
      <c r="B134" s="22" t="s">
        <v>132</v>
      </c>
      <c r="C134" s="46" t="s">
        <v>341</v>
      </c>
      <c r="D134" s="23" t="s">
        <v>134</v>
      </c>
      <c r="E134" s="22"/>
      <c r="F134" s="22"/>
      <c r="G134" s="22"/>
      <c r="H134" s="27"/>
      <c r="I134" s="22"/>
      <c r="J134" s="22"/>
      <c r="K134" s="22"/>
      <c r="L134" s="22"/>
      <c r="M134" s="22"/>
      <c r="N134" s="22"/>
      <c r="O134" s="22"/>
      <c r="P134" s="23"/>
      <c r="Q134" s="22"/>
      <c r="R134" s="22"/>
      <c r="S134" s="22" t="s">
        <v>92</v>
      </c>
      <c r="T134" s="92"/>
      <c r="U134" s="93"/>
      <c r="V134" s="38"/>
      <c r="W134" s="19"/>
    </row>
    <row r="135" spans="1:23" s="20" customFormat="1" ht="39.6" x14ac:dyDescent="0.25">
      <c r="A135" s="56" t="s">
        <v>131</v>
      </c>
      <c r="B135" s="22" t="s">
        <v>132</v>
      </c>
      <c r="C135" s="46" t="s">
        <v>342</v>
      </c>
      <c r="D135" s="23" t="s">
        <v>134</v>
      </c>
      <c r="E135" s="22"/>
      <c r="F135" s="22"/>
      <c r="G135" s="22"/>
      <c r="H135" s="27"/>
      <c r="I135" s="22"/>
      <c r="J135" s="22"/>
      <c r="K135" s="22"/>
      <c r="L135" s="22"/>
      <c r="M135" s="22"/>
      <c r="N135" s="22"/>
      <c r="O135" s="22"/>
      <c r="P135" s="23"/>
      <c r="Q135" s="22"/>
      <c r="R135" s="22"/>
      <c r="S135" s="22" t="s">
        <v>92</v>
      </c>
      <c r="T135" s="92"/>
      <c r="U135" s="93"/>
      <c r="V135" s="38"/>
      <c r="W135" s="19"/>
    </row>
    <row r="136" spans="1:23" s="20" customFormat="1" ht="39.6" x14ac:dyDescent="0.25">
      <c r="A136" s="56" t="s">
        <v>131</v>
      </c>
      <c r="B136" s="22" t="s">
        <v>132</v>
      </c>
      <c r="C136" s="46" t="s">
        <v>343</v>
      </c>
      <c r="D136" s="23" t="s">
        <v>134</v>
      </c>
      <c r="E136" s="22"/>
      <c r="F136" s="22"/>
      <c r="G136" s="22"/>
      <c r="H136" s="27"/>
      <c r="I136" s="22"/>
      <c r="J136" s="22"/>
      <c r="K136" s="22"/>
      <c r="L136" s="22"/>
      <c r="M136" s="22"/>
      <c r="N136" s="22"/>
      <c r="O136" s="22"/>
      <c r="P136" s="23"/>
      <c r="Q136" s="22"/>
      <c r="R136" s="22"/>
      <c r="S136" s="22" t="s">
        <v>92</v>
      </c>
      <c r="T136" s="92"/>
      <c r="U136" s="93"/>
      <c r="V136" s="38"/>
      <c r="W136" s="19"/>
    </row>
    <row r="137" spans="1:23" s="20" customFormat="1" ht="39.6" x14ac:dyDescent="0.25">
      <c r="A137" s="56" t="s">
        <v>131</v>
      </c>
      <c r="B137" s="22" t="s">
        <v>137</v>
      </c>
      <c r="C137" s="46" t="s">
        <v>344</v>
      </c>
      <c r="D137" s="23" t="s">
        <v>134</v>
      </c>
      <c r="E137" s="22"/>
      <c r="F137" s="22"/>
      <c r="G137" s="22"/>
      <c r="H137" s="27"/>
      <c r="I137" s="22"/>
      <c r="J137" s="22"/>
      <c r="K137" s="22"/>
      <c r="L137" s="22"/>
      <c r="M137" s="22"/>
      <c r="N137" s="22"/>
      <c r="O137" s="22"/>
      <c r="P137" s="23"/>
      <c r="Q137" s="22"/>
      <c r="R137" s="22"/>
      <c r="S137" s="22" t="s">
        <v>92</v>
      </c>
      <c r="T137" s="92"/>
      <c r="U137" s="93"/>
      <c r="V137" s="38"/>
      <c r="W137" s="19"/>
    </row>
    <row r="138" spans="1:23" s="20" customFormat="1" ht="39.6" x14ac:dyDescent="0.25">
      <c r="A138" s="56" t="s">
        <v>131</v>
      </c>
      <c r="B138" s="22" t="s">
        <v>345</v>
      </c>
      <c r="C138" s="46" t="s">
        <v>346</v>
      </c>
      <c r="D138" s="23" t="s">
        <v>134</v>
      </c>
      <c r="E138" s="22"/>
      <c r="F138" s="22"/>
      <c r="G138" s="22"/>
      <c r="H138" s="27"/>
      <c r="I138" s="22"/>
      <c r="J138" s="22"/>
      <c r="K138" s="22"/>
      <c r="L138" s="22"/>
      <c r="M138" s="22"/>
      <c r="N138" s="22"/>
      <c r="O138" s="22"/>
      <c r="P138" s="23"/>
      <c r="Q138" s="22"/>
      <c r="R138" s="22"/>
      <c r="S138" s="22" t="s">
        <v>92</v>
      </c>
      <c r="T138" s="92"/>
      <c r="U138" s="93"/>
      <c r="V138" s="38"/>
      <c r="W138" s="19"/>
    </row>
    <row r="139" spans="1:23" s="20" customFormat="1" ht="39.6" x14ac:dyDescent="0.25">
      <c r="A139" s="56" t="s">
        <v>131</v>
      </c>
      <c r="B139" s="22" t="s">
        <v>137</v>
      </c>
      <c r="C139" s="46" t="s">
        <v>347</v>
      </c>
      <c r="D139" s="23" t="s">
        <v>134</v>
      </c>
      <c r="E139" s="22"/>
      <c r="F139" s="22"/>
      <c r="G139" s="22"/>
      <c r="H139" s="27"/>
      <c r="I139" s="22"/>
      <c r="J139" s="22"/>
      <c r="K139" s="22"/>
      <c r="L139" s="22"/>
      <c r="M139" s="22"/>
      <c r="N139" s="22"/>
      <c r="O139" s="22"/>
      <c r="P139" s="23"/>
      <c r="Q139" s="22"/>
      <c r="R139" s="22"/>
      <c r="S139" s="22" t="s">
        <v>92</v>
      </c>
      <c r="T139" s="92"/>
      <c r="U139" s="93"/>
      <c r="V139" s="38"/>
      <c r="W139" s="19"/>
    </row>
    <row r="140" spans="1:23" s="20" customFormat="1" ht="39.6" x14ac:dyDescent="0.25">
      <c r="A140" s="56" t="s">
        <v>131</v>
      </c>
      <c r="B140" s="22" t="s">
        <v>137</v>
      </c>
      <c r="C140" s="46" t="s">
        <v>348</v>
      </c>
      <c r="D140" s="22" t="s">
        <v>134</v>
      </c>
      <c r="E140" s="22"/>
      <c r="F140" s="22"/>
      <c r="G140" s="22"/>
      <c r="H140" s="27"/>
      <c r="I140" s="22"/>
      <c r="J140" s="22"/>
      <c r="K140" s="22"/>
      <c r="L140" s="22"/>
      <c r="M140" s="22"/>
      <c r="N140" s="22"/>
      <c r="O140" s="22"/>
      <c r="P140" s="23"/>
      <c r="Q140" s="22"/>
      <c r="R140" s="22"/>
      <c r="S140" s="22" t="s">
        <v>92</v>
      </c>
      <c r="T140" s="92"/>
      <c r="U140" s="93"/>
      <c r="V140" s="38"/>
      <c r="W140" s="19"/>
    </row>
    <row r="141" spans="1:23" s="20" customFormat="1" ht="39.6" x14ac:dyDescent="0.25">
      <c r="A141" s="56" t="s">
        <v>131</v>
      </c>
      <c r="B141" s="22" t="s">
        <v>132</v>
      </c>
      <c r="C141" s="46" t="s">
        <v>349</v>
      </c>
      <c r="D141" s="26" t="s">
        <v>134</v>
      </c>
      <c r="E141" s="22"/>
      <c r="F141" s="22"/>
      <c r="G141" s="22"/>
      <c r="H141" s="27"/>
      <c r="I141" s="22"/>
      <c r="J141" s="22"/>
      <c r="K141" s="22"/>
      <c r="L141" s="22"/>
      <c r="M141" s="22"/>
      <c r="N141" s="22"/>
      <c r="O141" s="22"/>
      <c r="P141" s="23"/>
      <c r="Q141" s="22"/>
      <c r="R141" s="22"/>
      <c r="S141" s="22" t="s">
        <v>92</v>
      </c>
      <c r="T141" s="92"/>
      <c r="U141" s="93"/>
      <c r="V141" s="38"/>
      <c r="W141" s="19"/>
    </row>
    <row r="142" spans="1:23" s="20" customFormat="1" ht="39.6" x14ac:dyDescent="0.25">
      <c r="A142" s="56" t="s">
        <v>131</v>
      </c>
      <c r="B142" s="22" t="s">
        <v>137</v>
      </c>
      <c r="C142" s="46" t="s">
        <v>350</v>
      </c>
      <c r="D142" s="26" t="s">
        <v>134</v>
      </c>
      <c r="E142" s="26"/>
      <c r="F142" s="26"/>
      <c r="G142" s="22"/>
      <c r="H142" s="22"/>
      <c r="I142" s="22"/>
      <c r="J142" s="22"/>
      <c r="K142" s="22"/>
      <c r="L142" s="22"/>
      <c r="M142" s="22"/>
      <c r="N142" s="22"/>
      <c r="O142" s="22"/>
      <c r="P142" s="23"/>
      <c r="Q142" s="22"/>
      <c r="R142" s="22"/>
      <c r="S142" s="22" t="s">
        <v>92</v>
      </c>
      <c r="T142" s="92"/>
      <c r="U142" s="93"/>
      <c r="V142" s="38"/>
      <c r="W142" s="19"/>
    </row>
    <row r="143" spans="1:23" s="20" customFormat="1" ht="39.6" x14ac:dyDescent="0.25">
      <c r="A143" s="56" t="s">
        <v>131</v>
      </c>
      <c r="B143" s="22" t="s">
        <v>137</v>
      </c>
      <c r="C143" s="46" t="s">
        <v>351</v>
      </c>
      <c r="D143" s="22" t="s">
        <v>134</v>
      </c>
      <c r="E143" s="22"/>
      <c r="F143" s="22"/>
      <c r="G143" s="22"/>
      <c r="H143" s="22"/>
      <c r="I143" s="22"/>
      <c r="J143" s="22"/>
      <c r="K143" s="22"/>
      <c r="L143" s="22"/>
      <c r="M143" s="22"/>
      <c r="N143" s="22"/>
      <c r="O143" s="22"/>
      <c r="P143" s="23"/>
      <c r="Q143" s="22"/>
      <c r="R143" s="22"/>
      <c r="S143" s="22" t="s">
        <v>92</v>
      </c>
      <c r="T143" s="92"/>
      <c r="U143" s="93"/>
      <c r="V143" s="38"/>
      <c r="W143" s="19"/>
    </row>
    <row r="144" spans="1:23" s="20" customFormat="1" ht="39.6" x14ac:dyDescent="0.25">
      <c r="A144" s="56" t="s">
        <v>131</v>
      </c>
      <c r="B144" s="22" t="s">
        <v>132</v>
      </c>
      <c r="C144" s="46" t="s">
        <v>352</v>
      </c>
      <c r="D144" s="22" t="s">
        <v>134</v>
      </c>
      <c r="E144" s="22"/>
      <c r="F144" s="22"/>
      <c r="G144" s="22"/>
      <c r="H144" s="22"/>
      <c r="I144" s="22"/>
      <c r="J144" s="22"/>
      <c r="K144" s="22"/>
      <c r="L144" s="22"/>
      <c r="M144" s="22"/>
      <c r="N144" s="22"/>
      <c r="O144" s="22"/>
      <c r="P144" s="23"/>
      <c r="Q144" s="22"/>
      <c r="R144" s="22"/>
      <c r="S144" s="22" t="s">
        <v>92</v>
      </c>
      <c r="T144" s="92"/>
      <c r="U144" s="93"/>
      <c r="V144" s="38"/>
      <c r="W144" s="19"/>
    </row>
    <row r="145" spans="1:23" s="20" customFormat="1" ht="26.4" hidden="1" x14ac:dyDescent="0.25">
      <c r="A145" s="22" t="s">
        <v>99</v>
      </c>
      <c r="B145" s="22" t="s">
        <v>100</v>
      </c>
      <c r="C145" s="46" t="s">
        <v>353</v>
      </c>
      <c r="D145" s="22" t="s">
        <v>354</v>
      </c>
      <c r="E145" s="22" t="s">
        <v>92</v>
      </c>
      <c r="F145" s="22" t="s">
        <v>92</v>
      </c>
      <c r="G145" s="22" t="s">
        <v>92</v>
      </c>
      <c r="H145" s="22" t="s">
        <v>92</v>
      </c>
      <c r="I145" s="22" t="s">
        <v>92</v>
      </c>
      <c r="J145" s="22" t="s">
        <v>92</v>
      </c>
      <c r="K145" s="22" t="s">
        <v>92</v>
      </c>
      <c r="L145" s="22" t="s">
        <v>92</v>
      </c>
      <c r="M145" s="22" t="s">
        <v>92</v>
      </c>
      <c r="N145" s="22" t="s">
        <v>92</v>
      </c>
      <c r="O145" s="22" t="s">
        <v>92</v>
      </c>
      <c r="P145" s="23"/>
      <c r="Q145" s="22" t="s">
        <v>92</v>
      </c>
      <c r="R145" s="22" t="s">
        <v>92</v>
      </c>
      <c r="S145" s="22" t="s">
        <v>92</v>
      </c>
      <c r="T145" s="22" t="s">
        <v>92</v>
      </c>
      <c r="U145" s="23" t="s">
        <v>92</v>
      </c>
      <c r="V145" s="38"/>
      <c r="W145" s="19"/>
    </row>
    <row r="146" spans="1:23" s="20" customFormat="1" ht="26.4" hidden="1" x14ac:dyDescent="0.25">
      <c r="A146" s="22" t="s">
        <v>99</v>
      </c>
      <c r="B146" s="22" t="s">
        <v>100</v>
      </c>
      <c r="C146" s="46" t="s">
        <v>355</v>
      </c>
      <c r="D146" s="22" t="s">
        <v>356</v>
      </c>
      <c r="E146" s="22" t="s">
        <v>92</v>
      </c>
      <c r="F146" s="22" t="s">
        <v>92</v>
      </c>
      <c r="G146" s="22" t="s">
        <v>92</v>
      </c>
      <c r="H146" s="22" t="s">
        <v>92</v>
      </c>
      <c r="I146" s="22" t="s">
        <v>92</v>
      </c>
      <c r="J146" s="22" t="s">
        <v>92</v>
      </c>
      <c r="K146" s="22" t="s">
        <v>92</v>
      </c>
      <c r="L146" s="22" t="s">
        <v>92</v>
      </c>
      <c r="M146" s="22" t="s">
        <v>92</v>
      </c>
      <c r="N146" s="22" t="s">
        <v>92</v>
      </c>
      <c r="O146" s="22" t="s">
        <v>92</v>
      </c>
      <c r="P146" s="23"/>
      <c r="Q146" s="22" t="s">
        <v>92</v>
      </c>
      <c r="R146" s="22" t="s">
        <v>92</v>
      </c>
      <c r="S146" s="22" t="s">
        <v>92</v>
      </c>
      <c r="T146" s="22" t="s">
        <v>92</v>
      </c>
      <c r="U146" s="23" t="s">
        <v>92</v>
      </c>
      <c r="V146" s="38"/>
      <c r="W146" s="19"/>
    </row>
    <row r="147" spans="1:23" s="20" customFormat="1" hidden="1" x14ac:dyDescent="0.25">
      <c r="A147" s="22" t="s">
        <v>357</v>
      </c>
      <c r="B147" s="22" t="s">
        <v>114</v>
      </c>
      <c r="C147" s="46" t="s">
        <v>358</v>
      </c>
      <c r="D147" s="22" t="s">
        <v>359</v>
      </c>
      <c r="E147" s="22"/>
      <c r="F147" s="22"/>
      <c r="G147" s="22"/>
      <c r="H147" s="22"/>
      <c r="I147" s="22" t="s">
        <v>92</v>
      </c>
      <c r="J147" s="22"/>
      <c r="K147" s="22"/>
      <c r="L147" s="22"/>
      <c r="M147" s="22"/>
      <c r="N147" s="22"/>
      <c r="O147" s="22"/>
      <c r="P147" s="23"/>
      <c r="Q147" s="22" t="s">
        <v>92</v>
      </c>
      <c r="R147" s="22" t="s">
        <v>92</v>
      </c>
      <c r="S147" s="22" t="s">
        <v>92</v>
      </c>
      <c r="T147" s="22" t="s">
        <v>92</v>
      </c>
      <c r="U147" s="23" t="s">
        <v>92</v>
      </c>
      <c r="V147" s="38"/>
      <c r="W147" s="19"/>
    </row>
    <row r="148" spans="1:23" s="20" customFormat="1" ht="26.4" hidden="1" x14ac:dyDescent="0.25">
      <c r="A148" s="22" t="s">
        <v>113</v>
      </c>
      <c r="B148" s="22" t="s">
        <v>114</v>
      </c>
      <c r="C148" s="46" t="s">
        <v>360</v>
      </c>
      <c r="D148" s="22" t="s">
        <v>361</v>
      </c>
      <c r="E148" s="22"/>
      <c r="F148" s="22"/>
      <c r="G148" s="22"/>
      <c r="H148" s="22"/>
      <c r="I148" s="22" t="s">
        <v>92</v>
      </c>
      <c r="J148" s="22"/>
      <c r="K148" s="22"/>
      <c r="L148" s="22"/>
      <c r="M148" s="22"/>
      <c r="N148" s="22"/>
      <c r="O148" s="22"/>
      <c r="P148" s="23"/>
      <c r="Q148" s="22" t="s">
        <v>92</v>
      </c>
      <c r="R148" s="22" t="s">
        <v>92</v>
      </c>
      <c r="S148" s="22" t="s">
        <v>92</v>
      </c>
      <c r="T148" s="22" t="s">
        <v>92</v>
      </c>
      <c r="U148" s="23" t="s">
        <v>92</v>
      </c>
      <c r="V148" s="38"/>
      <c r="W148" s="19"/>
    </row>
    <row r="149" spans="1:23" s="20" customFormat="1" ht="26.4" hidden="1" x14ac:dyDescent="0.25">
      <c r="A149" s="22" t="s">
        <v>357</v>
      </c>
      <c r="B149" s="22" t="s">
        <v>114</v>
      </c>
      <c r="C149" s="46" t="s">
        <v>362</v>
      </c>
      <c r="D149" s="22" t="s">
        <v>363</v>
      </c>
      <c r="E149" s="22"/>
      <c r="F149" s="22"/>
      <c r="G149" s="22"/>
      <c r="H149" s="22"/>
      <c r="I149" s="22" t="s">
        <v>92</v>
      </c>
      <c r="J149" s="22"/>
      <c r="K149" s="22"/>
      <c r="L149" s="22"/>
      <c r="M149" s="22"/>
      <c r="N149" s="22"/>
      <c r="O149" s="22"/>
      <c r="P149" s="23"/>
      <c r="Q149" s="22" t="s">
        <v>92</v>
      </c>
      <c r="R149" s="22" t="s">
        <v>92</v>
      </c>
      <c r="S149" s="22" t="s">
        <v>92</v>
      </c>
      <c r="T149" s="22" t="s">
        <v>92</v>
      </c>
      <c r="U149" s="23" t="s">
        <v>92</v>
      </c>
      <c r="V149" s="38"/>
      <c r="W149" s="19"/>
    </row>
    <row r="150" spans="1:23" s="20" customFormat="1" ht="26.4" hidden="1" x14ac:dyDescent="0.25">
      <c r="A150" s="22" t="s">
        <v>99</v>
      </c>
      <c r="B150" s="22" t="s">
        <v>100</v>
      </c>
      <c r="C150" s="46" t="s">
        <v>364</v>
      </c>
      <c r="D150" s="22" t="s">
        <v>365</v>
      </c>
      <c r="E150" s="22" t="s">
        <v>92</v>
      </c>
      <c r="F150" s="22" t="s">
        <v>92</v>
      </c>
      <c r="G150" s="22" t="s">
        <v>92</v>
      </c>
      <c r="H150" s="22" t="s">
        <v>92</v>
      </c>
      <c r="I150" s="22" t="s">
        <v>92</v>
      </c>
      <c r="J150" s="22" t="s">
        <v>92</v>
      </c>
      <c r="K150" s="22" t="s">
        <v>92</v>
      </c>
      <c r="L150" s="22" t="s">
        <v>92</v>
      </c>
      <c r="M150" s="22" t="s">
        <v>92</v>
      </c>
      <c r="N150" s="22" t="s">
        <v>92</v>
      </c>
      <c r="O150" s="22" t="s">
        <v>92</v>
      </c>
      <c r="P150" s="23"/>
      <c r="Q150" s="22" t="s">
        <v>92</v>
      </c>
      <c r="R150" s="22" t="s">
        <v>92</v>
      </c>
      <c r="S150" s="23" t="s">
        <v>92</v>
      </c>
      <c r="T150" s="22" t="s">
        <v>92</v>
      </c>
      <c r="U150" s="23" t="s">
        <v>92</v>
      </c>
      <c r="V150" s="38"/>
      <c r="W150" s="19"/>
    </row>
    <row r="151" spans="1:23" s="20" customFormat="1" ht="66.599999999999994" hidden="1" x14ac:dyDescent="0.3">
      <c r="A151" s="22" t="s">
        <v>103</v>
      </c>
      <c r="B151" s="22" t="s">
        <v>104</v>
      </c>
      <c r="C151" s="46" t="s">
        <v>366</v>
      </c>
      <c r="D151" s="22" t="s">
        <v>367</v>
      </c>
      <c r="E151" s="32"/>
      <c r="F151" s="32"/>
      <c r="G151" s="22"/>
      <c r="H151" s="22"/>
      <c r="I151" s="22"/>
      <c r="J151" s="22"/>
      <c r="K151" s="22"/>
      <c r="L151" s="22"/>
      <c r="M151" s="22"/>
      <c r="N151" s="22"/>
      <c r="O151" s="22"/>
      <c r="P151" s="23"/>
      <c r="Q151" s="22" t="s">
        <v>92</v>
      </c>
      <c r="R151" s="22" t="s">
        <v>92</v>
      </c>
      <c r="S151" s="22" t="s">
        <v>92</v>
      </c>
      <c r="T151" s="22"/>
      <c r="U151" s="23"/>
      <c r="V151" s="38"/>
      <c r="W151" s="19"/>
    </row>
    <row r="152" spans="1:23" s="20" customFormat="1" ht="26.4" hidden="1" x14ac:dyDescent="0.25">
      <c r="A152" s="22" t="s">
        <v>99</v>
      </c>
      <c r="B152" s="22" t="s">
        <v>100</v>
      </c>
      <c r="C152" s="46" t="s">
        <v>368</v>
      </c>
      <c r="D152" s="22" t="s">
        <v>369</v>
      </c>
      <c r="E152" s="22" t="s">
        <v>92</v>
      </c>
      <c r="F152" s="22" t="s">
        <v>92</v>
      </c>
      <c r="G152" s="22" t="s">
        <v>92</v>
      </c>
      <c r="H152" s="22" t="s">
        <v>92</v>
      </c>
      <c r="I152" s="22" t="s">
        <v>92</v>
      </c>
      <c r="J152" s="22" t="s">
        <v>92</v>
      </c>
      <c r="K152" s="22" t="s">
        <v>92</v>
      </c>
      <c r="L152" s="22" t="s">
        <v>92</v>
      </c>
      <c r="M152" s="22" t="s">
        <v>92</v>
      </c>
      <c r="N152" s="22" t="s">
        <v>92</v>
      </c>
      <c r="O152" s="22" t="s">
        <v>92</v>
      </c>
      <c r="P152" s="23"/>
      <c r="Q152" s="22" t="s">
        <v>92</v>
      </c>
      <c r="R152" s="22" t="s">
        <v>92</v>
      </c>
      <c r="S152" s="22" t="s">
        <v>92</v>
      </c>
      <c r="T152" s="22" t="s">
        <v>92</v>
      </c>
      <c r="U152" s="23" t="s">
        <v>92</v>
      </c>
      <c r="V152" s="38"/>
      <c r="W152" s="19"/>
    </row>
    <row r="153" spans="1:23" s="20" customFormat="1" ht="26.4" hidden="1" x14ac:dyDescent="0.25">
      <c r="A153" s="22" t="s">
        <v>99</v>
      </c>
      <c r="B153" s="22" t="s">
        <v>100</v>
      </c>
      <c r="C153" s="46" t="s">
        <v>370</v>
      </c>
      <c r="D153" s="22" t="s">
        <v>371</v>
      </c>
      <c r="E153" s="22" t="s">
        <v>92</v>
      </c>
      <c r="F153" s="22" t="s">
        <v>92</v>
      </c>
      <c r="G153" s="22" t="s">
        <v>92</v>
      </c>
      <c r="H153" s="22" t="s">
        <v>92</v>
      </c>
      <c r="I153" s="22" t="s">
        <v>92</v>
      </c>
      <c r="J153" s="22" t="s">
        <v>92</v>
      </c>
      <c r="K153" s="22" t="s">
        <v>92</v>
      </c>
      <c r="L153" s="22" t="s">
        <v>92</v>
      </c>
      <c r="M153" s="22" t="s">
        <v>92</v>
      </c>
      <c r="N153" s="22" t="s">
        <v>92</v>
      </c>
      <c r="O153" s="22" t="s">
        <v>92</v>
      </c>
      <c r="P153" s="23"/>
      <c r="Q153" s="22" t="s">
        <v>92</v>
      </c>
      <c r="R153" s="22" t="s">
        <v>92</v>
      </c>
      <c r="S153" s="22" t="s">
        <v>92</v>
      </c>
      <c r="T153" s="22" t="s">
        <v>92</v>
      </c>
      <c r="U153" s="23" t="s">
        <v>92</v>
      </c>
      <c r="V153" s="38"/>
      <c r="W153" s="19"/>
    </row>
    <row r="154" spans="1:23" s="20" customFormat="1" ht="66.599999999999994" hidden="1" x14ac:dyDescent="0.3">
      <c r="A154" s="22" t="s">
        <v>103</v>
      </c>
      <c r="B154" s="22" t="s">
        <v>104</v>
      </c>
      <c r="C154" s="46" t="s">
        <v>372</v>
      </c>
      <c r="D154" s="22" t="s">
        <v>373</v>
      </c>
      <c r="E154" s="32"/>
      <c r="F154" s="32"/>
      <c r="G154" s="22"/>
      <c r="H154" s="22"/>
      <c r="I154" s="22"/>
      <c r="J154" s="22"/>
      <c r="K154" s="22"/>
      <c r="L154" s="22"/>
      <c r="M154" s="22"/>
      <c r="N154" s="22"/>
      <c r="O154" s="22"/>
      <c r="P154" s="23"/>
      <c r="Q154" s="22" t="s">
        <v>92</v>
      </c>
      <c r="R154" s="22" t="s">
        <v>92</v>
      </c>
      <c r="S154" s="22" t="s">
        <v>92</v>
      </c>
      <c r="T154" s="22"/>
      <c r="U154" s="23"/>
      <c r="V154" s="38"/>
      <c r="W154" s="19"/>
    </row>
    <row r="155" spans="1:23" s="20" customFormat="1" ht="26.4" hidden="1" x14ac:dyDescent="0.25">
      <c r="A155" s="22" t="s">
        <v>357</v>
      </c>
      <c r="B155" s="22" t="s">
        <v>114</v>
      </c>
      <c r="C155" s="46" t="s">
        <v>374</v>
      </c>
      <c r="D155" s="22" t="s">
        <v>375</v>
      </c>
      <c r="E155" s="22"/>
      <c r="F155" s="22"/>
      <c r="G155" s="22"/>
      <c r="H155" s="22"/>
      <c r="I155" s="22" t="s">
        <v>92</v>
      </c>
      <c r="J155" s="22"/>
      <c r="K155" s="22"/>
      <c r="L155" s="22"/>
      <c r="M155" s="22"/>
      <c r="N155" s="22"/>
      <c r="O155" s="22"/>
      <c r="P155" s="23"/>
      <c r="Q155" s="22"/>
      <c r="R155" s="22"/>
      <c r="S155" s="22"/>
      <c r="T155" s="22"/>
      <c r="U155" s="23"/>
      <c r="V155" s="38"/>
      <c r="W155" s="19"/>
    </row>
    <row r="156" spans="1:23" s="20" customFormat="1" ht="26.4" hidden="1" x14ac:dyDescent="0.25">
      <c r="A156" s="22" t="s">
        <v>376</v>
      </c>
      <c r="B156" s="22" t="s">
        <v>377</v>
      </c>
      <c r="C156" s="46" t="s">
        <v>378</v>
      </c>
      <c r="D156" s="22" t="s">
        <v>379</v>
      </c>
      <c r="E156" s="22"/>
      <c r="F156" s="22"/>
      <c r="G156" s="22"/>
      <c r="H156" s="22"/>
      <c r="I156" s="22"/>
      <c r="J156" s="22" t="s">
        <v>92</v>
      </c>
      <c r="K156" s="22"/>
      <c r="L156" s="22"/>
      <c r="M156" s="22" t="s">
        <v>92</v>
      </c>
      <c r="N156" s="22"/>
      <c r="O156" s="22"/>
      <c r="P156" s="23"/>
      <c r="Q156" s="22"/>
      <c r="R156" s="22"/>
      <c r="S156" s="22"/>
      <c r="T156" s="22"/>
      <c r="U156" s="23"/>
      <c r="V156" s="38"/>
      <c r="W156" s="19"/>
    </row>
    <row r="157" spans="1:23" s="20" customFormat="1" ht="52.8" hidden="1" x14ac:dyDescent="0.25">
      <c r="A157" s="22" t="s">
        <v>376</v>
      </c>
      <c r="B157" s="22" t="s">
        <v>377</v>
      </c>
      <c r="C157" s="46" t="s">
        <v>380</v>
      </c>
      <c r="D157" s="22" t="s">
        <v>381</v>
      </c>
      <c r="E157" s="22"/>
      <c r="F157" s="22"/>
      <c r="G157" s="22"/>
      <c r="H157" s="22"/>
      <c r="I157" s="22"/>
      <c r="J157" s="22" t="s">
        <v>92</v>
      </c>
      <c r="K157" s="22"/>
      <c r="L157" s="22"/>
      <c r="M157" s="22" t="s">
        <v>92</v>
      </c>
      <c r="N157" s="22"/>
      <c r="O157" s="22"/>
      <c r="P157" s="23"/>
      <c r="Q157" s="22"/>
      <c r="R157" s="22"/>
      <c r="S157" s="22"/>
      <c r="T157" s="22"/>
      <c r="U157" s="23"/>
      <c r="V157" s="38"/>
      <c r="W157" s="19"/>
    </row>
    <row r="158" spans="1:23" s="20" customFormat="1" ht="26.4" hidden="1" x14ac:dyDescent="0.25">
      <c r="A158" s="22" t="s">
        <v>376</v>
      </c>
      <c r="B158" s="22" t="s">
        <v>377</v>
      </c>
      <c r="C158" s="50" t="s">
        <v>382</v>
      </c>
      <c r="D158" s="22" t="s">
        <v>383</v>
      </c>
      <c r="E158" s="22"/>
      <c r="F158" s="22"/>
      <c r="G158" s="22"/>
      <c r="H158" s="22"/>
      <c r="I158" s="22"/>
      <c r="J158" s="22" t="s">
        <v>92</v>
      </c>
      <c r="K158" s="22"/>
      <c r="L158" s="22"/>
      <c r="M158" s="22" t="s">
        <v>92</v>
      </c>
      <c r="N158" s="22"/>
      <c r="O158" s="22"/>
      <c r="P158" s="23"/>
      <c r="Q158" s="22"/>
      <c r="R158" s="22"/>
      <c r="S158" s="22"/>
      <c r="T158" s="22"/>
      <c r="U158" s="23"/>
      <c r="V158" s="38"/>
      <c r="W158" s="19"/>
    </row>
    <row r="159" spans="1:23" s="20" customFormat="1" ht="26.4" hidden="1" x14ac:dyDescent="0.25">
      <c r="A159" s="22" t="s">
        <v>376</v>
      </c>
      <c r="B159" s="22" t="s">
        <v>377</v>
      </c>
      <c r="C159" s="51" t="s">
        <v>384</v>
      </c>
      <c r="D159" s="22" t="s">
        <v>385</v>
      </c>
      <c r="E159" s="22"/>
      <c r="F159" s="22"/>
      <c r="G159" s="22"/>
      <c r="H159" s="22"/>
      <c r="I159" s="22"/>
      <c r="J159" s="22" t="s">
        <v>92</v>
      </c>
      <c r="K159" s="22"/>
      <c r="L159" s="22"/>
      <c r="M159" s="22" t="s">
        <v>92</v>
      </c>
      <c r="N159" s="22"/>
      <c r="O159" s="22"/>
      <c r="P159" s="23"/>
      <c r="Q159" s="22"/>
      <c r="R159" s="22"/>
      <c r="S159" s="22"/>
      <c r="T159" s="22"/>
      <c r="U159" s="23"/>
      <c r="V159" s="38"/>
      <c r="W159" s="19"/>
    </row>
    <row r="160" spans="1:23" s="20" customFormat="1" ht="26.4" hidden="1" x14ac:dyDescent="0.25">
      <c r="A160" s="22" t="s">
        <v>386</v>
      </c>
      <c r="B160" s="22" t="s">
        <v>386</v>
      </c>
      <c r="C160" s="46" t="s">
        <v>387</v>
      </c>
      <c r="D160" s="22" t="s">
        <v>388</v>
      </c>
      <c r="E160" s="22"/>
      <c r="F160" s="22"/>
      <c r="G160" s="22"/>
      <c r="H160" s="22"/>
      <c r="I160" s="22"/>
      <c r="J160" s="22"/>
      <c r="K160" s="22" t="s">
        <v>92</v>
      </c>
      <c r="L160" s="22" t="s">
        <v>92</v>
      </c>
      <c r="M160" s="22" t="s">
        <v>92</v>
      </c>
      <c r="N160" s="22" t="s">
        <v>92</v>
      </c>
      <c r="O160" s="22"/>
      <c r="P160" s="23"/>
      <c r="Q160" s="22"/>
      <c r="R160" s="22"/>
      <c r="S160" s="22"/>
      <c r="T160" s="22"/>
      <c r="U160" s="23"/>
      <c r="V160" s="38"/>
      <c r="W160" s="19"/>
    </row>
    <row r="161" spans="1:23" s="20" customFormat="1" ht="26.4" hidden="1" x14ac:dyDescent="0.25">
      <c r="A161" s="22" t="s">
        <v>386</v>
      </c>
      <c r="B161" s="22" t="s">
        <v>386</v>
      </c>
      <c r="C161" s="46" t="s">
        <v>389</v>
      </c>
      <c r="D161" s="22" t="s">
        <v>390</v>
      </c>
      <c r="E161" s="22"/>
      <c r="F161" s="22"/>
      <c r="G161" s="22"/>
      <c r="H161" s="22"/>
      <c r="I161" s="22"/>
      <c r="J161" s="22"/>
      <c r="K161" s="22" t="s">
        <v>92</v>
      </c>
      <c r="L161" s="22" t="s">
        <v>92</v>
      </c>
      <c r="M161" s="22" t="s">
        <v>92</v>
      </c>
      <c r="N161" s="22" t="s">
        <v>92</v>
      </c>
      <c r="O161" s="22"/>
      <c r="P161" s="23"/>
      <c r="Q161" s="22"/>
      <c r="R161" s="22"/>
      <c r="S161" s="22"/>
      <c r="T161" s="22"/>
      <c r="U161" s="23"/>
      <c r="V161" s="38"/>
      <c r="W161" s="19"/>
    </row>
    <row r="162" spans="1:23" s="20" customFormat="1" ht="26.4" hidden="1" x14ac:dyDescent="0.25">
      <c r="A162" s="22" t="s">
        <v>386</v>
      </c>
      <c r="B162" s="22" t="s">
        <v>386</v>
      </c>
      <c r="C162" s="46" t="s">
        <v>391</v>
      </c>
      <c r="D162" s="22" t="s">
        <v>392</v>
      </c>
      <c r="E162" s="22"/>
      <c r="F162" s="22"/>
      <c r="G162" s="22"/>
      <c r="H162" s="22"/>
      <c r="I162" s="22"/>
      <c r="J162" s="22"/>
      <c r="K162" s="22" t="s">
        <v>92</v>
      </c>
      <c r="L162" s="22" t="s">
        <v>92</v>
      </c>
      <c r="M162" s="22" t="s">
        <v>92</v>
      </c>
      <c r="N162" s="22" t="s">
        <v>92</v>
      </c>
      <c r="O162" s="22"/>
      <c r="P162" s="23"/>
      <c r="Q162" s="22"/>
      <c r="R162" s="22"/>
      <c r="S162" s="22"/>
      <c r="T162" s="22"/>
      <c r="U162" s="23"/>
      <c r="V162" s="38"/>
      <c r="W162" s="19"/>
    </row>
    <row r="163" spans="1:23" s="20" customFormat="1" ht="26.4" hidden="1" x14ac:dyDescent="0.25">
      <c r="A163" s="22" t="s">
        <v>386</v>
      </c>
      <c r="B163" s="22" t="s">
        <v>386</v>
      </c>
      <c r="C163" s="46" t="s">
        <v>393</v>
      </c>
      <c r="D163" s="22" t="s">
        <v>394</v>
      </c>
      <c r="E163" s="22"/>
      <c r="F163" s="22"/>
      <c r="G163" s="22"/>
      <c r="H163" s="22"/>
      <c r="I163" s="22"/>
      <c r="J163" s="22"/>
      <c r="K163" s="22" t="s">
        <v>92</v>
      </c>
      <c r="L163" s="22" t="s">
        <v>92</v>
      </c>
      <c r="M163" s="22" t="s">
        <v>92</v>
      </c>
      <c r="N163" s="22" t="s">
        <v>92</v>
      </c>
      <c r="O163" s="22"/>
      <c r="P163" s="23"/>
      <c r="Q163" s="22"/>
      <c r="R163" s="22"/>
      <c r="S163" s="22"/>
      <c r="T163" s="22"/>
      <c r="U163" s="23"/>
      <c r="V163" s="38"/>
      <c r="W163" s="19"/>
    </row>
    <row r="164" spans="1:23" s="20" customFormat="1" ht="26.4" hidden="1" x14ac:dyDescent="0.25">
      <c r="A164" s="22" t="s">
        <v>386</v>
      </c>
      <c r="B164" s="22" t="s">
        <v>386</v>
      </c>
      <c r="C164" s="46" t="s">
        <v>395</v>
      </c>
      <c r="D164" s="22" t="s">
        <v>396</v>
      </c>
      <c r="E164" s="22"/>
      <c r="F164" s="22"/>
      <c r="G164" s="22"/>
      <c r="H164" s="22"/>
      <c r="I164" s="22"/>
      <c r="J164" s="22"/>
      <c r="K164" s="22" t="s">
        <v>92</v>
      </c>
      <c r="L164" s="22" t="s">
        <v>92</v>
      </c>
      <c r="M164" s="22" t="s">
        <v>92</v>
      </c>
      <c r="N164" s="22" t="s">
        <v>92</v>
      </c>
      <c r="O164" s="22"/>
      <c r="P164" s="23"/>
      <c r="Q164" s="22"/>
      <c r="R164" s="22"/>
      <c r="S164" s="22"/>
      <c r="T164" s="22"/>
      <c r="U164" s="23"/>
      <c r="V164" s="38"/>
      <c r="W164" s="19"/>
    </row>
    <row r="165" spans="1:23" s="20" customFormat="1" ht="26.4" hidden="1" x14ac:dyDescent="0.25">
      <c r="A165" s="22" t="s">
        <v>386</v>
      </c>
      <c r="B165" s="22" t="s">
        <v>386</v>
      </c>
      <c r="C165" s="46" t="s">
        <v>235</v>
      </c>
      <c r="D165" s="22" t="s">
        <v>397</v>
      </c>
      <c r="E165" s="22"/>
      <c r="F165" s="22"/>
      <c r="G165" s="22"/>
      <c r="H165" s="22"/>
      <c r="I165" s="22"/>
      <c r="J165" s="22"/>
      <c r="K165" s="22" t="s">
        <v>92</v>
      </c>
      <c r="L165" s="22" t="s">
        <v>92</v>
      </c>
      <c r="M165" s="22" t="s">
        <v>92</v>
      </c>
      <c r="N165" s="22" t="s">
        <v>92</v>
      </c>
      <c r="O165" s="22"/>
      <c r="P165" s="23"/>
      <c r="Q165" s="22"/>
      <c r="R165" s="22"/>
      <c r="S165" s="22"/>
      <c r="T165" s="22"/>
      <c r="U165" s="23"/>
      <c r="V165" s="38"/>
      <c r="W165" s="19"/>
    </row>
    <row r="166" spans="1:23" s="20" customFormat="1" ht="26.4" hidden="1" x14ac:dyDescent="0.25">
      <c r="A166" s="22" t="s">
        <v>386</v>
      </c>
      <c r="B166" s="22" t="s">
        <v>386</v>
      </c>
      <c r="C166" s="46" t="s">
        <v>398</v>
      </c>
      <c r="D166" s="22" t="s">
        <v>399</v>
      </c>
      <c r="E166" s="22"/>
      <c r="F166" s="22"/>
      <c r="G166" s="22"/>
      <c r="H166" s="22"/>
      <c r="I166" s="22"/>
      <c r="J166" s="22"/>
      <c r="K166" s="22"/>
      <c r="L166" s="22"/>
      <c r="M166" s="22" t="s">
        <v>92</v>
      </c>
      <c r="N166" s="22" t="s">
        <v>92</v>
      </c>
      <c r="O166" s="22"/>
      <c r="P166" s="23"/>
      <c r="Q166" s="22"/>
      <c r="R166" s="22"/>
      <c r="S166" s="22"/>
      <c r="T166" s="22"/>
      <c r="U166" s="23"/>
      <c r="V166" s="38"/>
      <c r="W166" s="19"/>
    </row>
    <row r="167" spans="1:23" s="20" customFormat="1" ht="39.6" hidden="1" x14ac:dyDescent="0.25">
      <c r="A167" s="22" t="s">
        <v>386</v>
      </c>
      <c r="B167" s="22" t="s">
        <v>386</v>
      </c>
      <c r="C167" s="46" t="s">
        <v>400</v>
      </c>
      <c r="D167" s="22" t="s">
        <v>401</v>
      </c>
      <c r="E167" s="22"/>
      <c r="F167" s="22"/>
      <c r="G167" s="22"/>
      <c r="H167" s="22"/>
      <c r="I167" s="22"/>
      <c r="J167" s="22"/>
      <c r="K167" s="22"/>
      <c r="L167" s="22"/>
      <c r="M167" s="22" t="s">
        <v>92</v>
      </c>
      <c r="N167" s="22" t="s">
        <v>92</v>
      </c>
      <c r="O167" s="22"/>
      <c r="P167" s="23"/>
      <c r="Q167" s="22"/>
      <c r="R167" s="22"/>
      <c r="S167" s="22"/>
      <c r="T167" s="22"/>
      <c r="U167" s="23"/>
      <c r="V167" s="38"/>
      <c r="W167" s="19"/>
    </row>
    <row r="168" spans="1:23" s="20" customFormat="1" ht="26.4" hidden="1" x14ac:dyDescent="0.25">
      <c r="A168" s="22" t="s">
        <v>99</v>
      </c>
      <c r="B168" s="22" t="s">
        <v>100</v>
      </c>
      <c r="C168" s="46" t="s">
        <v>402</v>
      </c>
      <c r="D168" s="22" t="s">
        <v>403</v>
      </c>
      <c r="E168" s="22" t="s">
        <v>92</v>
      </c>
      <c r="F168" s="22" t="s">
        <v>92</v>
      </c>
      <c r="G168" s="22" t="s">
        <v>92</v>
      </c>
      <c r="H168" s="22" t="s">
        <v>92</v>
      </c>
      <c r="I168" s="22" t="s">
        <v>92</v>
      </c>
      <c r="J168" s="22" t="s">
        <v>92</v>
      </c>
      <c r="K168" s="22" t="s">
        <v>92</v>
      </c>
      <c r="L168" s="22" t="s">
        <v>92</v>
      </c>
      <c r="M168" s="22" t="s">
        <v>92</v>
      </c>
      <c r="N168" s="22" t="s">
        <v>92</v>
      </c>
      <c r="O168" s="22" t="s">
        <v>92</v>
      </c>
      <c r="P168" s="23"/>
      <c r="Q168" s="22" t="s">
        <v>92</v>
      </c>
      <c r="R168" s="22" t="s">
        <v>92</v>
      </c>
      <c r="S168" s="22" t="s">
        <v>92</v>
      </c>
      <c r="T168" s="22" t="s">
        <v>92</v>
      </c>
      <c r="U168" s="23" t="s">
        <v>92</v>
      </c>
      <c r="V168" s="38"/>
      <c r="W168" s="19"/>
    </row>
    <row r="169" spans="1:23" s="20" customFormat="1" ht="39.6" hidden="1" x14ac:dyDescent="0.25">
      <c r="A169" s="22" t="s">
        <v>119</v>
      </c>
      <c r="B169" s="22" t="s">
        <v>120</v>
      </c>
      <c r="C169" s="48" t="s">
        <v>404</v>
      </c>
      <c r="D169" s="91" t="s">
        <v>405</v>
      </c>
      <c r="E169" s="22"/>
      <c r="F169" s="22"/>
      <c r="G169" s="22"/>
      <c r="H169" s="22"/>
      <c r="I169" s="22"/>
      <c r="J169" s="22"/>
      <c r="K169" s="22"/>
      <c r="L169" s="22"/>
      <c r="M169" s="22"/>
      <c r="N169" s="22"/>
      <c r="O169" s="22"/>
      <c r="P169" s="23"/>
      <c r="Q169" s="22" t="s">
        <v>92</v>
      </c>
      <c r="R169" s="22"/>
      <c r="S169" s="22" t="s">
        <v>92</v>
      </c>
      <c r="T169" s="22" t="s">
        <v>92</v>
      </c>
      <c r="U169" s="23" t="s">
        <v>92</v>
      </c>
      <c r="V169" s="38"/>
      <c r="W169" s="19"/>
    </row>
    <row r="170" spans="1:23" s="20" customFormat="1" ht="66.599999999999994" hidden="1" x14ac:dyDescent="0.3">
      <c r="A170" s="22" t="s">
        <v>103</v>
      </c>
      <c r="B170" s="22" t="s">
        <v>104</v>
      </c>
      <c r="C170" s="48" t="s">
        <v>406</v>
      </c>
      <c r="D170" s="22" t="s">
        <v>407</v>
      </c>
      <c r="E170" s="32"/>
      <c r="F170" s="32"/>
      <c r="G170" s="22"/>
      <c r="H170" s="22"/>
      <c r="I170" s="22"/>
      <c r="J170" s="22"/>
      <c r="K170" s="22"/>
      <c r="L170" s="22"/>
      <c r="M170" s="22"/>
      <c r="N170" s="22"/>
      <c r="O170" s="22"/>
      <c r="P170" s="23"/>
      <c r="Q170" s="22" t="s">
        <v>92</v>
      </c>
      <c r="R170" s="22" t="s">
        <v>92</v>
      </c>
      <c r="S170" s="22" t="s">
        <v>92</v>
      </c>
      <c r="T170" s="22"/>
      <c r="U170" s="23"/>
      <c r="V170" s="38"/>
      <c r="W170" s="19"/>
    </row>
    <row r="171" spans="1:23" s="20" customFormat="1" ht="26.4" hidden="1" x14ac:dyDescent="0.25">
      <c r="A171" s="22" t="s">
        <v>99</v>
      </c>
      <c r="B171" s="22" t="s">
        <v>100</v>
      </c>
      <c r="C171" s="48" t="s">
        <v>408</v>
      </c>
      <c r="D171" s="22" t="s">
        <v>409</v>
      </c>
      <c r="E171" s="22" t="s">
        <v>92</v>
      </c>
      <c r="F171" s="22" t="s">
        <v>92</v>
      </c>
      <c r="G171" s="22" t="s">
        <v>92</v>
      </c>
      <c r="H171" s="22" t="s">
        <v>92</v>
      </c>
      <c r="I171" s="22" t="s">
        <v>92</v>
      </c>
      <c r="J171" s="22" t="s">
        <v>92</v>
      </c>
      <c r="K171" s="22" t="s">
        <v>92</v>
      </c>
      <c r="L171" s="22" t="s">
        <v>92</v>
      </c>
      <c r="M171" s="22" t="s">
        <v>92</v>
      </c>
      <c r="N171" s="22" t="s">
        <v>92</v>
      </c>
      <c r="O171" s="22" t="s">
        <v>92</v>
      </c>
      <c r="P171" s="23"/>
      <c r="Q171" s="22" t="s">
        <v>92</v>
      </c>
      <c r="R171" s="22" t="s">
        <v>92</v>
      </c>
      <c r="S171" s="22" t="s">
        <v>92</v>
      </c>
      <c r="T171" s="22" t="s">
        <v>92</v>
      </c>
      <c r="U171" s="23" t="s">
        <v>92</v>
      </c>
      <c r="V171" s="38"/>
      <c r="W171" s="19"/>
    </row>
    <row r="172" spans="1:23" s="20" customFormat="1" ht="39.6" hidden="1" x14ac:dyDescent="0.25">
      <c r="A172" s="22" t="s">
        <v>410</v>
      </c>
      <c r="B172" s="22" t="s">
        <v>411</v>
      </c>
      <c r="C172" s="54" t="s">
        <v>412</v>
      </c>
      <c r="D172" s="22" t="s">
        <v>413</v>
      </c>
      <c r="E172" s="29"/>
      <c r="F172" s="29"/>
      <c r="G172" s="29"/>
      <c r="H172" s="29"/>
      <c r="I172" s="29"/>
      <c r="J172" s="29"/>
      <c r="K172" s="29"/>
      <c r="L172" s="29"/>
      <c r="M172" s="29"/>
      <c r="N172" s="29" t="s">
        <v>92</v>
      </c>
      <c r="O172" s="29"/>
      <c r="P172" s="29"/>
      <c r="Q172" s="29"/>
      <c r="R172" s="29"/>
      <c r="S172" s="29"/>
      <c r="T172" s="29"/>
      <c r="U172" s="36"/>
      <c r="V172" s="38"/>
      <c r="W172" s="19"/>
    </row>
    <row r="173" spans="1:23" s="20" customFormat="1" ht="39.6" hidden="1" x14ac:dyDescent="0.25">
      <c r="A173" s="22" t="s">
        <v>410</v>
      </c>
      <c r="B173" s="22" t="s">
        <v>411</v>
      </c>
      <c r="C173" s="46" t="s">
        <v>414</v>
      </c>
      <c r="D173" s="22" t="s">
        <v>415</v>
      </c>
      <c r="E173" s="22"/>
      <c r="F173" s="22"/>
      <c r="G173" s="22"/>
      <c r="H173" s="22"/>
      <c r="I173" s="22"/>
      <c r="J173" s="22"/>
      <c r="K173" s="22"/>
      <c r="L173" s="22" t="s">
        <v>92</v>
      </c>
      <c r="M173" s="22"/>
      <c r="N173" s="22" t="s">
        <v>92</v>
      </c>
      <c r="O173" s="22"/>
      <c r="P173" s="23"/>
      <c r="Q173" s="22"/>
      <c r="R173" s="22"/>
      <c r="S173" s="22"/>
      <c r="T173" s="22"/>
      <c r="U173" s="23"/>
      <c r="V173" s="38"/>
      <c r="W173" s="19"/>
    </row>
    <row r="174" spans="1:23" s="20" customFormat="1" ht="63" hidden="1" customHeight="1" x14ac:dyDescent="0.25">
      <c r="A174" s="22" t="s">
        <v>410</v>
      </c>
      <c r="B174" s="22" t="s">
        <v>411</v>
      </c>
      <c r="C174" s="46" t="s">
        <v>416</v>
      </c>
      <c r="D174" s="22" t="s">
        <v>417</v>
      </c>
      <c r="E174" s="22"/>
      <c r="F174" s="22"/>
      <c r="G174" s="22"/>
      <c r="H174" s="22"/>
      <c r="I174" s="22" t="s">
        <v>92</v>
      </c>
      <c r="J174" s="22"/>
      <c r="K174" s="22"/>
      <c r="L174" s="22"/>
      <c r="M174" s="22"/>
      <c r="N174" s="22" t="s">
        <v>92</v>
      </c>
      <c r="O174" s="22"/>
      <c r="P174" s="23"/>
      <c r="Q174" s="22"/>
      <c r="R174" s="22"/>
      <c r="S174" s="22"/>
      <c r="T174" s="22"/>
      <c r="U174" s="23"/>
      <c r="V174" s="38"/>
      <c r="W174" s="19"/>
    </row>
    <row r="175" spans="1:23" s="20" customFormat="1" ht="52.8" hidden="1" x14ac:dyDescent="0.25">
      <c r="A175" s="22" t="s">
        <v>410</v>
      </c>
      <c r="B175" s="22" t="s">
        <v>411</v>
      </c>
      <c r="C175" s="46" t="s">
        <v>418</v>
      </c>
      <c r="D175" s="22" t="s">
        <v>419</v>
      </c>
      <c r="E175" s="22"/>
      <c r="F175" s="22"/>
      <c r="G175" s="22"/>
      <c r="H175" s="22"/>
      <c r="I175" s="22" t="s">
        <v>92</v>
      </c>
      <c r="J175" s="22"/>
      <c r="K175" s="22"/>
      <c r="L175" s="22"/>
      <c r="M175" s="22"/>
      <c r="N175" s="22"/>
      <c r="O175" s="22"/>
      <c r="P175" s="23"/>
      <c r="Q175" s="22"/>
      <c r="R175" s="22"/>
      <c r="S175" s="22"/>
      <c r="T175" s="22"/>
      <c r="U175" s="23"/>
      <c r="V175" s="38"/>
      <c r="W175" s="19"/>
    </row>
    <row r="176" spans="1:23" s="20" customFormat="1" ht="52.8" hidden="1" x14ac:dyDescent="0.25">
      <c r="A176" s="22" t="s">
        <v>410</v>
      </c>
      <c r="B176" s="22" t="s">
        <v>411</v>
      </c>
      <c r="C176" s="46" t="s">
        <v>420</v>
      </c>
      <c r="D176" s="22" t="s">
        <v>419</v>
      </c>
      <c r="E176" s="22"/>
      <c r="F176" s="22"/>
      <c r="G176" s="22"/>
      <c r="H176" s="22"/>
      <c r="I176" s="22" t="s">
        <v>92</v>
      </c>
      <c r="J176" s="22"/>
      <c r="K176" s="22"/>
      <c r="L176" s="22"/>
      <c r="M176" s="22"/>
      <c r="N176" s="22"/>
      <c r="O176" s="22"/>
      <c r="P176" s="23"/>
      <c r="Q176" s="22"/>
      <c r="R176" s="22"/>
      <c r="S176" s="22"/>
      <c r="T176" s="22"/>
      <c r="U176" s="23"/>
      <c r="V176" s="38"/>
      <c r="W176" s="19"/>
    </row>
    <row r="177" spans="1:23" s="20" customFormat="1" ht="79.2" hidden="1" x14ac:dyDescent="0.25">
      <c r="A177" s="22" t="s">
        <v>410</v>
      </c>
      <c r="B177" s="22" t="s">
        <v>411</v>
      </c>
      <c r="C177" s="46" t="s">
        <v>421</v>
      </c>
      <c r="D177" s="22" t="s">
        <v>422</v>
      </c>
      <c r="E177" s="22"/>
      <c r="F177" s="22"/>
      <c r="G177" s="22"/>
      <c r="H177" s="22"/>
      <c r="I177" s="22" t="s">
        <v>92</v>
      </c>
      <c r="J177" s="22"/>
      <c r="K177" s="22"/>
      <c r="L177" s="22"/>
      <c r="M177" s="22"/>
      <c r="N177" s="22"/>
      <c r="O177" s="22"/>
      <c r="P177" s="23"/>
      <c r="Q177" s="22"/>
      <c r="R177" s="22"/>
      <c r="S177" s="22"/>
      <c r="T177" s="22"/>
      <c r="U177" s="23"/>
      <c r="V177" s="38"/>
      <c r="W177" s="19"/>
    </row>
    <row r="178" spans="1:23" s="20" customFormat="1" ht="26.4" hidden="1" x14ac:dyDescent="0.25">
      <c r="A178" s="22" t="s">
        <v>423</v>
      </c>
      <c r="B178" s="22" t="s">
        <v>424</v>
      </c>
      <c r="C178" s="46" t="s">
        <v>425</v>
      </c>
      <c r="D178" s="22" t="s">
        <v>426</v>
      </c>
      <c r="E178" s="22"/>
      <c r="F178" s="22"/>
      <c r="G178" s="22"/>
      <c r="H178" s="22"/>
      <c r="I178" s="22"/>
      <c r="J178" s="22"/>
      <c r="K178" s="22"/>
      <c r="L178" s="22" t="s">
        <v>92</v>
      </c>
      <c r="M178" s="22"/>
      <c r="N178" s="22"/>
      <c r="O178" s="22"/>
      <c r="P178" s="23"/>
      <c r="Q178" s="22"/>
      <c r="R178" s="22"/>
      <c r="S178" s="22"/>
      <c r="T178" s="22"/>
      <c r="U178" s="23"/>
      <c r="V178" s="38"/>
      <c r="W178" s="19"/>
    </row>
    <row r="179" spans="1:23" s="20" customFormat="1" hidden="1" x14ac:dyDescent="0.25">
      <c r="A179" s="22" t="s">
        <v>423</v>
      </c>
      <c r="B179" s="22" t="s">
        <v>424</v>
      </c>
      <c r="C179" s="46" t="s">
        <v>427</v>
      </c>
      <c r="D179" s="22" t="s">
        <v>428</v>
      </c>
      <c r="E179" s="22"/>
      <c r="F179" s="22"/>
      <c r="G179" s="22"/>
      <c r="H179" s="22"/>
      <c r="I179" s="22"/>
      <c r="J179" s="22"/>
      <c r="K179" s="22"/>
      <c r="L179" s="22" t="s">
        <v>92</v>
      </c>
      <c r="M179" s="22"/>
      <c r="N179" s="22"/>
      <c r="O179" s="22"/>
      <c r="P179" s="23"/>
      <c r="Q179" s="22"/>
      <c r="R179" s="22"/>
      <c r="S179" s="22"/>
      <c r="T179" s="22"/>
      <c r="U179" s="23"/>
      <c r="V179" s="38"/>
      <c r="W179" s="19"/>
    </row>
    <row r="180" spans="1:23" s="20" customFormat="1" hidden="1" x14ac:dyDescent="0.25">
      <c r="A180" s="22" t="s">
        <v>423</v>
      </c>
      <c r="B180" s="22" t="s">
        <v>424</v>
      </c>
      <c r="C180" s="46" t="s">
        <v>429</v>
      </c>
      <c r="D180" s="22" t="s">
        <v>430</v>
      </c>
      <c r="E180" s="22"/>
      <c r="F180" s="22"/>
      <c r="G180" s="22"/>
      <c r="H180" s="22"/>
      <c r="I180" s="22"/>
      <c r="J180" s="22"/>
      <c r="K180" s="22"/>
      <c r="L180" s="22" t="s">
        <v>92</v>
      </c>
      <c r="M180" s="22"/>
      <c r="N180" s="22"/>
      <c r="O180" s="22"/>
      <c r="P180" s="23"/>
      <c r="Q180" s="22"/>
      <c r="R180" s="22"/>
      <c r="S180" s="22"/>
      <c r="T180" s="22"/>
      <c r="U180" s="23"/>
      <c r="V180" s="38"/>
      <c r="W180" s="19"/>
    </row>
    <row r="181" spans="1:23" s="20" customFormat="1" hidden="1" x14ac:dyDescent="0.25">
      <c r="A181" s="22" t="s">
        <v>423</v>
      </c>
      <c r="B181" s="22" t="s">
        <v>424</v>
      </c>
      <c r="C181" s="46" t="s">
        <v>431</v>
      </c>
      <c r="D181" s="22" t="s">
        <v>432</v>
      </c>
      <c r="E181" s="22"/>
      <c r="F181" s="22"/>
      <c r="G181" s="22"/>
      <c r="H181" s="22"/>
      <c r="I181" s="22"/>
      <c r="J181" s="22"/>
      <c r="K181" s="22"/>
      <c r="L181" s="22" t="s">
        <v>92</v>
      </c>
      <c r="M181" s="22"/>
      <c r="N181" s="22"/>
      <c r="O181" s="22"/>
      <c r="P181" s="23"/>
      <c r="Q181" s="22"/>
      <c r="R181" s="22"/>
      <c r="S181" s="22"/>
      <c r="T181" s="22"/>
      <c r="U181" s="23"/>
      <c r="V181" s="38"/>
      <c r="W181" s="19"/>
    </row>
    <row r="182" spans="1:23" s="20" customFormat="1" hidden="1" x14ac:dyDescent="0.25">
      <c r="A182" s="22" t="s">
        <v>423</v>
      </c>
      <c r="B182" s="22" t="s">
        <v>424</v>
      </c>
      <c r="C182" s="46" t="s">
        <v>416</v>
      </c>
      <c r="D182" s="22" t="s">
        <v>433</v>
      </c>
      <c r="E182" s="22"/>
      <c r="F182" s="22"/>
      <c r="G182" s="22"/>
      <c r="H182" s="22"/>
      <c r="I182" s="22"/>
      <c r="J182" s="22"/>
      <c r="K182" s="22"/>
      <c r="L182" s="22" t="s">
        <v>92</v>
      </c>
      <c r="M182" s="22"/>
      <c r="N182" s="22"/>
      <c r="O182" s="22"/>
      <c r="P182" s="23"/>
      <c r="Q182" s="22"/>
      <c r="R182" s="22"/>
      <c r="S182" s="22"/>
      <c r="T182" s="22"/>
      <c r="U182" s="23"/>
      <c r="V182" s="38"/>
      <c r="W182" s="19"/>
    </row>
    <row r="183" spans="1:23" s="20" customFormat="1" ht="39.6" hidden="1" x14ac:dyDescent="0.25">
      <c r="A183" s="22" t="s">
        <v>434</v>
      </c>
      <c r="B183" s="22" t="s">
        <v>435</v>
      </c>
      <c r="C183" s="46" t="s">
        <v>436</v>
      </c>
      <c r="D183" s="22" t="s">
        <v>437</v>
      </c>
      <c r="E183" s="22"/>
      <c r="F183" s="22"/>
      <c r="G183" s="22"/>
      <c r="H183" s="22"/>
      <c r="I183" s="22"/>
      <c r="J183" s="22"/>
      <c r="K183" s="22"/>
      <c r="L183" s="22"/>
      <c r="M183" s="22"/>
      <c r="N183" s="22" t="s">
        <v>92</v>
      </c>
      <c r="O183" s="22"/>
      <c r="P183" s="23"/>
      <c r="Q183" s="22"/>
      <c r="R183" s="22"/>
      <c r="S183" s="22"/>
      <c r="T183" s="22"/>
      <c r="U183" s="23"/>
      <c r="V183" s="38"/>
      <c r="W183" s="19"/>
    </row>
    <row r="184" spans="1:23" s="20" customFormat="1" ht="39.6" hidden="1" x14ac:dyDescent="0.25">
      <c r="A184" s="22" t="s">
        <v>434</v>
      </c>
      <c r="B184" s="22" t="s">
        <v>435</v>
      </c>
      <c r="C184" s="46" t="s">
        <v>438</v>
      </c>
      <c r="D184" s="22" t="s">
        <v>439</v>
      </c>
      <c r="E184" s="22"/>
      <c r="F184" s="22"/>
      <c r="G184" s="22"/>
      <c r="H184" s="22"/>
      <c r="I184" s="22"/>
      <c r="J184" s="22"/>
      <c r="K184" s="22"/>
      <c r="L184" s="22"/>
      <c r="M184" s="22"/>
      <c r="N184" s="22" t="s">
        <v>92</v>
      </c>
      <c r="O184" s="22"/>
      <c r="P184" s="23"/>
      <c r="Q184" s="22"/>
      <c r="R184" s="22"/>
      <c r="S184" s="22"/>
      <c r="T184" s="22"/>
      <c r="U184" s="23"/>
      <c r="V184" s="38"/>
      <c r="W184" s="19"/>
    </row>
    <row r="185" spans="1:23" s="20" customFormat="1" ht="26.4" hidden="1" x14ac:dyDescent="0.25">
      <c r="A185" s="22" t="s">
        <v>434</v>
      </c>
      <c r="B185" s="22" t="s">
        <v>435</v>
      </c>
      <c r="C185" s="46" t="s">
        <v>440</v>
      </c>
      <c r="D185" s="22" t="s">
        <v>441</v>
      </c>
      <c r="E185" s="22"/>
      <c r="F185" s="22"/>
      <c r="G185" s="22"/>
      <c r="H185" s="22"/>
      <c r="I185" s="22"/>
      <c r="J185" s="22"/>
      <c r="K185" s="22"/>
      <c r="L185" s="22"/>
      <c r="M185" s="22"/>
      <c r="N185" s="22" t="s">
        <v>92</v>
      </c>
      <c r="O185" s="22"/>
      <c r="P185" s="23"/>
      <c r="Q185" s="22"/>
      <c r="R185" s="22"/>
      <c r="S185" s="22"/>
      <c r="T185" s="22"/>
      <c r="U185" s="23"/>
      <c r="V185" s="38"/>
      <c r="W185" s="19"/>
    </row>
    <row r="186" spans="1:23" s="20" customFormat="1" ht="39.6" hidden="1" x14ac:dyDescent="0.25">
      <c r="A186" s="24" t="s">
        <v>434</v>
      </c>
      <c r="B186" s="22" t="s">
        <v>435</v>
      </c>
      <c r="C186" s="47" t="s">
        <v>442</v>
      </c>
      <c r="D186" s="24" t="s">
        <v>443</v>
      </c>
      <c r="E186" s="24"/>
      <c r="F186" s="24"/>
      <c r="G186" s="24"/>
      <c r="H186" s="24"/>
      <c r="I186" s="24"/>
      <c r="J186" s="24"/>
      <c r="K186" s="24"/>
      <c r="L186" s="24"/>
      <c r="M186" s="24"/>
      <c r="N186" s="24" t="s">
        <v>92</v>
      </c>
      <c r="O186" s="24"/>
      <c r="P186" s="33"/>
      <c r="Q186" s="22"/>
      <c r="R186" s="22"/>
      <c r="S186" s="22"/>
      <c r="T186" s="22"/>
      <c r="U186" s="23"/>
      <c r="V186" s="38"/>
      <c r="W186" s="19"/>
    </row>
    <row r="187" spans="1:23" s="20" customFormat="1" ht="26.4" hidden="1" x14ac:dyDescent="0.25">
      <c r="A187" s="24" t="s">
        <v>434</v>
      </c>
      <c r="B187" s="22" t="s">
        <v>435</v>
      </c>
      <c r="C187" s="47" t="s">
        <v>185</v>
      </c>
      <c r="D187" s="24" t="s">
        <v>444</v>
      </c>
      <c r="E187" s="24"/>
      <c r="F187" s="24"/>
      <c r="G187" s="24"/>
      <c r="H187" s="24"/>
      <c r="I187" s="24"/>
      <c r="J187" s="24"/>
      <c r="K187" s="24"/>
      <c r="L187" s="24"/>
      <c r="M187" s="24"/>
      <c r="N187" s="24" t="s">
        <v>92</v>
      </c>
      <c r="O187" s="24"/>
      <c r="P187" s="33"/>
      <c r="Q187" s="22"/>
      <c r="R187" s="22"/>
      <c r="S187" s="22"/>
      <c r="T187" s="22"/>
      <c r="U187" s="23"/>
      <c r="V187" s="38"/>
      <c r="W187" s="19"/>
    </row>
    <row r="188" spans="1:23" s="20" customFormat="1" ht="26.4" hidden="1" x14ac:dyDescent="0.25">
      <c r="A188" s="22" t="s">
        <v>445</v>
      </c>
      <c r="B188" s="22" t="s">
        <v>446</v>
      </c>
      <c r="C188" s="46" t="s">
        <v>447</v>
      </c>
      <c r="D188" s="22" t="s">
        <v>448</v>
      </c>
      <c r="E188" s="22"/>
      <c r="F188" s="22"/>
      <c r="G188" s="22"/>
      <c r="H188" s="22"/>
      <c r="I188" s="22"/>
      <c r="J188" s="22"/>
      <c r="K188" s="22" t="s">
        <v>92</v>
      </c>
      <c r="L188" s="22"/>
      <c r="M188" s="22"/>
      <c r="N188" s="22"/>
      <c r="O188" s="22"/>
      <c r="P188" s="23"/>
      <c r="Q188" s="22"/>
      <c r="R188" s="22"/>
      <c r="S188" s="22"/>
      <c r="T188" s="22"/>
      <c r="U188" s="23"/>
      <c r="V188" s="38"/>
      <c r="W188" s="19"/>
    </row>
    <row r="189" spans="1:23" s="20" customFormat="1" ht="79.2" hidden="1" x14ac:dyDescent="0.25">
      <c r="A189" s="22" t="s">
        <v>445</v>
      </c>
      <c r="B189" s="22" t="s">
        <v>446</v>
      </c>
      <c r="C189" s="46" t="s">
        <v>449</v>
      </c>
      <c r="D189" s="22" t="s">
        <v>450</v>
      </c>
      <c r="E189" s="22"/>
      <c r="F189" s="22"/>
      <c r="G189" s="22"/>
      <c r="H189" s="22"/>
      <c r="I189" s="22"/>
      <c r="J189" s="22"/>
      <c r="K189" s="22" t="s">
        <v>92</v>
      </c>
      <c r="L189" s="22"/>
      <c r="M189" s="22"/>
      <c r="N189" s="22"/>
      <c r="O189" s="22"/>
      <c r="P189" s="23"/>
      <c r="Q189" s="22"/>
      <c r="R189" s="22"/>
      <c r="S189" s="22"/>
      <c r="T189" s="22"/>
      <c r="U189" s="23"/>
      <c r="V189" s="38"/>
      <c r="W189" s="19"/>
    </row>
    <row r="190" spans="1:23" s="20" customFormat="1" ht="79.2" hidden="1" x14ac:dyDescent="0.25">
      <c r="A190" s="22" t="s">
        <v>445</v>
      </c>
      <c r="B190" s="22" t="s">
        <v>446</v>
      </c>
      <c r="C190" s="46" t="s">
        <v>451</v>
      </c>
      <c r="D190" s="22" t="s">
        <v>452</v>
      </c>
      <c r="E190" s="22"/>
      <c r="F190" s="22"/>
      <c r="G190" s="22"/>
      <c r="H190" s="22"/>
      <c r="I190" s="22"/>
      <c r="J190" s="22"/>
      <c r="K190" s="22" t="s">
        <v>92</v>
      </c>
      <c r="L190" s="22"/>
      <c r="M190" s="22"/>
      <c r="N190" s="22"/>
      <c r="O190" s="22"/>
      <c r="P190" s="23"/>
      <c r="Q190" s="22"/>
      <c r="R190" s="22"/>
      <c r="S190" s="22"/>
      <c r="T190" s="22"/>
      <c r="U190" s="23"/>
      <c r="V190" s="38"/>
      <c r="W190" s="19"/>
    </row>
    <row r="191" spans="1:23" s="20" customFormat="1" ht="39.6" hidden="1" x14ac:dyDescent="0.25">
      <c r="A191" s="22" t="s">
        <v>445</v>
      </c>
      <c r="B191" s="22" t="s">
        <v>446</v>
      </c>
      <c r="C191" s="46" t="s">
        <v>326</v>
      </c>
      <c r="D191" s="22" t="s">
        <v>453</v>
      </c>
      <c r="E191" s="22"/>
      <c r="F191" s="22"/>
      <c r="G191" s="22"/>
      <c r="H191" s="22"/>
      <c r="I191" s="22"/>
      <c r="J191" s="22"/>
      <c r="K191" s="22" t="s">
        <v>92</v>
      </c>
      <c r="L191" s="22"/>
      <c r="M191" s="22"/>
      <c r="N191" s="22"/>
      <c r="O191" s="22"/>
      <c r="P191" s="23"/>
      <c r="Q191" s="22"/>
      <c r="R191" s="22"/>
      <c r="S191" s="22"/>
      <c r="T191" s="22"/>
      <c r="U191" s="23"/>
      <c r="V191" s="38"/>
      <c r="W191" s="19"/>
    </row>
    <row r="192" spans="1:23" s="20" customFormat="1" ht="66" hidden="1" x14ac:dyDescent="0.25">
      <c r="A192" s="22" t="s">
        <v>445</v>
      </c>
      <c r="B192" s="22" t="s">
        <v>446</v>
      </c>
      <c r="C192" s="46" t="s">
        <v>324</v>
      </c>
      <c r="D192" s="22" t="s">
        <v>454</v>
      </c>
      <c r="E192" s="22"/>
      <c r="F192" s="22"/>
      <c r="G192" s="22"/>
      <c r="H192" s="22"/>
      <c r="I192" s="22"/>
      <c r="J192" s="22"/>
      <c r="K192" s="22" t="s">
        <v>92</v>
      </c>
      <c r="L192" s="22"/>
      <c r="M192" s="22"/>
      <c r="N192" s="22"/>
      <c r="O192" s="22"/>
      <c r="P192" s="23"/>
      <c r="Q192" s="22"/>
      <c r="R192" s="22"/>
      <c r="S192" s="22"/>
      <c r="T192" s="22"/>
      <c r="U192" s="23"/>
      <c r="V192" s="38"/>
      <c r="W192" s="19"/>
    </row>
    <row r="193" spans="1:23" s="20" customFormat="1" ht="39.6" hidden="1" x14ac:dyDescent="0.25">
      <c r="A193" s="22" t="s">
        <v>445</v>
      </c>
      <c r="B193" s="22" t="s">
        <v>446</v>
      </c>
      <c r="C193" s="46" t="s">
        <v>455</v>
      </c>
      <c r="D193" s="22" t="s">
        <v>456</v>
      </c>
      <c r="E193" s="22"/>
      <c r="F193" s="22"/>
      <c r="G193" s="22"/>
      <c r="H193" s="22"/>
      <c r="I193" s="22"/>
      <c r="J193" s="22"/>
      <c r="K193" s="22" t="s">
        <v>92</v>
      </c>
      <c r="L193" s="22"/>
      <c r="M193" s="22"/>
      <c r="N193" s="22"/>
      <c r="O193" s="22"/>
      <c r="P193" s="23"/>
      <c r="Q193" s="22"/>
      <c r="R193" s="22"/>
      <c r="S193" s="22"/>
      <c r="T193" s="22"/>
      <c r="U193" s="23"/>
      <c r="V193" s="38"/>
      <c r="W193" s="19"/>
    </row>
    <row r="194" spans="1:23" s="20" customFormat="1" ht="39.6" hidden="1" x14ac:dyDescent="0.25">
      <c r="A194" s="24" t="s">
        <v>445</v>
      </c>
      <c r="B194" s="24" t="s">
        <v>446</v>
      </c>
      <c r="C194" s="47" t="s">
        <v>235</v>
      </c>
      <c r="D194" s="24" t="s">
        <v>457</v>
      </c>
      <c r="E194" s="24"/>
      <c r="F194" s="24"/>
      <c r="G194" s="24"/>
      <c r="H194" s="24"/>
      <c r="I194" s="24"/>
      <c r="J194" s="24"/>
      <c r="K194" s="24" t="s">
        <v>92</v>
      </c>
      <c r="L194" s="24"/>
      <c r="M194" s="24"/>
      <c r="N194" s="24"/>
      <c r="O194" s="24"/>
      <c r="P194" s="33"/>
      <c r="Q194" s="22"/>
      <c r="R194" s="22"/>
      <c r="S194" s="22"/>
      <c r="T194" s="22"/>
      <c r="U194" s="23"/>
      <c r="V194" s="38"/>
      <c r="W194" s="19"/>
    </row>
    <row r="195" spans="1:23" s="20" customFormat="1" ht="39.6" hidden="1" x14ac:dyDescent="0.25">
      <c r="A195" s="22" t="s">
        <v>458</v>
      </c>
      <c r="B195" s="22" t="s">
        <v>459</v>
      </c>
      <c r="C195" s="46" t="s">
        <v>460</v>
      </c>
      <c r="D195" s="22" t="s">
        <v>461</v>
      </c>
      <c r="E195" s="22"/>
      <c r="F195" s="22"/>
      <c r="G195" s="22"/>
      <c r="H195" s="22"/>
      <c r="I195" s="22"/>
      <c r="J195" s="22" t="s">
        <v>92</v>
      </c>
      <c r="K195" s="22" t="s">
        <v>92</v>
      </c>
      <c r="L195" s="22" t="s">
        <v>92</v>
      </c>
      <c r="M195" s="22" t="s">
        <v>92</v>
      </c>
      <c r="N195" s="22"/>
      <c r="O195" s="22" t="s">
        <v>92</v>
      </c>
      <c r="P195" s="23"/>
      <c r="Q195" s="22"/>
      <c r="R195" s="22"/>
      <c r="S195" s="22"/>
      <c r="T195" s="22"/>
      <c r="U195" s="23"/>
      <c r="V195" s="38"/>
      <c r="W195" s="19"/>
    </row>
    <row r="196" spans="1:23" s="20" customFormat="1" ht="39.6" hidden="1" x14ac:dyDescent="0.25">
      <c r="A196" s="22" t="s">
        <v>458</v>
      </c>
      <c r="B196" s="22" t="s">
        <v>459</v>
      </c>
      <c r="C196" s="46" t="s">
        <v>462</v>
      </c>
      <c r="D196" s="22" t="s">
        <v>463</v>
      </c>
      <c r="E196" s="22"/>
      <c r="F196" s="22"/>
      <c r="G196" s="22"/>
      <c r="H196" s="22"/>
      <c r="I196" s="22"/>
      <c r="J196" s="22" t="s">
        <v>92</v>
      </c>
      <c r="K196" s="22" t="s">
        <v>92</v>
      </c>
      <c r="L196" s="22" t="s">
        <v>92</v>
      </c>
      <c r="M196" s="22" t="s">
        <v>92</v>
      </c>
      <c r="N196" s="22"/>
      <c r="O196" s="22" t="s">
        <v>92</v>
      </c>
      <c r="P196" s="23"/>
      <c r="Q196" s="22"/>
      <c r="R196" s="22"/>
      <c r="S196" s="22"/>
      <c r="T196" s="22"/>
      <c r="U196" s="23"/>
      <c r="V196" s="38"/>
      <c r="W196" s="19"/>
    </row>
    <row r="197" spans="1:23" s="20" customFormat="1" ht="39.6" hidden="1" x14ac:dyDescent="0.25">
      <c r="A197" s="22" t="s">
        <v>458</v>
      </c>
      <c r="B197" s="24" t="s">
        <v>459</v>
      </c>
      <c r="C197" s="47" t="s">
        <v>464</v>
      </c>
      <c r="D197" s="24" t="s">
        <v>465</v>
      </c>
      <c r="E197" s="24"/>
      <c r="F197" s="24"/>
      <c r="G197" s="24"/>
      <c r="H197" s="24"/>
      <c r="I197" s="24"/>
      <c r="J197" s="24"/>
      <c r="K197" s="24" t="s">
        <v>92</v>
      </c>
      <c r="L197" s="24"/>
      <c r="M197" s="24"/>
      <c r="N197" s="24"/>
      <c r="O197" s="24"/>
      <c r="P197" s="33"/>
      <c r="Q197" s="26"/>
      <c r="R197" s="26"/>
      <c r="S197" s="26"/>
      <c r="T197" s="26"/>
      <c r="U197" s="35"/>
      <c r="V197" s="38"/>
      <c r="W197" s="19"/>
    </row>
    <row r="198" spans="1:23" s="20" customFormat="1" ht="39.6" hidden="1" x14ac:dyDescent="0.25">
      <c r="A198" s="22" t="s">
        <v>458</v>
      </c>
      <c r="B198" s="22" t="s">
        <v>459</v>
      </c>
      <c r="C198" s="46" t="s">
        <v>466</v>
      </c>
      <c r="D198" s="22" t="s">
        <v>467</v>
      </c>
      <c r="E198" s="22"/>
      <c r="F198" s="22"/>
      <c r="G198" s="22"/>
      <c r="H198" s="22"/>
      <c r="I198" s="22"/>
      <c r="J198" s="22" t="s">
        <v>92</v>
      </c>
      <c r="K198" s="22" t="s">
        <v>92</v>
      </c>
      <c r="L198" s="22" t="s">
        <v>92</v>
      </c>
      <c r="M198" s="22" t="s">
        <v>92</v>
      </c>
      <c r="N198" s="22"/>
      <c r="O198" s="22"/>
      <c r="P198" s="23"/>
      <c r="Q198" s="22"/>
      <c r="R198" s="22"/>
      <c r="S198" s="22"/>
      <c r="T198" s="22"/>
      <c r="U198" s="23"/>
      <c r="V198" s="38"/>
      <c r="W198" s="19"/>
    </row>
    <row r="199" spans="1:23" s="20" customFormat="1" ht="37.5" hidden="1" customHeight="1" x14ac:dyDescent="0.25">
      <c r="A199" s="22" t="s">
        <v>458</v>
      </c>
      <c r="B199" s="22" t="s">
        <v>459</v>
      </c>
      <c r="C199" s="46" t="s">
        <v>468</v>
      </c>
      <c r="D199" s="22" t="s">
        <v>469</v>
      </c>
      <c r="E199" s="22"/>
      <c r="F199" s="22"/>
      <c r="G199" s="22"/>
      <c r="H199" s="22"/>
      <c r="I199" s="22"/>
      <c r="J199" s="22" t="s">
        <v>92</v>
      </c>
      <c r="K199" s="22" t="s">
        <v>92</v>
      </c>
      <c r="L199" s="22" t="s">
        <v>92</v>
      </c>
      <c r="M199" s="22" t="s">
        <v>92</v>
      </c>
      <c r="N199" s="22"/>
      <c r="O199" s="22"/>
      <c r="P199" s="23"/>
      <c r="Q199" s="22"/>
      <c r="R199" s="22"/>
      <c r="S199" s="22"/>
      <c r="T199" s="22"/>
      <c r="U199" s="23"/>
      <c r="V199" s="38"/>
      <c r="W199" s="19"/>
    </row>
    <row r="200" spans="1:23" s="20" customFormat="1" ht="39.6" hidden="1" x14ac:dyDescent="0.25">
      <c r="A200" s="22" t="s">
        <v>458</v>
      </c>
      <c r="B200" s="24" t="s">
        <v>459</v>
      </c>
      <c r="C200" s="47" t="s">
        <v>470</v>
      </c>
      <c r="D200" s="24" t="s">
        <v>471</v>
      </c>
      <c r="E200" s="24"/>
      <c r="F200" s="24"/>
      <c r="G200" s="24"/>
      <c r="H200" s="24"/>
      <c r="I200" s="24"/>
      <c r="J200" s="24"/>
      <c r="K200" s="24" t="s">
        <v>92</v>
      </c>
      <c r="L200" s="24"/>
      <c r="M200" s="24"/>
      <c r="N200" s="24"/>
      <c r="O200" s="24"/>
      <c r="P200" s="33"/>
      <c r="Q200" s="26"/>
      <c r="R200" s="26"/>
      <c r="S200" s="26"/>
      <c r="T200" s="26"/>
      <c r="U200" s="35"/>
      <c r="V200" s="38"/>
      <c r="W200" s="19"/>
    </row>
    <row r="201" spans="1:23" s="20" customFormat="1" ht="39.6" hidden="1" x14ac:dyDescent="0.25">
      <c r="A201" s="22" t="s">
        <v>458</v>
      </c>
      <c r="B201" s="22" t="s">
        <v>459</v>
      </c>
      <c r="C201" s="46" t="s">
        <v>472</v>
      </c>
      <c r="D201" s="23" t="s">
        <v>473</v>
      </c>
      <c r="E201" s="24"/>
      <c r="F201" s="24"/>
      <c r="G201" s="24"/>
      <c r="H201" s="24"/>
      <c r="I201" s="24"/>
      <c r="J201" s="22" t="s">
        <v>92</v>
      </c>
      <c r="K201" s="22" t="s">
        <v>92</v>
      </c>
      <c r="L201" s="22" t="s">
        <v>92</v>
      </c>
      <c r="M201" s="22" t="s">
        <v>92</v>
      </c>
      <c r="N201" s="24"/>
      <c r="O201" s="22" t="s">
        <v>92</v>
      </c>
      <c r="P201" s="33"/>
      <c r="Q201" s="26"/>
      <c r="R201" s="26"/>
      <c r="S201" s="26"/>
      <c r="T201" s="26"/>
      <c r="U201" s="35"/>
      <c r="V201" s="38"/>
      <c r="W201" s="19"/>
    </row>
    <row r="202" spans="1:23" s="20" customFormat="1" ht="39.6" hidden="1" x14ac:dyDescent="0.25">
      <c r="A202" s="22" t="s">
        <v>458</v>
      </c>
      <c r="B202" s="22" t="s">
        <v>459</v>
      </c>
      <c r="C202" s="46" t="s">
        <v>474</v>
      </c>
      <c r="D202" s="23" t="s">
        <v>475</v>
      </c>
      <c r="E202" s="22"/>
      <c r="F202" s="22"/>
      <c r="G202" s="22"/>
      <c r="H202" s="22"/>
      <c r="I202" s="22"/>
      <c r="J202" s="22" t="s">
        <v>92</v>
      </c>
      <c r="K202" s="22" t="s">
        <v>92</v>
      </c>
      <c r="L202" s="22" t="s">
        <v>92</v>
      </c>
      <c r="M202" s="22" t="s">
        <v>92</v>
      </c>
      <c r="N202" s="22"/>
      <c r="O202" s="22" t="s">
        <v>92</v>
      </c>
      <c r="P202" s="23"/>
      <c r="Q202" s="22"/>
      <c r="R202" s="22"/>
      <c r="S202" s="22"/>
      <c r="T202" s="22"/>
      <c r="U202" s="23"/>
      <c r="V202" s="38"/>
      <c r="W202" s="19"/>
    </row>
    <row r="203" spans="1:23" s="20" customFormat="1" ht="39.6" hidden="1" x14ac:dyDescent="0.25">
      <c r="A203" s="22" t="s">
        <v>458</v>
      </c>
      <c r="B203" s="24" t="s">
        <v>459</v>
      </c>
      <c r="C203" s="47" t="s">
        <v>476</v>
      </c>
      <c r="D203" s="24" t="s">
        <v>477</v>
      </c>
      <c r="E203" s="24"/>
      <c r="F203" s="24"/>
      <c r="G203" s="24"/>
      <c r="H203" s="24"/>
      <c r="I203" s="24"/>
      <c r="J203" s="24"/>
      <c r="K203" s="24" t="s">
        <v>92</v>
      </c>
      <c r="L203" s="24"/>
      <c r="M203" s="24"/>
      <c r="N203" s="24"/>
      <c r="O203" s="24"/>
      <c r="P203" s="33"/>
      <c r="Q203" s="26"/>
      <c r="R203" s="26"/>
      <c r="S203" s="26"/>
      <c r="T203" s="26"/>
      <c r="U203" s="35"/>
      <c r="V203" s="38"/>
      <c r="W203" s="19"/>
    </row>
    <row r="204" spans="1:23" s="20" customFormat="1" ht="39.6" hidden="1" x14ac:dyDescent="0.25">
      <c r="A204" s="56" t="s">
        <v>478</v>
      </c>
      <c r="B204" s="22" t="s">
        <v>459</v>
      </c>
      <c r="C204" s="46" t="s">
        <v>460</v>
      </c>
      <c r="D204" s="22" t="s">
        <v>461</v>
      </c>
      <c r="E204" s="56"/>
      <c r="F204" s="56"/>
      <c r="G204" s="56"/>
      <c r="H204" s="56"/>
      <c r="I204" s="56"/>
      <c r="J204" s="56" t="s">
        <v>92</v>
      </c>
      <c r="K204" s="56"/>
      <c r="L204" s="56" t="s">
        <v>92</v>
      </c>
      <c r="M204" s="56" t="s">
        <v>92</v>
      </c>
      <c r="N204" s="56"/>
      <c r="O204" s="56"/>
      <c r="P204" s="33"/>
      <c r="Q204" s="26"/>
      <c r="R204" s="26"/>
      <c r="S204" s="26"/>
      <c r="T204" s="26"/>
      <c r="U204" s="35"/>
      <c r="V204" s="38"/>
      <c r="W204" s="19"/>
    </row>
    <row r="205" spans="1:23" s="20" customFormat="1" ht="39.6" hidden="1" x14ac:dyDescent="0.25">
      <c r="A205" s="56" t="s">
        <v>478</v>
      </c>
      <c r="B205" s="22" t="s">
        <v>459</v>
      </c>
      <c r="C205" s="46" t="s">
        <v>462</v>
      </c>
      <c r="D205" s="22" t="s">
        <v>463</v>
      </c>
      <c r="E205" s="56"/>
      <c r="F205" s="56"/>
      <c r="G205" s="56"/>
      <c r="H205" s="56"/>
      <c r="I205" s="56"/>
      <c r="J205" s="56" t="s">
        <v>92</v>
      </c>
      <c r="K205" s="56"/>
      <c r="L205" s="56" t="s">
        <v>92</v>
      </c>
      <c r="M205" s="56" t="s">
        <v>92</v>
      </c>
      <c r="N205" s="56"/>
      <c r="O205" s="56"/>
      <c r="P205" s="33"/>
      <c r="Q205" s="26"/>
      <c r="R205" s="26"/>
      <c r="S205" s="26"/>
      <c r="T205" s="26"/>
      <c r="U205" s="35"/>
      <c r="V205" s="38"/>
      <c r="W205" s="19"/>
    </row>
    <row r="206" spans="1:23" s="60" customFormat="1" ht="39.6" hidden="1" x14ac:dyDescent="0.25">
      <c r="A206" s="56" t="s">
        <v>478</v>
      </c>
      <c r="B206" s="22" t="s">
        <v>459</v>
      </c>
      <c r="C206" s="46" t="s">
        <v>466</v>
      </c>
      <c r="D206" s="22" t="s">
        <v>467</v>
      </c>
      <c r="E206" s="56"/>
      <c r="F206" s="56"/>
      <c r="G206" s="56"/>
      <c r="H206" s="56"/>
      <c r="I206" s="56"/>
      <c r="J206" s="56" t="s">
        <v>92</v>
      </c>
      <c r="K206" s="56"/>
      <c r="L206" s="56" t="s">
        <v>92</v>
      </c>
      <c r="M206" s="56" t="s">
        <v>92</v>
      </c>
      <c r="N206" s="56"/>
      <c r="O206" s="56"/>
      <c r="P206" s="57"/>
      <c r="Q206" s="56"/>
      <c r="R206" s="56"/>
      <c r="S206" s="56"/>
      <c r="T206" s="56"/>
      <c r="U206" s="57"/>
      <c r="V206" s="58"/>
      <c r="W206" s="59"/>
    </row>
    <row r="207" spans="1:23" s="60" customFormat="1" ht="37.5" hidden="1" customHeight="1" x14ac:dyDescent="0.25">
      <c r="A207" s="56" t="s">
        <v>478</v>
      </c>
      <c r="B207" s="22" t="s">
        <v>459</v>
      </c>
      <c r="C207" s="46" t="s">
        <v>468</v>
      </c>
      <c r="D207" s="22" t="s">
        <v>469</v>
      </c>
      <c r="E207" s="56"/>
      <c r="F207" s="56"/>
      <c r="G207" s="56"/>
      <c r="H207" s="56"/>
      <c r="I207" s="56"/>
      <c r="J207" s="56" t="s">
        <v>92</v>
      </c>
      <c r="K207" s="56"/>
      <c r="L207" s="56" t="s">
        <v>92</v>
      </c>
      <c r="M207" s="56" t="s">
        <v>92</v>
      </c>
      <c r="N207" s="56"/>
      <c r="O207" s="56"/>
      <c r="P207" s="57"/>
      <c r="Q207" s="56"/>
      <c r="R207" s="56"/>
      <c r="S207" s="56"/>
      <c r="T207" s="56"/>
      <c r="U207" s="57"/>
      <c r="V207" s="58"/>
      <c r="W207" s="59"/>
    </row>
    <row r="208" spans="1:23" s="60" customFormat="1" ht="39.6" hidden="1" x14ac:dyDescent="0.25">
      <c r="A208" s="56" t="s">
        <v>478</v>
      </c>
      <c r="B208" s="22" t="s">
        <v>459</v>
      </c>
      <c r="C208" s="46" t="s">
        <v>472</v>
      </c>
      <c r="D208" s="23" t="s">
        <v>473</v>
      </c>
      <c r="E208" s="61"/>
      <c r="F208" s="61"/>
      <c r="G208" s="61"/>
      <c r="H208" s="61"/>
      <c r="I208" s="61"/>
      <c r="J208" s="56" t="s">
        <v>92</v>
      </c>
      <c r="K208" s="56"/>
      <c r="L208" s="56" t="s">
        <v>92</v>
      </c>
      <c r="M208" s="56" t="s">
        <v>92</v>
      </c>
      <c r="N208" s="61"/>
      <c r="O208" s="56"/>
      <c r="P208" s="62"/>
      <c r="Q208" s="63"/>
      <c r="R208" s="63"/>
      <c r="S208" s="63"/>
      <c r="T208" s="63"/>
      <c r="U208" s="64"/>
      <c r="V208" s="58"/>
      <c r="W208" s="59"/>
    </row>
    <row r="209" spans="1:23" s="60" customFormat="1" ht="39.6" hidden="1" x14ac:dyDescent="0.25">
      <c r="A209" s="56" t="s">
        <v>478</v>
      </c>
      <c r="B209" s="22" t="s">
        <v>459</v>
      </c>
      <c r="C209" s="46" t="s">
        <v>474</v>
      </c>
      <c r="D209" s="23" t="s">
        <v>475</v>
      </c>
      <c r="E209" s="56"/>
      <c r="F209" s="56"/>
      <c r="G209" s="56"/>
      <c r="H209" s="56"/>
      <c r="I209" s="56"/>
      <c r="J209" s="56" t="s">
        <v>92</v>
      </c>
      <c r="K209" s="56"/>
      <c r="L209" s="56" t="s">
        <v>92</v>
      </c>
      <c r="M209" s="56" t="s">
        <v>92</v>
      </c>
      <c r="N209" s="56"/>
      <c r="O209" s="56"/>
      <c r="P209" s="57"/>
      <c r="Q209" s="56"/>
      <c r="R209" s="56"/>
      <c r="S209" s="56"/>
      <c r="T209" s="56"/>
      <c r="U209" s="57"/>
      <c r="V209" s="58"/>
      <c r="W209" s="59"/>
    </row>
    <row r="210" spans="1:23" s="71" customFormat="1" ht="39.6" hidden="1" x14ac:dyDescent="0.25">
      <c r="A210" s="65" t="s">
        <v>479</v>
      </c>
      <c r="B210" s="22" t="s">
        <v>459</v>
      </c>
      <c r="C210" s="46" t="s">
        <v>460</v>
      </c>
      <c r="D210" s="22" t="s">
        <v>461</v>
      </c>
      <c r="E210" s="65"/>
      <c r="F210" s="65"/>
      <c r="G210" s="65"/>
      <c r="H210" s="65"/>
      <c r="I210" s="65"/>
      <c r="J210" s="65"/>
      <c r="K210" s="65"/>
      <c r="L210" s="65"/>
      <c r="M210" s="65"/>
      <c r="N210" s="65"/>
      <c r="O210" s="65" t="s">
        <v>92</v>
      </c>
      <c r="P210" s="66"/>
      <c r="Q210" s="67"/>
      <c r="R210" s="67"/>
      <c r="S210" s="67"/>
      <c r="T210" s="67"/>
      <c r="U210" s="68"/>
      <c r="V210" s="69"/>
      <c r="W210" s="70"/>
    </row>
    <row r="211" spans="1:23" s="71" customFormat="1" ht="39.6" hidden="1" x14ac:dyDescent="0.25">
      <c r="A211" s="65" t="s">
        <v>479</v>
      </c>
      <c r="B211" s="22" t="s">
        <v>459</v>
      </c>
      <c r="C211" s="46" t="s">
        <v>462</v>
      </c>
      <c r="D211" s="22" t="s">
        <v>463</v>
      </c>
      <c r="E211" s="65"/>
      <c r="F211" s="65"/>
      <c r="G211" s="65"/>
      <c r="H211" s="65"/>
      <c r="I211" s="65"/>
      <c r="J211" s="65"/>
      <c r="K211" s="65"/>
      <c r="L211" s="65"/>
      <c r="M211" s="65"/>
      <c r="N211" s="65"/>
      <c r="O211" s="65" t="s">
        <v>92</v>
      </c>
      <c r="P211" s="66"/>
      <c r="Q211" s="67"/>
      <c r="R211" s="67"/>
      <c r="S211" s="67"/>
      <c r="T211" s="67"/>
      <c r="U211" s="68"/>
      <c r="V211" s="69"/>
      <c r="W211" s="70"/>
    </row>
    <row r="212" spans="1:23" s="71" customFormat="1" ht="39.6" hidden="1" x14ac:dyDescent="0.25">
      <c r="A212" s="65" t="s">
        <v>479</v>
      </c>
      <c r="B212" s="22" t="s">
        <v>459</v>
      </c>
      <c r="C212" s="46" t="s">
        <v>472</v>
      </c>
      <c r="D212" s="23" t="s">
        <v>473</v>
      </c>
      <c r="E212" s="73"/>
      <c r="F212" s="73"/>
      <c r="G212" s="73"/>
      <c r="H212" s="73"/>
      <c r="I212" s="73"/>
      <c r="J212" s="65"/>
      <c r="K212" s="65"/>
      <c r="L212" s="65"/>
      <c r="M212" s="65"/>
      <c r="N212" s="73"/>
      <c r="O212" s="65" t="s">
        <v>92</v>
      </c>
      <c r="P212" s="66"/>
      <c r="Q212" s="67"/>
      <c r="R212" s="67"/>
      <c r="S212" s="67"/>
      <c r="T212" s="67"/>
      <c r="U212" s="68"/>
      <c r="V212" s="69"/>
      <c r="W212" s="70"/>
    </row>
    <row r="213" spans="1:23" s="71" customFormat="1" ht="39.6" hidden="1" x14ac:dyDescent="0.25">
      <c r="A213" s="65" t="s">
        <v>479</v>
      </c>
      <c r="B213" s="22" t="s">
        <v>459</v>
      </c>
      <c r="C213" s="46" t="s">
        <v>474</v>
      </c>
      <c r="D213" s="23" t="s">
        <v>475</v>
      </c>
      <c r="E213" s="65"/>
      <c r="F213" s="65"/>
      <c r="G213" s="65"/>
      <c r="H213" s="65"/>
      <c r="I213" s="65"/>
      <c r="J213" s="65"/>
      <c r="K213" s="65"/>
      <c r="L213" s="65"/>
      <c r="M213" s="65"/>
      <c r="N213" s="65"/>
      <c r="O213" s="65" t="s">
        <v>92</v>
      </c>
      <c r="P213" s="72"/>
      <c r="Q213" s="65"/>
      <c r="R213" s="65"/>
      <c r="S213" s="65"/>
      <c r="T213" s="65"/>
      <c r="U213" s="72"/>
      <c r="V213" s="69"/>
      <c r="W213" s="70"/>
    </row>
    <row r="214" spans="1:23" s="20" customFormat="1" ht="26.4" hidden="1" x14ac:dyDescent="0.25">
      <c r="A214" s="22" t="s">
        <v>480</v>
      </c>
      <c r="B214" s="22" t="s">
        <v>481</v>
      </c>
      <c r="C214" s="46" t="s">
        <v>335</v>
      </c>
      <c r="D214" s="22" t="s">
        <v>482</v>
      </c>
      <c r="E214" s="22"/>
      <c r="F214" s="22"/>
      <c r="G214" s="22"/>
      <c r="H214" s="22"/>
      <c r="I214" s="22"/>
      <c r="J214" s="22"/>
      <c r="K214" s="22"/>
      <c r="L214" s="22"/>
      <c r="M214" s="22"/>
      <c r="N214" s="22"/>
      <c r="O214" s="22"/>
      <c r="P214" s="22"/>
      <c r="Q214" s="26" t="s">
        <v>92</v>
      </c>
      <c r="R214" s="26"/>
      <c r="S214" s="26"/>
      <c r="T214" s="26"/>
      <c r="U214" s="35"/>
      <c r="V214" s="38"/>
      <c r="W214" s="19"/>
    </row>
    <row r="215" spans="1:23" s="20" customFormat="1" ht="26.4" hidden="1" x14ac:dyDescent="0.25">
      <c r="A215" s="22" t="s">
        <v>480</v>
      </c>
      <c r="B215" s="22" t="s">
        <v>481</v>
      </c>
      <c r="C215" s="46" t="s">
        <v>483</v>
      </c>
      <c r="D215" s="22" t="s">
        <v>482</v>
      </c>
      <c r="E215" s="22"/>
      <c r="F215" s="22"/>
      <c r="G215" s="22"/>
      <c r="H215" s="22"/>
      <c r="I215" s="22"/>
      <c r="J215" s="22"/>
      <c r="K215" s="22"/>
      <c r="L215" s="22"/>
      <c r="M215" s="22"/>
      <c r="N215" s="22"/>
      <c r="O215" s="22"/>
      <c r="P215" s="22"/>
      <c r="Q215" s="22" t="s">
        <v>92</v>
      </c>
      <c r="R215" s="22"/>
      <c r="S215" s="22"/>
      <c r="T215" s="22"/>
      <c r="U215" s="23"/>
      <c r="V215" s="38"/>
      <c r="W215" s="19"/>
    </row>
    <row r="216" spans="1:23" s="20" customFormat="1" ht="26.4" hidden="1" x14ac:dyDescent="0.25">
      <c r="A216" s="22" t="s">
        <v>480</v>
      </c>
      <c r="B216" s="22" t="s">
        <v>481</v>
      </c>
      <c r="C216" s="46" t="s">
        <v>484</v>
      </c>
      <c r="D216" s="22" t="s">
        <v>482</v>
      </c>
      <c r="E216" s="22"/>
      <c r="F216" s="22"/>
      <c r="G216" s="22"/>
      <c r="H216" s="22"/>
      <c r="I216" s="22"/>
      <c r="J216" s="22"/>
      <c r="K216" s="22"/>
      <c r="L216" s="22"/>
      <c r="M216" s="22"/>
      <c r="N216" s="22"/>
      <c r="O216" s="22"/>
      <c r="P216" s="22"/>
      <c r="Q216" s="22" t="s">
        <v>92</v>
      </c>
      <c r="R216" s="22"/>
      <c r="S216" s="22"/>
      <c r="T216" s="22"/>
      <c r="U216" s="23"/>
      <c r="V216" s="38"/>
      <c r="W216" s="19"/>
    </row>
    <row r="217" spans="1:23" s="20" customFormat="1" ht="26.4" hidden="1" x14ac:dyDescent="0.25">
      <c r="A217" s="22" t="s">
        <v>480</v>
      </c>
      <c r="B217" s="22" t="s">
        <v>481</v>
      </c>
      <c r="C217" s="46" t="s">
        <v>485</v>
      </c>
      <c r="D217" s="22" t="s">
        <v>482</v>
      </c>
      <c r="E217" s="22"/>
      <c r="F217" s="22"/>
      <c r="G217" s="22"/>
      <c r="H217" s="22"/>
      <c r="I217" s="22"/>
      <c r="J217" s="22"/>
      <c r="K217" s="22"/>
      <c r="L217" s="22"/>
      <c r="M217" s="22"/>
      <c r="N217" s="22"/>
      <c r="O217" s="22"/>
      <c r="P217" s="22"/>
      <c r="Q217" s="22" t="s">
        <v>92</v>
      </c>
      <c r="R217" s="22"/>
      <c r="S217" s="22"/>
      <c r="T217" s="22"/>
      <c r="U217" s="23"/>
      <c r="V217" s="38"/>
      <c r="W217" s="19"/>
    </row>
    <row r="218" spans="1:23" s="20" customFormat="1" ht="26.4" hidden="1" x14ac:dyDescent="0.25">
      <c r="A218" s="22" t="s">
        <v>480</v>
      </c>
      <c r="B218" s="22" t="s">
        <v>481</v>
      </c>
      <c r="C218" s="46" t="s">
        <v>136</v>
      </c>
      <c r="D218" s="22" t="s">
        <v>482</v>
      </c>
      <c r="E218" s="22"/>
      <c r="F218" s="22"/>
      <c r="G218" s="22"/>
      <c r="H218" s="22"/>
      <c r="I218" s="22"/>
      <c r="J218" s="22"/>
      <c r="K218" s="22"/>
      <c r="L218" s="22"/>
      <c r="M218" s="22"/>
      <c r="N218" s="22"/>
      <c r="O218" s="22"/>
      <c r="P218" s="22"/>
      <c r="Q218" s="22" t="s">
        <v>92</v>
      </c>
      <c r="R218" s="22"/>
      <c r="S218" s="22"/>
      <c r="T218" s="22"/>
      <c r="U218" s="23"/>
      <c r="V218" s="38"/>
      <c r="W218" s="19"/>
    </row>
    <row r="219" spans="1:23" s="20" customFormat="1" ht="26.4" hidden="1" x14ac:dyDescent="0.25">
      <c r="A219" s="22" t="s">
        <v>480</v>
      </c>
      <c r="B219" s="22" t="s">
        <v>481</v>
      </c>
      <c r="C219" s="46" t="s">
        <v>486</v>
      </c>
      <c r="D219" s="22" t="s">
        <v>482</v>
      </c>
      <c r="E219" s="22"/>
      <c r="F219" s="22"/>
      <c r="G219" s="22"/>
      <c r="H219" s="22"/>
      <c r="I219" s="22"/>
      <c r="J219" s="22"/>
      <c r="K219" s="22"/>
      <c r="L219" s="22"/>
      <c r="M219" s="22"/>
      <c r="N219" s="22"/>
      <c r="O219" s="22"/>
      <c r="P219" s="22"/>
      <c r="Q219" s="22" t="s">
        <v>92</v>
      </c>
      <c r="R219" s="22"/>
      <c r="S219" s="22"/>
      <c r="T219" s="22"/>
      <c r="U219" s="23"/>
      <c r="V219" s="38"/>
      <c r="W219" s="19"/>
    </row>
    <row r="220" spans="1:23" s="20" customFormat="1" ht="26.4" hidden="1" x14ac:dyDescent="0.25">
      <c r="A220" s="22" t="s">
        <v>480</v>
      </c>
      <c r="B220" s="22" t="s">
        <v>481</v>
      </c>
      <c r="C220" s="46" t="s">
        <v>487</v>
      </c>
      <c r="D220" s="22" t="s">
        <v>482</v>
      </c>
      <c r="E220" s="22"/>
      <c r="F220" s="22"/>
      <c r="G220" s="22"/>
      <c r="H220" s="22"/>
      <c r="I220" s="22"/>
      <c r="J220" s="22"/>
      <c r="K220" s="22"/>
      <c r="L220" s="22"/>
      <c r="M220" s="22"/>
      <c r="N220" s="22"/>
      <c r="O220" s="22"/>
      <c r="P220" s="22"/>
      <c r="Q220" s="22" t="s">
        <v>92</v>
      </c>
      <c r="R220" s="22"/>
      <c r="S220" s="22"/>
      <c r="T220" s="22"/>
      <c r="U220" s="23"/>
      <c r="V220" s="38"/>
      <c r="W220" s="19"/>
    </row>
    <row r="221" spans="1:23" s="20" customFormat="1" ht="26.4" hidden="1" x14ac:dyDescent="0.25">
      <c r="A221" s="22" t="s">
        <v>480</v>
      </c>
      <c r="B221" s="22" t="s">
        <v>481</v>
      </c>
      <c r="C221" s="46" t="s">
        <v>488</v>
      </c>
      <c r="D221" s="22" t="s">
        <v>482</v>
      </c>
      <c r="E221" s="22"/>
      <c r="F221" s="22"/>
      <c r="G221" s="22"/>
      <c r="H221" s="22"/>
      <c r="I221" s="22"/>
      <c r="J221" s="22"/>
      <c r="K221" s="22"/>
      <c r="L221" s="22"/>
      <c r="M221" s="22"/>
      <c r="N221" s="22"/>
      <c r="O221" s="22"/>
      <c r="P221" s="22"/>
      <c r="Q221" s="22" t="s">
        <v>92</v>
      </c>
      <c r="R221" s="22"/>
      <c r="S221" s="22"/>
      <c r="T221" s="22"/>
      <c r="U221" s="23"/>
      <c r="V221" s="38"/>
      <c r="W221" s="19"/>
    </row>
    <row r="222" spans="1:23" s="20" customFormat="1" ht="26.4" hidden="1" x14ac:dyDescent="0.25">
      <c r="A222" s="22" t="s">
        <v>480</v>
      </c>
      <c r="B222" s="22" t="s">
        <v>481</v>
      </c>
      <c r="C222" s="46" t="s">
        <v>489</v>
      </c>
      <c r="D222" s="22" t="s">
        <v>482</v>
      </c>
      <c r="E222" s="22"/>
      <c r="F222" s="22"/>
      <c r="G222" s="22"/>
      <c r="H222" s="22"/>
      <c r="I222" s="22"/>
      <c r="J222" s="22"/>
      <c r="K222" s="22"/>
      <c r="L222" s="22"/>
      <c r="M222" s="22"/>
      <c r="N222" s="22"/>
      <c r="O222" s="22"/>
      <c r="P222" s="22"/>
      <c r="Q222" s="22" t="s">
        <v>92</v>
      </c>
      <c r="R222" s="22"/>
      <c r="S222" s="22"/>
      <c r="T222" s="22"/>
      <c r="U222" s="23"/>
      <c r="V222" s="38"/>
      <c r="W222" s="19"/>
    </row>
    <row r="223" spans="1:23" s="20" customFormat="1" ht="26.4" hidden="1" x14ac:dyDescent="0.25">
      <c r="A223" s="22" t="s">
        <v>480</v>
      </c>
      <c r="B223" s="22" t="s">
        <v>481</v>
      </c>
      <c r="C223" s="46" t="s">
        <v>490</v>
      </c>
      <c r="D223" s="22" t="s">
        <v>482</v>
      </c>
      <c r="E223" s="22"/>
      <c r="F223" s="22"/>
      <c r="G223" s="22"/>
      <c r="H223" s="22"/>
      <c r="I223" s="22"/>
      <c r="J223" s="22"/>
      <c r="K223" s="22"/>
      <c r="L223" s="22"/>
      <c r="M223" s="22"/>
      <c r="N223" s="22"/>
      <c r="O223" s="22"/>
      <c r="P223" s="22"/>
      <c r="Q223" s="22" t="s">
        <v>92</v>
      </c>
      <c r="R223" s="22"/>
      <c r="S223" s="22"/>
      <c r="T223" s="22"/>
      <c r="U223" s="23"/>
      <c r="V223" s="38"/>
      <c r="W223" s="19"/>
    </row>
    <row r="224" spans="1:23" s="20" customFormat="1" ht="26.4" hidden="1" x14ac:dyDescent="0.25">
      <c r="A224" s="22" t="s">
        <v>480</v>
      </c>
      <c r="B224" s="22" t="s">
        <v>481</v>
      </c>
      <c r="C224" s="46" t="s">
        <v>491</v>
      </c>
      <c r="D224" s="22" t="s">
        <v>482</v>
      </c>
      <c r="E224" s="22"/>
      <c r="F224" s="22"/>
      <c r="G224" s="22"/>
      <c r="H224" s="22"/>
      <c r="I224" s="22"/>
      <c r="J224" s="22"/>
      <c r="K224" s="22"/>
      <c r="L224" s="22"/>
      <c r="M224" s="22"/>
      <c r="N224" s="22"/>
      <c r="O224" s="22"/>
      <c r="P224" s="22"/>
      <c r="Q224" s="22" t="s">
        <v>92</v>
      </c>
      <c r="R224" s="22"/>
      <c r="S224" s="22"/>
      <c r="T224" s="22"/>
      <c r="U224" s="23"/>
      <c r="V224" s="38"/>
      <c r="W224" s="19"/>
    </row>
    <row r="225" spans="1:23" s="20" customFormat="1" ht="26.4" hidden="1" x14ac:dyDescent="0.25">
      <c r="A225" s="22" t="s">
        <v>480</v>
      </c>
      <c r="B225" s="22" t="s">
        <v>481</v>
      </c>
      <c r="C225" s="46" t="s">
        <v>492</v>
      </c>
      <c r="D225" s="22" t="s">
        <v>482</v>
      </c>
      <c r="E225" s="22"/>
      <c r="F225" s="22"/>
      <c r="G225" s="22"/>
      <c r="H225" s="22"/>
      <c r="I225" s="22"/>
      <c r="J225" s="22"/>
      <c r="K225" s="22"/>
      <c r="L225" s="22"/>
      <c r="M225" s="22"/>
      <c r="N225" s="22"/>
      <c r="O225" s="22"/>
      <c r="P225" s="22"/>
      <c r="Q225" s="22" t="s">
        <v>92</v>
      </c>
      <c r="R225" s="22"/>
      <c r="S225" s="22"/>
      <c r="T225" s="22"/>
      <c r="U225" s="23"/>
      <c r="V225" s="38"/>
      <c r="W225" s="19"/>
    </row>
    <row r="226" spans="1:23" s="20" customFormat="1" ht="26.4" hidden="1" x14ac:dyDescent="0.25">
      <c r="A226" s="22" t="s">
        <v>480</v>
      </c>
      <c r="B226" s="22" t="s">
        <v>481</v>
      </c>
      <c r="C226" s="46" t="s">
        <v>493</v>
      </c>
      <c r="D226" s="22" t="s">
        <v>482</v>
      </c>
      <c r="E226" s="22"/>
      <c r="F226" s="22"/>
      <c r="G226" s="22"/>
      <c r="H226" s="22"/>
      <c r="I226" s="22"/>
      <c r="J226" s="22"/>
      <c r="K226" s="22"/>
      <c r="L226" s="22"/>
      <c r="M226" s="22"/>
      <c r="N226" s="22"/>
      <c r="O226" s="22"/>
      <c r="P226" s="22"/>
      <c r="Q226" s="22" t="s">
        <v>92</v>
      </c>
      <c r="R226" s="22"/>
      <c r="S226" s="22"/>
      <c r="T226" s="22"/>
      <c r="U226" s="23"/>
      <c r="V226" s="38"/>
      <c r="W226" s="19"/>
    </row>
    <row r="227" spans="1:23" s="20" customFormat="1" ht="26.4" hidden="1" x14ac:dyDescent="0.25">
      <c r="A227" s="22" t="s">
        <v>480</v>
      </c>
      <c r="B227" s="22" t="s">
        <v>481</v>
      </c>
      <c r="C227" s="46" t="s">
        <v>494</v>
      </c>
      <c r="D227" s="22" t="s">
        <v>482</v>
      </c>
      <c r="E227" s="22"/>
      <c r="F227" s="22"/>
      <c r="G227" s="22"/>
      <c r="H227" s="22"/>
      <c r="I227" s="22"/>
      <c r="J227" s="22"/>
      <c r="K227" s="22"/>
      <c r="L227" s="22"/>
      <c r="M227" s="22"/>
      <c r="N227" s="22"/>
      <c r="O227" s="22"/>
      <c r="P227" s="22"/>
      <c r="Q227" s="22" t="s">
        <v>92</v>
      </c>
      <c r="R227" s="22"/>
      <c r="S227" s="22"/>
      <c r="T227" s="22"/>
      <c r="U227" s="23"/>
      <c r="V227" s="38"/>
      <c r="W227" s="19"/>
    </row>
    <row r="228" spans="1:23" s="20" customFormat="1" ht="26.4" hidden="1" x14ac:dyDescent="0.25">
      <c r="A228" s="22" t="s">
        <v>480</v>
      </c>
      <c r="B228" s="22" t="s">
        <v>481</v>
      </c>
      <c r="C228" s="46" t="s">
        <v>495</v>
      </c>
      <c r="D228" s="22" t="s">
        <v>482</v>
      </c>
      <c r="E228" s="22"/>
      <c r="F228" s="22"/>
      <c r="G228" s="22"/>
      <c r="H228" s="22"/>
      <c r="I228" s="22"/>
      <c r="J228" s="22"/>
      <c r="K228" s="22"/>
      <c r="L228" s="22"/>
      <c r="M228" s="22"/>
      <c r="N228" s="22"/>
      <c r="O228" s="22"/>
      <c r="P228" s="22"/>
      <c r="Q228" s="22" t="s">
        <v>92</v>
      </c>
      <c r="R228" s="22"/>
      <c r="S228" s="22"/>
      <c r="T228" s="22"/>
      <c r="U228" s="23"/>
      <c r="V228" s="38"/>
      <c r="W228" s="19"/>
    </row>
    <row r="229" spans="1:23" s="20" customFormat="1" ht="26.4" hidden="1" x14ac:dyDescent="0.25">
      <c r="A229" s="22" t="s">
        <v>480</v>
      </c>
      <c r="B229" s="22" t="s">
        <v>481</v>
      </c>
      <c r="C229" s="46" t="s">
        <v>496</v>
      </c>
      <c r="D229" s="22" t="s">
        <v>482</v>
      </c>
      <c r="E229" s="22"/>
      <c r="F229" s="22"/>
      <c r="G229" s="22"/>
      <c r="H229" s="22"/>
      <c r="I229" s="22"/>
      <c r="J229" s="22"/>
      <c r="K229" s="22"/>
      <c r="L229" s="22"/>
      <c r="M229" s="22"/>
      <c r="N229" s="22"/>
      <c r="O229" s="22"/>
      <c r="P229" s="22"/>
      <c r="Q229" s="22" t="s">
        <v>92</v>
      </c>
      <c r="R229" s="22"/>
      <c r="S229" s="22"/>
      <c r="T229" s="22"/>
      <c r="U229" s="23"/>
      <c r="V229" s="38"/>
      <c r="W229" s="19"/>
    </row>
    <row r="230" spans="1:23" s="20" customFormat="1" ht="26.4" hidden="1" x14ac:dyDescent="0.25">
      <c r="A230" s="22" t="s">
        <v>480</v>
      </c>
      <c r="B230" s="22" t="s">
        <v>481</v>
      </c>
      <c r="C230" s="46" t="s">
        <v>497</v>
      </c>
      <c r="D230" s="22" t="s">
        <v>482</v>
      </c>
      <c r="E230" s="22"/>
      <c r="F230" s="22"/>
      <c r="G230" s="22"/>
      <c r="H230" s="22"/>
      <c r="I230" s="22"/>
      <c r="J230" s="22"/>
      <c r="K230" s="22"/>
      <c r="L230" s="22"/>
      <c r="M230" s="22"/>
      <c r="N230" s="22"/>
      <c r="O230" s="22"/>
      <c r="P230" s="22"/>
      <c r="Q230" s="22" t="s">
        <v>92</v>
      </c>
      <c r="R230" s="22"/>
      <c r="S230" s="22"/>
      <c r="T230" s="22"/>
      <c r="U230" s="23"/>
      <c r="V230" s="38"/>
      <c r="W230" s="19"/>
    </row>
    <row r="231" spans="1:23" s="20" customFormat="1" ht="26.4" hidden="1" x14ac:dyDescent="0.25">
      <c r="A231" s="22" t="s">
        <v>480</v>
      </c>
      <c r="B231" s="22" t="s">
        <v>481</v>
      </c>
      <c r="C231" s="46" t="s">
        <v>498</v>
      </c>
      <c r="D231" s="22" t="s">
        <v>482</v>
      </c>
      <c r="E231" s="22"/>
      <c r="F231" s="22"/>
      <c r="G231" s="22"/>
      <c r="H231" s="22"/>
      <c r="I231" s="22"/>
      <c r="J231" s="22"/>
      <c r="K231" s="22"/>
      <c r="L231" s="22"/>
      <c r="M231" s="22"/>
      <c r="N231" s="22"/>
      <c r="O231" s="22"/>
      <c r="P231" s="22"/>
      <c r="Q231" s="22" t="s">
        <v>92</v>
      </c>
      <c r="R231" s="22"/>
      <c r="S231" s="22"/>
      <c r="T231" s="22"/>
      <c r="U231" s="23"/>
      <c r="V231" s="38"/>
      <c r="W231" s="19"/>
    </row>
    <row r="232" spans="1:23" s="20" customFormat="1" ht="26.4" hidden="1" x14ac:dyDescent="0.25">
      <c r="A232" s="22" t="s">
        <v>480</v>
      </c>
      <c r="B232" s="22" t="s">
        <v>481</v>
      </c>
      <c r="C232" s="46" t="s">
        <v>499</v>
      </c>
      <c r="D232" s="22" t="s">
        <v>482</v>
      </c>
      <c r="E232" s="22"/>
      <c r="F232" s="22"/>
      <c r="G232" s="22"/>
      <c r="H232" s="22"/>
      <c r="I232" s="22"/>
      <c r="J232" s="22"/>
      <c r="K232" s="22"/>
      <c r="L232" s="22"/>
      <c r="M232" s="22"/>
      <c r="N232" s="22"/>
      <c r="O232" s="22"/>
      <c r="P232" s="22"/>
      <c r="Q232" s="22" t="s">
        <v>92</v>
      </c>
      <c r="R232" s="22"/>
      <c r="S232" s="22"/>
      <c r="T232" s="22"/>
      <c r="U232" s="23"/>
      <c r="V232" s="38"/>
      <c r="W232" s="19"/>
    </row>
    <row r="233" spans="1:23" s="20" customFormat="1" ht="26.4" hidden="1" x14ac:dyDescent="0.25">
      <c r="A233" s="22" t="s">
        <v>480</v>
      </c>
      <c r="B233" s="22" t="s">
        <v>481</v>
      </c>
      <c r="C233" s="46" t="s">
        <v>500</v>
      </c>
      <c r="D233" s="22" t="s">
        <v>482</v>
      </c>
      <c r="E233" s="22"/>
      <c r="F233" s="22"/>
      <c r="G233" s="22"/>
      <c r="H233" s="22"/>
      <c r="I233" s="22"/>
      <c r="J233" s="22"/>
      <c r="K233" s="22"/>
      <c r="L233" s="22"/>
      <c r="M233" s="22"/>
      <c r="N233" s="22"/>
      <c r="O233" s="22"/>
      <c r="P233" s="22"/>
      <c r="Q233" s="22" t="s">
        <v>92</v>
      </c>
      <c r="R233" s="22"/>
      <c r="S233" s="22"/>
      <c r="T233" s="22"/>
      <c r="U233" s="23"/>
      <c r="V233" s="38"/>
      <c r="W233" s="19"/>
    </row>
    <row r="234" spans="1:23" s="20" customFormat="1" ht="26.4" hidden="1" x14ac:dyDescent="0.25">
      <c r="A234" s="22" t="s">
        <v>480</v>
      </c>
      <c r="B234" s="22" t="s">
        <v>481</v>
      </c>
      <c r="C234" s="46" t="s">
        <v>501</v>
      </c>
      <c r="D234" s="22" t="s">
        <v>482</v>
      </c>
      <c r="E234" s="22"/>
      <c r="F234" s="22"/>
      <c r="G234" s="22"/>
      <c r="H234" s="22"/>
      <c r="I234" s="22"/>
      <c r="J234" s="22"/>
      <c r="K234" s="22"/>
      <c r="L234" s="22"/>
      <c r="M234" s="22"/>
      <c r="N234" s="22"/>
      <c r="O234" s="22"/>
      <c r="P234" s="22"/>
      <c r="Q234" s="22" t="s">
        <v>92</v>
      </c>
      <c r="R234" s="22"/>
      <c r="S234" s="22"/>
      <c r="T234" s="22"/>
      <c r="U234" s="23"/>
      <c r="V234" s="38"/>
      <c r="W234" s="19"/>
    </row>
    <row r="235" spans="1:23" s="20" customFormat="1" ht="26.4" hidden="1" x14ac:dyDescent="0.25">
      <c r="A235" s="22" t="s">
        <v>480</v>
      </c>
      <c r="B235" s="22" t="s">
        <v>481</v>
      </c>
      <c r="C235" s="46" t="s">
        <v>502</v>
      </c>
      <c r="D235" s="22" t="s">
        <v>482</v>
      </c>
      <c r="E235" s="22"/>
      <c r="F235" s="22"/>
      <c r="G235" s="22"/>
      <c r="H235" s="22"/>
      <c r="I235" s="22"/>
      <c r="J235" s="22"/>
      <c r="K235" s="22"/>
      <c r="L235" s="22"/>
      <c r="M235" s="22"/>
      <c r="N235" s="22"/>
      <c r="O235" s="22"/>
      <c r="P235" s="22"/>
      <c r="Q235" s="22" t="s">
        <v>92</v>
      </c>
      <c r="R235" s="22"/>
      <c r="S235" s="22"/>
      <c r="T235" s="22"/>
      <c r="U235" s="23"/>
      <c r="V235" s="38"/>
      <c r="W235" s="19"/>
    </row>
    <row r="236" spans="1:23" s="20" customFormat="1" ht="26.4" hidden="1" x14ac:dyDescent="0.25">
      <c r="A236" s="22" t="s">
        <v>99</v>
      </c>
      <c r="B236" s="22" t="s">
        <v>100</v>
      </c>
      <c r="C236" s="46" t="s">
        <v>503</v>
      </c>
      <c r="D236" s="22" t="s">
        <v>504</v>
      </c>
      <c r="E236" s="22" t="s">
        <v>92</v>
      </c>
      <c r="F236" s="22" t="s">
        <v>92</v>
      </c>
      <c r="G236" s="22" t="s">
        <v>92</v>
      </c>
      <c r="H236" s="22" t="s">
        <v>92</v>
      </c>
      <c r="I236" s="22" t="s">
        <v>92</v>
      </c>
      <c r="J236" s="22" t="s">
        <v>92</v>
      </c>
      <c r="K236" s="22" t="s">
        <v>92</v>
      </c>
      <c r="L236" s="22" t="s">
        <v>92</v>
      </c>
      <c r="M236" s="22" t="s">
        <v>92</v>
      </c>
      <c r="N236" s="22" t="s">
        <v>92</v>
      </c>
      <c r="O236" s="22" t="s">
        <v>92</v>
      </c>
      <c r="P236" s="22"/>
      <c r="Q236" s="22" t="s">
        <v>92</v>
      </c>
      <c r="R236" s="22" t="s">
        <v>92</v>
      </c>
      <c r="S236" s="22" t="s">
        <v>92</v>
      </c>
      <c r="T236" s="22" t="s">
        <v>92</v>
      </c>
      <c r="U236" s="23" t="s">
        <v>92</v>
      </c>
      <c r="V236" s="38"/>
      <c r="W236" s="19"/>
    </row>
    <row r="237" spans="1:23" s="20" customFormat="1" ht="26.4" hidden="1" x14ac:dyDescent="0.25">
      <c r="A237" s="22" t="s">
        <v>113</v>
      </c>
      <c r="B237" s="22" t="s">
        <v>114</v>
      </c>
      <c r="C237" s="46" t="s">
        <v>505</v>
      </c>
      <c r="D237" s="22" t="s">
        <v>506</v>
      </c>
      <c r="E237" s="22"/>
      <c r="F237" s="22"/>
      <c r="G237" s="22"/>
      <c r="H237" s="22"/>
      <c r="I237" s="22"/>
      <c r="J237" s="22"/>
      <c r="K237" s="22"/>
      <c r="L237" s="22"/>
      <c r="M237" s="22"/>
      <c r="N237" s="22"/>
      <c r="O237" s="22"/>
      <c r="P237" s="22"/>
      <c r="Q237" s="22" t="s">
        <v>92</v>
      </c>
      <c r="R237" s="22" t="s">
        <v>92</v>
      </c>
      <c r="S237" s="22" t="s">
        <v>92</v>
      </c>
      <c r="T237" s="22" t="s">
        <v>92</v>
      </c>
      <c r="U237" s="23" t="s">
        <v>92</v>
      </c>
      <c r="V237" s="38"/>
      <c r="W237" s="19"/>
    </row>
    <row r="238" spans="1:23" s="20" customFormat="1" ht="26.4" hidden="1" x14ac:dyDescent="0.25">
      <c r="A238" s="22" t="s">
        <v>99</v>
      </c>
      <c r="B238" s="22" t="s">
        <v>100</v>
      </c>
      <c r="C238" s="46" t="s">
        <v>507</v>
      </c>
      <c r="D238" s="22" t="s">
        <v>508</v>
      </c>
      <c r="E238" s="22" t="s">
        <v>92</v>
      </c>
      <c r="F238" s="22" t="s">
        <v>92</v>
      </c>
      <c r="G238" s="22" t="s">
        <v>92</v>
      </c>
      <c r="H238" s="22" t="s">
        <v>92</v>
      </c>
      <c r="I238" s="22" t="s">
        <v>92</v>
      </c>
      <c r="J238" s="22" t="s">
        <v>92</v>
      </c>
      <c r="K238" s="22" t="s">
        <v>92</v>
      </c>
      <c r="L238" s="22" t="s">
        <v>92</v>
      </c>
      <c r="M238" s="22" t="s">
        <v>92</v>
      </c>
      <c r="N238" s="22" t="s">
        <v>92</v>
      </c>
      <c r="O238" s="22" t="s">
        <v>92</v>
      </c>
      <c r="P238" s="22"/>
      <c r="Q238" s="22" t="s">
        <v>92</v>
      </c>
      <c r="R238" s="22" t="s">
        <v>92</v>
      </c>
      <c r="S238" s="22" t="s">
        <v>92</v>
      </c>
      <c r="T238" s="22" t="s">
        <v>92</v>
      </c>
      <c r="U238" s="23" t="s">
        <v>92</v>
      </c>
      <c r="V238" s="38"/>
      <c r="W238" s="19"/>
    </row>
    <row r="239" spans="1:23" s="20" customFormat="1" ht="26.4" hidden="1" x14ac:dyDescent="0.25">
      <c r="A239" s="22" t="s">
        <v>99</v>
      </c>
      <c r="B239" s="22" t="s">
        <v>100</v>
      </c>
      <c r="C239" s="46" t="s">
        <v>509</v>
      </c>
      <c r="D239" s="22" t="s">
        <v>510</v>
      </c>
      <c r="E239" s="22" t="s">
        <v>92</v>
      </c>
      <c r="F239" s="22" t="s">
        <v>92</v>
      </c>
      <c r="G239" s="22" t="s">
        <v>92</v>
      </c>
      <c r="H239" s="22" t="s">
        <v>92</v>
      </c>
      <c r="I239" s="22" t="s">
        <v>92</v>
      </c>
      <c r="J239" s="22" t="s">
        <v>92</v>
      </c>
      <c r="K239" s="22" t="s">
        <v>92</v>
      </c>
      <c r="L239" s="22" t="s">
        <v>92</v>
      </c>
      <c r="M239" s="22" t="s">
        <v>92</v>
      </c>
      <c r="N239" s="22" t="s">
        <v>92</v>
      </c>
      <c r="O239" s="22" t="s">
        <v>92</v>
      </c>
      <c r="P239" s="22"/>
      <c r="Q239" s="22" t="s">
        <v>92</v>
      </c>
      <c r="R239" s="22" t="s">
        <v>92</v>
      </c>
      <c r="S239" s="22" t="s">
        <v>92</v>
      </c>
      <c r="T239" s="22" t="s">
        <v>92</v>
      </c>
      <c r="U239" s="23" t="s">
        <v>92</v>
      </c>
      <c r="V239" s="38"/>
      <c r="W239" s="19"/>
    </row>
    <row r="240" spans="1:23" s="20" customFormat="1" ht="66.599999999999994" hidden="1" x14ac:dyDescent="0.3">
      <c r="A240" s="22" t="s">
        <v>88</v>
      </c>
      <c r="B240" s="22" t="s">
        <v>89</v>
      </c>
      <c r="C240" s="46" t="s">
        <v>511</v>
      </c>
      <c r="D240" s="22" t="s">
        <v>512</v>
      </c>
      <c r="E240" s="32"/>
      <c r="F240" s="32"/>
      <c r="G240" s="22"/>
      <c r="H240" s="22"/>
      <c r="I240" s="22"/>
      <c r="J240" s="22"/>
      <c r="K240" s="22"/>
      <c r="L240" s="22"/>
      <c r="M240" s="22"/>
      <c r="N240" s="22"/>
      <c r="O240" s="22"/>
      <c r="P240" s="22"/>
      <c r="Q240" s="22" t="s">
        <v>92</v>
      </c>
      <c r="R240" s="22" t="s">
        <v>92</v>
      </c>
      <c r="S240" s="22" t="s">
        <v>92</v>
      </c>
      <c r="T240" s="22"/>
      <c r="U240" s="23"/>
      <c r="V240" s="38"/>
      <c r="W240" s="19"/>
    </row>
    <row r="241" spans="1:23" s="20" customFormat="1" ht="66.599999999999994" hidden="1" x14ac:dyDescent="0.3">
      <c r="A241" s="22" t="s">
        <v>103</v>
      </c>
      <c r="B241" s="22" t="s">
        <v>104</v>
      </c>
      <c r="C241" s="46" t="s">
        <v>513</v>
      </c>
      <c r="D241" s="22" t="s">
        <v>514</v>
      </c>
      <c r="E241" s="32"/>
      <c r="F241" s="32"/>
      <c r="G241" s="22"/>
      <c r="H241" s="22"/>
      <c r="I241" s="22"/>
      <c r="J241" s="22"/>
      <c r="K241" s="22"/>
      <c r="L241" s="22"/>
      <c r="M241" s="22"/>
      <c r="N241" s="22"/>
      <c r="O241" s="22"/>
      <c r="P241" s="22"/>
      <c r="Q241" s="22" t="s">
        <v>92</v>
      </c>
      <c r="R241" s="22" t="s">
        <v>92</v>
      </c>
      <c r="S241" s="22" t="s">
        <v>92</v>
      </c>
      <c r="T241" s="22"/>
      <c r="U241" s="23"/>
      <c r="V241" s="38"/>
      <c r="W241" s="19"/>
    </row>
    <row r="242" spans="1:23" s="20" customFormat="1" ht="26.4" hidden="1" x14ac:dyDescent="0.25">
      <c r="A242" s="22" t="s">
        <v>99</v>
      </c>
      <c r="B242" s="22" t="s">
        <v>100</v>
      </c>
      <c r="C242" s="46" t="s">
        <v>515</v>
      </c>
      <c r="D242" s="22" t="s">
        <v>516</v>
      </c>
      <c r="E242" s="22" t="s">
        <v>92</v>
      </c>
      <c r="F242" s="22" t="s">
        <v>92</v>
      </c>
      <c r="G242" s="22" t="s">
        <v>92</v>
      </c>
      <c r="H242" s="22" t="s">
        <v>92</v>
      </c>
      <c r="I242" s="22" t="s">
        <v>92</v>
      </c>
      <c r="J242" s="22" t="s">
        <v>92</v>
      </c>
      <c r="K242" s="22" t="s">
        <v>92</v>
      </c>
      <c r="L242" s="22" t="s">
        <v>92</v>
      </c>
      <c r="M242" s="22" t="s">
        <v>92</v>
      </c>
      <c r="N242" s="22" t="s">
        <v>92</v>
      </c>
      <c r="O242" s="22" t="s">
        <v>92</v>
      </c>
      <c r="P242" s="22"/>
      <c r="Q242" s="22" t="s">
        <v>92</v>
      </c>
      <c r="R242" s="22" t="s">
        <v>92</v>
      </c>
      <c r="S242" s="22" t="s">
        <v>92</v>
      </c>
      <c r="T242" s="22" t="s">
        <v>92</v>
      </c>
      <c r="U242" s="23" t="s">
        <v>92</v>
      </c>
      <c r="V242" s="38"/>
      <c r="W242" s="19"/>
    </row>
    <row r="243" spans="1:23" s="20" customFormat="1" ht="66.599999999999994" hidden="1" x14ac:dyDescent="0.3">
      <c r="A243" s="22" t="s">
        <v>103</v>
      </c>
      <c r="B243" s="22" t="s">
        <v>104</v>
      </c>
      <c r="C243" s="46" t="s">
        <v>517</v>
      </c>
      <c r="D243" s="22" t="s">
        <v>518</v>
      </c>
      <c r="E243" s="32"/>
      <c r="F243" s="32"/>
      <c r="G243" s="22"/>
      <c r="H243" s="22"/>
      <c r="I243" s="22"/>
      <c r="J243" s="22"/>
      <c r="K243" s="22"/>
      <c r="L243" s="22"/>
      <c r="M243" s="22"/>
      <c r="N243" s="22"/>
      <c r="O243" s="22"/>
      <c r="P243" s="22"/>
      <c r="Q243" s="22" t="s">
        <v>92</v>
      </c>
      <c r="R243" s="22" t="s">
        <v>92</v>
      </c>
      <c r="S243" s="22" t="s">
        <v>92</v>
      </c>
      <c r="T243" s="22"/>
      <c r="U243" s="23"/>
      <c r="V243" s="38"/>
      <c r="W243" s="19"/>
    </row>
    <row r="244" spans="1:23" s="20" customFormat="1" ht="66.599999999999994" hidden="1" x14ac:dyDescent="0.3">
      <c r="A244" s="22" t="s">
        <v>103</v>
      </c>
      <c r="B244" s="22" t="s">
        <v>104</v>
      </c>
      <c r="C244" s="46" t="s">
        <v>519</v>
      </c>
      <c r="D244" s="22" t="s">
        <v>520</v>
      </c>
      <c r="E244" s="32"/>
      <c r="F244" s="32"/>
      <c r="G244" s="22"/>
      <c r="H244" s="22"/>
      <c r="I244" s="22"/>
      <c r="J244" s="22"/>
      <c r="K244" s="22"/>
      <c r="L244" s="22"/>
      <c r="M244" s="22"/>
      <c r="N244" s="22"/>
      <c r="O244" s="22"/>
      <c r="P244" s="22"/>
      <c r="Q244" s="22" t="s">
        <v>92</v>
      </c>
      <c r="R244" s="22" t="s">
        <v>92</v>
      </c>
      <c r="S244" s="22" t="s">
        <v>92</v>
      </c>
      <c r="T244" s="22"/>
      <c r="U244" s="23"/>
      <c r="V244" s="38"/>
      <c r="W244" s="19"/>
    </row>
    <row r="245" spans="1:23" s="20" customFormat="1" ht="66.599999999999994" hidden="1" x14ac:dyDescent="0.3">
      <c r="A245" s="22" t="s">
        <v>103</v>
      </c>
      <c r="B245" s="22" t="s">
        <v>104</v>
      </c>
      <c r="C245" s="46" t="s">
        <v>521</v>
      </c>
      <c r="D245" s="22" t="s">
        <v>522</v>
      </c>
      <c r="E245" s="32"/>
      <c r="F245" s="32"/>
      <c r="G245" s="22"/>
      <c r="H245" s="22"/>
      <c r="I245" s="22"/>
      <c r="J245" s="22"/>
      <c r="K245" s="22"/>
      <c r="L245" s="22"/>
      <c r="M245" s="22"/>
      <c r="N245" s="22"/>
      <c r="O245" s="22"/>
      <c r="P245" s="22"/>
      <c r="Q245" s="22" t="s">
        <v>92</v>
      </c>
      <c r="R245" s="22" t="s">
        <v>92</v>
      </c>
      <c r="S245" s="22" t="s">
        <v>92</v>
      </c>
      <c r="T245" s="22"/>
      <c r="U245" s="23"/>
      <c r="V245" s="38"/>
      <c r="W245" s="19"/>
    </row>
    <row r="246" spans="1:23" s="20" customFormat="1" ht="39.6" hidden="1" x14ac:dyDescent="0.25">
      <c r="A246" s="22" t="s">
        <v>113</v>
      </c>
      <c r="B246" s="22" t="s">
        <v>114</v>
      </c>
      <c r="C246" s="46" t="s">
        <v>523</v>
      </c>
      <c r="D246" s="22" t="s">
        <v>524</v>
      </c>
      <c r="E246" s="22"/>
      <c r="F246" s="22"/>
      <c r="G246" s="22"/>
      <c r="H246" s="22"/>
      <c r="I246" s="22"/>
      <c r="J246" s="22"/>
      <c r="K246" s="22"/>
      <c r="L246" s="22"/>
      <c r="M246" s="22"/>
      <c r="N246" s="22"/>
      <c r="O246" s="22"/>
      <c r="P246" s="22"/>
      <c r="Q246" s="22"/>
      <c r="R246" s="22" t="s">
        <v>92</v>
      </c>
      <c r="S246" s="22" t="s">
        <v>92</v>
      </c>
      <c r="T246" s="22" t="s">
        <v>92</v>
      </c>
      <c r="U246" s="23" t="s">
        <v>92</v>
      </c>
      <c r="V246" s="38"/>
      <c r="W246" s="19"/>
    </row>
    <row r="247" spans="1:23" s="20" customFormat="1" ht="66.599999999999994" hidden="1" x14ac:dyDescent="0.3">
      <c r="A247" s="22" t="s">
        <v>103</v>
      </c>
      <c r="B247" s="22" t="s">
        <v>104</v>
      </c>
      <c r="C247" s="46" t="s">
        <v>525</v>
      </c>
      <c r="D247" s="22" t="s">
        <v>526</v>
      </c>
      <c r="E247" s="32"/>
      <c r="F247" s="32"/>
      <c r="G247" s="22"/>
      <c r="H247" s="22"/>
      <c r="I247" s="22"/>
      <c r="J247" s="22"/>
      <c r="K247" s="22"/>
      <c r="L247" s="22"/>
      <c r="M247" s="22"/>
      <c r="N247" s="22"/>
      <c r="O247" s="22"/>
      <c r="P247" s="22"/>
      <c r="Q247" s="22" t="s">
        <v>92</v>
      </c>
      <c r="R247" s="22" t="s">
        <v>92</v>
      </c>
      <c r="S247" s="22" t="s">
        <v>92</v>
      </c>
      <c r="T247" s="22"/>
      <c r="U247" s="23"/>
      <c r="V247" s="38"/>
      <c r="W247" s="19"/>
    </row>
    <row r="248" spans="1:23" s="20" customFormat="1" ht="66.599999999999994" hidden="1" x14ac:dyDescent="0.3">
      <c r="A248" s="22" t="s">
        <v>103</v>
      </c>
      <c r="B248" s="22" t="s">
        <v>104</v>
      </c>
      <c r="C248" s="46" t="s">
        <v>527</v>
      </c>
      <c r="D248" s="22" t="s">
        <v>528</v>
      </c>
      <c r="E248" s="31"/>
      <c r="F248" s="22"/>
      <c r="G248" s="22"/>
      <c r="H248" s="22"/>
      <c r="I248" s="22"/>
      <c r="J248" s="22"/>
      <c r="K248" s="22"/>
      <c r="L248" s="22"/>
      <c r="M248" s="22"/>
      <c r="N248" s="22"/>
      <c r="O248" s="22"/>
      <c r="P248" s="22"/>
      <c r="Q248" s="22" t="s">
        <v>92</v>
      </c>
      <c r="R248" s="22" t="s">
        <v>92</v>
      </c>
      <c r="S248" s="22" t="s">
        <v>92</v>
      </c>
      <c r="T248" s="22"/>
      <c r="U248" s="23"/>
      <c r="V248" s="38"/>
      <c r="W248" s="19"/>
    </row>
    <row r="249" spans="1:23" s="20" customFormat="1" ht="26.4" hidden="1" x14ac:dyDescent="0.25">
      <c r="A249" s="22" t="s">
        <v>119</v>
      </c>
      <c r="B249" s="22" t="s">
        <v>120</v>
      </c>
      <c r="C249" s="46" t="s">
        <v>529</v>
      </c>
      <c r="D249" s="22" t="s">
        <v>530</v>
      </c>
      <c r="E249" s="22"/>
      <c r="F249" s="22"/>
      <c r="G249" s="22"/>
      <c r="H249" s="22"/>
      <c r="I249" s="22"/>
      <c r="J249" s="22"/>
      <c r="K249" s="22"/>
      <c r="L249" s="22"/>
      <c r="M249" s="22"/>
      <c r="N249" s="22"/>
      <c r="O249" s="22"/>
      <c r="P249" s="22"/>
      <c r="Q249" s="22" t="s">
        <v>92</v>
      </c>
      <c r="R249" s="22"/>
      <c r="S249" s="22" t="s">
        <v>92</v>
      </c>
      <c r="T249" s="22" t="s">
        <v>92</v>
      </c>
      <c r="U249" s="23" t="s">
        <v>92</v>
      </c>
      <c r="V249" s="38"/>
      <c r="W249" s="19"/>
    </row>
    <row r="250" spans="1:23" s="20" customFormat="1" ht="66" hidden="1" x14ac:dyDescent="0.25">
      <c r="A250" s="22" t="s">
        <v>88</v>
      </c>
      <c r="B250" s="22" t="s">
        <v>89</v>
      </c>
      <c r="C250" s="46" t="s">
        <v>185</v>
      </c>
      <c r="D250" s="22" t="s">
        <v>531</v>
      </c>
      <c r="E250" s="22"/>
      <c r="F250" s="22"/>
      <c r="G250" s="22"/>
      <c r="H250" s="22"/>
      <c r="I250" s="22"/>
      <c r="J250" s="22"/>
      <c r="K250" s="22"/>
      <c r="L250" s="22"/>
      <c r="M250" s="22"/>
      <c r="N250" s="22"/>
      <c r="O250" s="22"/>
      <c r="P250" s="22"/>
      <c r="Q250" s="22" t="s">
        <v>92</v>
      </c>
      <c r="R250" s="22" t="s">
        <v>92</v>
      </c>
      <c r="S250" s="22" t="s">
        <v>92</v>
      </c>
      <c r="T250" s="22"/>
      <c r="U250" s="23"/>
      <c r="V250" s="38"/>
      <c r="W250" s="19"/>
    </row>
    <row r="251" spans="1:23" s="20" customFormat="1" ht="66.599999999999994" hidden="1" x14ac:dyDescent="0.3">
      <c r="A251" s="22" t="s">
        <v>103</v>
      </c>
      <c r="B251" s="22" t="s">
        <v>104</v>
      </c>
      <c r="C251" s="46" t="s">
        <v>532</v>
      </c>
      <c r="D251" s="22" t="s">
        <v>533</v>
      </c>
      <c r="E251" s="32"/>
      <c r="F251" s="32"/>
      <c r="G251" s="22"/>
      <c r="H251" s="22"/>
      <c r="I251" s="22"/>
      <c r="J251" s="22"/>
      <c r="K251" s="22"/>
      <c r="L251" s="22"/>
      <c r="M251" s="22"/>
      <c r="N251" s="22"/>
      <c r="O251" s="22"/>
      <c r="P251" s="22"/>
      <c r="Q251" s="22" t="s">
        <v>92</v>
      </c>
      <c r="R251" s="22" t="s">
        <v>92</v>
      </c>
      <c r="S251" s="22" t="s">
        <v>92</v>
      </c>
      <c r="T251" s="22"/>
      <c r="U251" s="23"/>
      <c r="V251" s="38"/>
      <c r="W251" s="19"/>
    </row>
    <row r="252" spans="1:23" s="20" customFormat="1" ht="26.4" hidden="1" x14ac:dyDescent="0.25">
      <c r="A252" s="22" t="s">
        <v>113</v>
      </c>
      <c r="B252" s="22" t="s">
        <v>114</v>
      </c>
      <c r="C252" s="46" t="s">
        <v>235</v>
      </c>
      <c r="D252" s="22" t="s">
        <v>534</v>
      </c>
      <c r="E252" s="22"/>
      <c r="F252" s="22"/>
      <c r="G252" s="22"/>
      <c r="H252" s="22"/>
      <c r="I252" s="22"/>
      <c r="J252" s="22"/>
      <c r="K252" s="22"/>
      <c r="L252" s="22"/>
      <c r="M252" s="22"/>
      <c r="N252" s="22"/>
      <c r="O252" s="22"/>
      <c r="P252" s="22"/>
      <c r="Q252" s="22" t="s">
        <v>92</v>
      </c>
      <c r="R252" s="22" t="s">
        <v>92</v>
      </c>
      <c r="S252" s="22" t="s">
        <v>92</v>
      </c>
      <c r="T252" s="22" t="s">
        <v>92</v>
      </c>
      <c r="U252" s="23" t="s">
        <v>92</v>
      </c>
      <c r="V252" s="38"/>
      <c r="W252" s="19"/>
    </row>
    <row r="253" spans="1:23" s="20" customFormat="1" ht="26.4" hidden="1" x14ac:dyDescent="0.25">
      <c r="A253" s="22" t="s">
        <v>99</v>
      </c>
      <c r="B253" s="22" t="s">
        <v>100</v>
      </c>
      <c r="C253" s="46" t="s">
        <v>535</v>
      </c>
      <c r="D253" s="22" t="s">
        <v>536</v>
      </c>
      <c r="E253" s="22" t="s">
        <v>92</v>
      </c>
      <c r="F253" s="22" t="s">
        <v>92</v>
      </c>
      <c r="G253" s="22" t="s">
        <v>92</v>
      </c>
      <c r="H253" s="22" t="s">
        <v>92</v>
      </c>
      <c r="I253" s="22" t="s">
        <v>92</v>
      </c>
      <c r="J253" s="22" t="s">
        <v>92</v>
      </c>
      <c r="K253" s="22" t="s">
        <v>92</v>
      </c>
      <c r="L253" s="22" t="s">
        <v>92</v>
      </c>
      <c r="M253" s="22" t="s">
        <v>92</v>
      </c>
      <c r="N253" s="22" t="s">
        <v>92</v>
      </c>
      <c r="O253" s="22" t="s">
        <v>92</v>
      </c>
      <c r="P253" s="22"/>
      <c r="Q253" s="22" t="s">
        <v>92</v>
      </c>
      <c r="R253" s="22" t="s">
        <v>92</v>
      </c>
      <c r="S253" s="22" t="s">
        <v>92</v>
      </c>
      <c r="T253" s="22" t="s">
        <v>92</v>
      </c>
      <c r="U253" s="23" t="s">
        <v>92</v>
      </c>
      <c r="V253" s="38"/>
      <c r="W253" s="19"/>
    </row>
    <row r="254" spans="1:23" s="20" customFormat="1" ht="26.4" hidden="1" x14ac:dyDescent="0.25">
      <c r="A254" s="22" t="s">
        <v>99</v>
      </c>
      <c r="B254" s="22" t="s">
        <v>100</v>
      </c>
      <c r="C254" s="46" t="s">
        <v>537</v>
      </c>
      <c r="D254" s="22" t="s">
        <v>538</v>
      </c>
      <c r="E254" s="22" t="s">
        <v>92</v>
      </c>
      <c r="F254" s="22" t="s">
        <v>92</v>
      </c>
      <c r="G254" s="22" t="s">
        <v>92</v>
      </c>
      <c r="H254" s="22" t="s">
        <v>92</v>
      </c>
      <c r="I254" s="22" t="s">
        <v>92</v>
      </c>
      <c r="J254" s="22" t="s">
        <v>92</v>
      </c>
      <c r="K254" s="22" t="s">
        <v>92</v>
      </c>
      <c r="L254" s="22" t="s">
        <v>92</v>
      </c>
      <c r="M254" s="22" t="s">
        <v>92</v>
      </c>
      <c r="N254" s="22" t="s">
        <v>92</v>
      </c>
      <c r="O254" s="22" t="s">
        <v>92</v>
      </c>
      <c r="P254" s="22"/>
      <c r="Q254" s="22" t="s">
        <v>92</v>
      </c>
      <c r="R254" s="22" t="s">
        <v>92</v>
      </c>
      <c r="S254" s="22" t="s">
        <v>92</v>
      </c>
      <c r="T254" s="22" t="s">
        <v>92</v>
      </c>
      <c r="U254" s="23" t="s">
        <v>92</v>
      </c>
      <c r="V254" s="38"/>
      <c r="W254" s="19"/>
    </row>
    <row r="255" spans="1:23" s="20" customFormat="1" ht="26.4" hidden="1" x14ac:dyDescent="0.25">
      <c r="A255" s="22" t="s">
        <v>119</v>
      </c>
      <c r="B255" s="22" t="s">
        <v>120</v>
      </c>
      <c r="C255" s="46" t="s">
        <v>539</v>
      </c>
      <c r="D255" s="22" t="s">
        <v>540</v>
      </c>
      <c r="E255" s="22"/>
      <c r="F255" s="22"/>
      <c r="G255" s="22"/>
      <c r="H255" s="22"/>
      <c r="I255" s="22"/>
      <c r="J255" s="22"/>
      <c r="K255" s="22"/>
      <c r="L255" s="22"/>
      <c r="M255" s="22"/>
      <c r="N255" s="22"/>
      <c r="O255" s="22"/>
      <c r="P255" s="22"/>
      <c r="Q255" s="22" t="s">
        <v>92</v>
      </c>
      <c r="R255" s="22"/>
      <c r="S255" s="22" t="s">
        <v>92</v>
      </c>
      <c r="T255" s="22" t="s">
        <v>92</v>
      </c>
      <c r="U255" s="23" t="s">
        <v>92</v>
      </c>
      <c r="V255" s="38"/>
      <c r="W255" s="19"/>
    </row>
    <row r="256" spans="1:23" s="20" customFormat="1" ht="26.4" hidden="1" x14ac:dyDescent="0.25">
      <c r="A256" s="22" t="s">
        <v>113</v>
      </c>
      <c r="B256" s="22" t="s">
        <v>114</v>
      </c>
      <c r="C256" s="46" t="s">
        <v>541</v>
      </c>
      <c r="D256" s="22" t="s">
        <v>542</v>
      </c>
      <c r="E256" s="22"/>
      <c r="F256" s="22"/>
      <c r="G256" s="22"/>
      <c r="H256" s="22"/>
      <c r="I256" s="22"/>
      <c r="J256" s="22"/>
      <c r="K256" s="22"/>
      <c r="L256" s="22"/>
      <c r="M256" s="22"/>
      <c r="N256" s="22"/>
      <c r="O256" s="22"/>
      <c r="P256" s="22"/>
      <c r="Q256" s="22"/>
      <c r="R256" s="22" t="s">
        <v>92</v>
      </c>
      <c r="S256" s="22" t="s">
        <v>92</v>
      </c>
      <c r="T256" s="22"/>
      <c r="U256" s="23"/>
      <c r="V256" s="38"/>
      <c r="W256" s="19"/>
    </row>
    <row r="257" spans="1:23" s="20" customFormat="1" ht="66.599999999999994" hidden="1" x14ac:dyDescent="0.3">
      <c r="A257" s="22" t="s">
        <v>103</v>
      </c>
      <c r="B257" s="22" t="s">
        <v>104</v>
      </c>
      <c r="C257" s="46" t="s">
        <v>543</v>
      </c>
      <c r="D257" s="22" t="s">
        <v>544</v>
      </c>
      <c r="E257" s="32"/>
      <c r="F257" s="32"/>
      <c r="G257" s="22"/>
      <c r="H257" s="22"/>
      <c r="I257" s="22"/>
      <c r="J257" s="22"/>
      <c r="K257" s="22"/>
      <c r="L257" s="22"/>
      <c r="M257" s="22"/>
      <c r="N257" s="22"/>
      <c r="O257" s="22"/>
      <c r="P257" s="22"/>
      <c r="Q257" s="22" t="s">
        <v>92</v>
      </c>
      <c r="R257" s="22" t="s">
        <v>92</v>
      </c>
      <c r="S257" s="22" t="s">
        <v>92</v>
      </c>
      <c r="T257" s="22"/>
      <c r="U257" s="23"/>
      <c r="V257" s="38"/>
      <c r="W257" s="19"/>
    </row>
    <row r="258" spans="1:23" s="20" customFormat="1" ht="26.4" hidden="1" x14ac:dyDescent="0.25">
      <c r="A258" s="22" t="s">
        <v>99</v>
      </c>
      <c r="B258" s="22" t="s">
        <v>100</v>
      </c>
      <c r="C258" s="46" t="s">
        <v>545</v>
      </c>
      <c r="D258" s="22" t="s">
        <v>546</v>
      </c>
      <c r="E258" s="22" t="s">
        <v>92</v>
      </c>
      <c r="F258" s="22" t="s">
        <v>92</v>
      </c>
      <c r="G258" s="22" t="s">
        <v>92</v>
      </c>
      <c r="H258" s="22" t="s">
        <v>92</v>
      </c>
      <c r="I258" s="22" t="s">
        <v>92</v>
      </c>
      <c r="J258" s="22" t="s">
        <v>92</v>
      </c>
      <c r="K258" s="22" t="s">
        <v>92</v>
      </c>
      <c r="L258" s="22" t="s">
        <v>92</v>
      </c>
      <c r="M258" s="22" t="s">
        <v>92</v>
      </c>
      <c r="N258" s="22" t="s">
        <v>92</v>
      </c>
      <c r="O258" s="22" t="s">
        <v>92</v>
      </c>
      <c r="P258" s="22"/>
      <c r="Q258" s="22" t="s">
        <v>92</v>
      </c>
      <c r="R258" s="22" t="s">
        <v>92</v>
      </c>
      <c r="S258" s="22" t="s">
        <v>92</v>
      </c>
      <c r="T258" s="22" t="s">
        <v>92</v>
      </c>
      <c r="U258" s="23" t="s">
        <v>92</v>
      </c>
      <c r="V258" s="38"/>
      <c r="W258" s="19"/>
    </row>
    <row r="259" spans="1:23" s="20" customFormat="1" ht="39.6" hidden="1" x14ac:dyDescent="0.25">
      <c r="A259" s="56" t="s">
        <v>131</v>
      </c>
      <c r="B259" s="22" t="s">
        <v>94</v>
      </c>
      <c r="C259" s="46" t="s">
        <v>547</v>
      </c>
      <c r="D259" s="22" t="s">
        <v>548</v>
      </c>
      <c r="E259" s="22"/>
      <c r="F259" s="22"/>
      <c r="G259" s="22"/>
      <c r="H259" s="22"/>
      <c r="I259" s="22"/>
      <c r="J259" s="22"/>
      <c r="K259" s="22"/>
      <c r="L259" s="22"/>
      <c r="M259" s="22"/>
      <c r="N259" s="22"/>
      <c r="O259" s="22"/>
      <c r="P259" s="22"/>
      <c r="Q259" s="22"/>
      <c r="R259" s="22"/>
      <c r="S259" s="22" t="s">
        <v>92</v>
      </c>
      <c r="T259" s="92"/>
      <c r="U259" s="93"/>
      <c r="V259" s="38"/>
      <c r="W259" s="19"/>
    </row>
    <row r="260" spans="1:23" s="20" customFormat="1" ht="39.6" hidden="1" x14ac:dyDescent="0.25">
      <c r="A260" s="56" t="s">
        <v>131</v>
      </c>
      <c r="B260" s="22" t="s">
        <v>94</v>
      </c>
      <c r="C260" s="46" t="s">
        <v>549</v>
      </c>
      <c r="D260" s="22" t="s">
        <v>548</v>
      </c>
      <c r="E260" s="22"/>
      <c r="F260" s="22"/>
      <c r="G260" s="22"/>
      <c r="H260" s="22"/>
      <c r="I260" s="22"/>
      <c r="J260" s="22"/>
      <c r="K260" s="22"/>
      <c r="L260" s="22"/>
      <c r="M260" s="22"/>
      <c r="N260" s="22"/>
      <c r="O260" s="22"/>
      <c r="P260" s="22"/>
      <c r="Q260" s="22"/>
      <c r="R260" s="22"/>
      <c r="S260" s="22" t="s">
        <v>92</v>
      </c>
      <c r="T260" s="92"/>
      <c r="U260" s="93"/>
      <c r="V260" s="38"/>
      <c r="W260" s="19"/>
    </row>
    <row r="261" spans="1:23" s="20" customFormat="1" ht="39.6" hidden="1" x14ac:dyDescent="0.25">
      <c r="A261" s="56" t="s">
        <v>131</v>
      </c>
      <c r="B261" s="22" t="s">
        <v>94</v>
      </c>
      <c r="C261" s="46" t="s">
        <v>550</v>
      </c>
      <c r="D261" s="22" t="s">
        <v>548</v>
      </c>
      <c r="E261" s="22"/>
      <c r="F261" s="22"/>
      <c r="G261" s="22"/>
      <c r="H261" s="22"/>
      <c r="I261" s="22"/>
      <c r="J261" s="22"/>
      <c r="K261" s="22"/>
      <c r="L261" s="22"/>
      <c r="M261" s="22"/>
      <c r="N261" s="22"/>
      <c r="O261" s="22"/>
      <c r="P261" s="22"/>
      <c r="Q261" s="22"/>
      <c r="R261" s="22"/>
      <c r="S261" s="22" t="s">
        <v>92</v>
      </c>
      <c r="T261" s="92"/>
      <c r="U261" s="93"/>
      <c r="V261" s="38"/>
      <c r="W261" s="19"/>
    </row>
    <row r="262" spans="1:23" s="20" customFormat="1" ht="39.6" hidden="1" x14ac:dyDescent="0.25">
      <c r="A262" s="56" t="s">
        <v>131</v>
      </c>
      <c r="B262" s="22" t="s">
        <v>94</v>
      </c>
      <c r="C262" s="46" t="s">
        <v>551</v>
      </c>
      <c r="D262" s="22" t="s">
        <v>548</v>
      </c>
      <c r="E262" s="22"/>
      <c r="F262" s="22"/>
      <c r="G262" s="22"/>
      <c r="H262" s="22"/>
      <c r="I262" s="22"/>
      <c r="J262" s="22"/>
      <c r="K262" s="22"/>
      <c r="L262" s="22"/>
      <c r="M262" s="22"/>
      <c r="N262" s="22"/>
      <c r="O262" s="22"/>
      <c r="P262" s="22"/>
      <c r="Q262" s="22"/>
      <c r="R262" s="22"/>
      <c r="S262" s="22" t="s">
        <v>92</v>
      </c>
      <c r="T262" s="92"/>
      <c r="U262" s="93"/>
      <c r="V262" s="38"/>
      <c r="W262" s="19"/>
    </row>
    <row r="263" spans="1:23" s="20" customFormat="1" ht="39.6" hidden="1" x14ac:dyDescent="0.25">
      <c r="A263" s="56" t="s">
        <v>131</v>
      </c>
      <c r="B263" s="22" t="s">
        <v>94</v>
      </c>
      <c r="C263" s="46" t="s">
        <v>552</v>
      </c>
      <c r="D263" s="22" t="s">
        <v>548</v>
      </c>
      <c r="E263" s="22"/>
      <c r="F263" s="22"/>
      <c r="G263" s="22"/>
      <c r="H263" s="22"/>
      <c r="I263" s="22"/>
      <c r="J263" s="22"/>
      <c r="K263" s="22"/>
      <c r="L263" s="22"/>
      <c r="M263" s="22"/>
      <c r="N263" s="22"/>
      <c r="O263" s="22"/>
      <c r="P263" s="22"/>
      <c r="Q263" s="22"/>
      <c r="R263" s="22"/>
      <c r="S263" s="22" t="s">
        <v>92</v>
      </c>
      <c r="T263" s="92"/>
      <c r="U263" s="93"/>
      <c r="V263" s="38"/>
      <c r="W263" s="19"/>
    </row>
    <row r="264" spans="1:23" s="20" customFormat="1" ht="39.6" hidden="1" x14ac:dyDescent="0.25">
      <c r="A264" s="56" t="s">
        <v>131</v>
      </c>
      <c r="B264" s="22" t="s">
        <v>94</v>
      </c>
      <c r="C264" s="46" t="s">
        <v>553</v>
      </c>
      <c r="D264" s="22" t="s">
        <v>548</v>
      </c>
      <c r="E264" s="22"/>
      <c r="F264" s="22"/>
      <c r="G264" s="22"/>
      <c r="H264" s="22"/>
      <c r="I264" s="22"/>
      <c r="J264" s="22"/>
      <c r="K264" s="22"/>
      <c r="L264" s="22"/>
      <c r="M264" s="22"/>
      <c r="N264" s="22"/>
      <c r="O264" s="22"/>
      <c r="P264" s="22"/>
      <c r="Q264" s="22"/>
      <c r="R264" s="22"/>
      <c r="S264" s="22" t="s">
        <v>92</v>
      </c>
      <c r="T264" s="92"/>
      <c r="U264" s="93"/>
      <c r="V264" s="38"/>
      <c r="W264" s="19"/>
    </row>
    <row r="265" spans="1:23" s="20" customFormat="1" ht="39.6" hidden="1" x14ac:dyDescent="0.25">
      <c r="A265" s="56" t="s">
        <v>131</v>
      </c>
      <c r="B265" s="22" t="s">
        <v>94</v>
      </c>
      <c r="C265" s="46" t="s">
        <v>554</v>
      </c>
      <c r="D265" s="22" t="s">
        <v>548</v>
      </c>
      <c r="E265" s="22"/>
      <c r="F265" s="22"/>
      <c r="G265" s="22"/>
      <c r="H265" s="22"/>
      <c r="I265" s="22"/>
      <c r="J265" s="22"/>
      <c r="K265" s="22"/>
      <c r="L265" s="22"/>
      <c r="M265" s="22"/>
      <c r="N265" s="22"/>
      <c r="O265" s="22"/>
      <c r="P265" s="22"/>
      <c r="Q265" s="22"/>
      <c r="R265" s="22"/>
      <c r="S265" s="22" t="s">
        <v>92</v>
      </c>
      <c r="T265" s="92"/>
      <c r="U265" s="93"/>
      <c r="V265" s="38"/>
      <c r="W265" s="19"/>
    </row>
    <row r="266" spans="1:23" s="20" customFormat="1" ht="66.599999999999994" hidden="1" x14ac:dyDescent="0.3">
      <c r="A266" s="22" t="s">
        <v>103</v>
      </c>
      <c r="B266" s="22" t="s">
        <v>104</v>
      </c>
      <c r="C266" s="46" t="s">
        <v>555</v>
      </c>
      <c r="D266" s="22" t="s">
        <v>556</v>
      </c>
      <c r="E266" s="32"/>
      <c r="F266" s="32"/>
      <c r="G266" s="22"/>
      <c r="H266" s="22"/>
      <c r="I266" s="22"/>
      <c r="J266" s="22"/>
      <c r="K266" s="22"/>
      <c r="L266" s="22"/>
      <c r="M266" s="22"/>
      <c r="N266" s="22"/>
      <c r="O266" s="22"/>
      <c r="P266" s="22"/>
      <c r="Q266" s="22" t="s">
        <v>92</v>
      </c>
      <c r="R266" s="22" t="s">
        <v>92</v>
      </c>
      <c r="S266" s="22" t="s">
        <v>92</v>
      </c>
      <c r="T266" s="22"/>
      <c r="U266" s="23"/>
      <c r="V266" s="38"/>
      <c r="W266" s="19"/>
    </row>
    <row r="267" spans="1:23" s="20" customFormat="1" ht="26.4" hidden="1" x14ac:dyDescent="0.25">
      <c r="A267" s="22" t="s">
        <v>99</v>
      </c>
      <c r="B267" s="22" t="s">
        <v>100</v>
      </c>
      <c r="C267" s="46" t="s">
        <v>557</v>
      </c>
      <c r="D267" s="22" t="s">
        <v>558</v>
      </c>
      <c r="E267" s="22" t="s">
        <v>92</v>
      </c>
      <c r="F267" s="22" t="s">
        <v>92</v>
      </c>
      <c r="G267" s="22" t="s">
        <v>92</v>
      </c>
      <c r="H267" s="22" t="s">
        <v>92</v>
      </c>
      <c r="I267" s="22" t="s">
        <v>92</v>
      </c>
      <c r="J267" s="22" t="s">
        <v>92</v>
      </c>
      <c r="K267" s="22" t="s">
        <v>92</v>
      </c>
      <c r="L267" s="22" t="s">
        <v>92</v>
      </c>
      <c r="M267" s="22" t="s">
        <v>92</v>
      </c>
      <c r="N267" s="22" t="s">
        <v>92</v>
      </c>
      <c r="O267" s="22" t="s">
        <v>92</v>
      </c>
      <c r="P267" s="22"/>
      <c r="Q267" s="22" t="s">
        <v>92</v>
      </c>
      <c r="R267" s="22" t="s">
        <v>92</v>
      </c>
      <c r="S267" s="22" t="s">
        <v>92</v>
      </c>
      <c r="T267" s="22" t="s">
        <v>92</v>
      </c>
      <c r="U267" s="23" t="s">
        <v>92</v>
      </c>
      <c r="V267" s="38"/>
      <c r="W267" s="19"/>
    </row>
    <row r="268" spans="1:23" s="20" customFormat="1" ht="26.4" hidden="1" x14ac:dyDescent="0.25">
      <c r="A268" s="22" t="s">
        <v>99</v>
      </c>
      <c r="B268" s="22" t="s">
        <v>100</v>
      </c>
      <c r="C268" s="46" t="s">
        <v>559</v>
      </c>
      <c r="D268" s="22" t="s">
        <v>560</v>
      </c>
      <c r="E268" s="22" t="s">
        <v>92</v>
      </c>
      <c r="F268" s="22" t="s">
        <v>92</v>
      </c>
      <c r="G268" s="22" t="s">
        <v>92</v>
      </c>
      <c r="H268" s="22" t="s">
        <v>92</v>
      </c>
      <c r="I268" s="22" t="s">
        <v>92</v>
      </c>
      <c r="J268" s="22" t="s">
        <v>92</v>
      </c>
      <c r="K268" s="22" t="s">
        <v>92</v>
      </c>
      <c r="L268" s="22" t="s">
        <v>92</v>
      </c>
      <c r="M268" s="22" t="s">
        <v>92</v>
      </c>
      <c r="N268" s="22" t="s">
        <v>92</v>
      </c>
      <c r="O268" s="22" t="s">
        <v>92</v>
      </c>
      <c r="P268" s="22"/>
      <c r="Q268" s="22" t="s">
        <v>92</v>
      </c>
      <c r="R268" s="22" t="s">
        <v>92</v>
      </c>
      <c r="S268" s="22" t="s">
        <v>92</v>
      </c>
      <c r="T268" s="22" t="s">
        <v>92</v>
      </c>
      <c r="U268" s="23" t="s">
        <v>92</v>
      </c>
      <c r="V268" s="38"/>
      <c r="W268" s="19"/>
    </row>
    <row r="269" spans="1:23" s="20" customFormat="1" ht="26.4" hidden="1" x14ac:dyDescent="0.25">
      <c r="A269" s="22" t="s">
        <v>99</v>
      </c>
      <c r="B269" s="22" t="s">
        <v>100</v>
      </c>
      <c r="C269" s="46" t="s">
        <v>561</v>
      </c>
      <c r="D269" s="22" t="s">
        <v>562</v>
      </c>
      <c r="E269" s="22" t="s">
        <v>92</v>
      </c>
      <c r="F269" s="22" t="s">
        <v>92</v>
      </c>
      <c r="G269" s="22" t="s">
        <v>92</v>
      </c>
      <c r="H269" s="22" t="s">
        <v>92</v>
      </c>
      <c r="I269" s="22" t="s">
        <v>92</v>
      </c>
      <c r="J269" s="22" t="s">
        <v>92</v>
      </c>
      <c r="K269" s="22" t="s">
        <v>92</v>
      </c>
      <c r="L269" s="22" t="s">
        <v>92</v>
      </c>
      <c r="M269" s="22" t="s">
        <v>92</v>
      </c>
      <c r="N269" s="22" t="s">
        <v>92</v>
      </c>
      <c r="O269" s="22" t="s">
        <v>92</v>
      </c>
      <c r="P269" s="22"/>
      <c r="Q269" s="22" t="s">
        <v>92</v>
      </c>
      <c r="R269" s="22" t="s">
        <v>92</v>
      </c>
      <c r="S269" s="22" t="s">
        <v>92</v>
      </c>
      <c r="T269" s="22" t="s">
        <v>92</v>
      </c>
      <c r="U269" s="23" t="s">
        <v>92</v>
      </c>
      <c r="V269" s="38"/>
      <c r="W269" s="19"/>
    </row>
    <row r="270" spans="1:23" s="20" customFormat="1" ht="39.6" hidden="1" x14ac:dyDescent="0.25">
      <c r="A270" s="22" t="s">
        <v>113</v>
      </c>
      <c r="B270" s="22" t="s">
        <v>114</v>
      </c>
      <c r="C270" s="46" t="s">
        <v>563</v>
      </c>
      <c r="D270" s="22" t="s">
        <v>564</v>
      </c>
      <c r="E270" s="22"/>
      <c r="F270" s="22"/>
      <c r="G270" s="22"/>
      <c r="H270" s="22"/>
      <c r="I270" s="22"/>
      <c r="J270" s="22"/>
      <c r="K270" s="22"/>
      <c r="L270" s="22"/>
      <c r="M270" s="22"/>
      <c r="N270" s="22"/>
      <c r="O270" s="22"/>
      <c r="P270" s="22"/>
      <c r="Q270" s="22" t="s">
        <v>92</v>
      </c>
      <c r="R270" s="22" t="s">
        <v>92</v>
      </c>
      <c r="S270" s="22" t="s">
        <v>92</v>
      </c>
      <c r="T270" s="22" t="s">
        <v>92</v>
      </c>
      <c r="U270" s="23" t="s">
        <v>92</v>
      </c>
      <c r="V270" s="38"/>
      <c r="W270" s="19"/>
    </row>
    <row r="271" spans="1:23" s="20" customFormat="1" hidden="1" x14ac:dyDescent="0.25">
      <c r="A271" s="22" t="s">
        <v>113</v>
      </c>
      <c r="B271" s="22" t="s">
        <v>114</v>
      </c>
      <c r="C271" s="46" t="s">
        <v>565</v>
      </c>
      <c r="D271" s="22" t="s">
        <v>566</v>
      </c>
      <c r="E271" s="22"/>
      <c r="F271" s="22"/>
      <c r="G271" s="22"/>
      <c r="H271" s="22"/>
      <c r="I271" s="22"/>
      <c r="J271" s="22"/>
      <c r="K271" s="22"/>
      <c r="L271" s="22"/>
      <c r="M271" s="22"/>
      <c r="N271" s="22"/>
      <c r="O271" s="22"/>
      <c r="P271" s="22"/>
      <c r="Q271" s="22" t="s">
        <v>92</v>
      </c>
      <c r="R271" s="22" t="s">
        <v>92</v>
      </c>
      <c r="S271" s="22" t="s">
        <v>92</v>
      </c>
      <c r="T271" s="22" t="s">
        <v>92</v>
      </c>
      <c r="U271" s="23" t="s">
        <v>92</v>
      </c>
      <c r="V271" s="38"/>
      <c r="W271" s="19"/>
    </row>
    <row r="272" spans="1:23" s="20" customFormat="1" ht="92.4" hidden="1" x14ac:dyDescent="0.25">
      <c r="A272" s="22" t="s">
        <v>97</v>
      </c>
      <c r="B272" s="22" t="s">
        <v>97</v>
      </c>
      <c r="C272" s="46" t="s">
        <v>567</v>
      </c>
      <c r="D272" s="22" t="s">
        <v>97</v>
      </c>
      <c r="E272" s="22"/>
      <c r="F272" s="22"/>
      <c r="G272" s="22"/>
      <c r="H272" s="22"/>
      <c r="I272" s="22"/>
      <c r="J272" s="22"/>
      <c r="K272" s="22"/>
      <c r="L272" s="22"/>
      <c r="M272" s="22"/>
      <c r="N272" s="22"/>
      <c r="O272" s="22"/>
      <c r="P272" s="22"/>
      <c r="Q272" s="22" t="s">
        <v>92</v>
      </c>
      <c r="R272" s="22" t="s">
        <v>92</v>
      </c>
      <c r="S272" s="22" t="s">
        <v>92</v>
      </c>
      <c r="T272" s="22"/>
      <c r="U272" s="23"/>
      <c r="V272" s="38"/>
      <c r="W272" s="19"/>
    </row>
    <row r="273" spans="1:23" s="60" customFormat="1" ht="39.6" hidden="1" x14ac:dyDescent="0.25">
      <c r="A273" s="56" t="s">
        <v>568</v>
      </c>
      <c r="B273" s="22" t="s">
        <v>132</v>
      </c>
      <c r="C273" s="46" t="s">
        <v>133</v>
      </c>
      <c r="D273" s="22" t="s">
        <v>134</v>
      </c>
      <c r="E273" s="56"/>
      <c r="F273" s="56"/>
      <c r="G273" s="56"/>
      <c r="H273" s="56"/>
      <c r="I273" s="56"/>
      <c r="J273" s="56"/>
      <c r="K273" s="56"/>
      <c r="L273" s="56"/>
      <c r="M273" s="56"/>
      <c r="N273" s="56"/>
      <c r="O273" s="56"/>
      <c r="P273" s="56"/>
      <c r="Q273" s="56"/>
      <c r="R273" s="56"/>
      <c r="S273" s="56"/>
      <c r="T273" s="22" t="s">
        <v>92</v>
      </c>
      <c r="U273" s="93"/>
      <c r="V273" s="58"/>
      <c r="W273" s="59"/>
    </row>
    <row r="274" spans="1:23" s="60" customFormat="1" ht="39.6" hidden="1" x14ac:dyDescent="0.25">
      <c r="A274" s="56" t="s">
        <v>568</v>
      </c>
      <c r="B274" s="22" t="s">
        <v>132</v>
      </c>
      <c r="C274" s="46" t="s">
        <v>139</v>
      </c>
      <c r="D274" s="22" t="s">
        <v>134</v>
      </c>
      <c r="E274" s="56"/>
      <c r="F274" s="56"/>
      <c r="G274" s="56"/>
      <c r="H274" s="56"/>
      <c r="I274" s="56"/>
      <c r="J274" s="56"/>
      <c r="K274" s="56"/>
      <c r="L274" s="56"/>
      <c r="M274" s="56"/>
      <c r="N274" s="56"/>
      <c r="O274" s="56"/>
      <c r="P274" s="56"/>
      <c r="Q274" s="56"/>
      <c r="R274" s="56"/>
      <c r="S274" s="56"/>
      <c r="T274" s="22" t="s">
        <v>92</v>
      </c>
      <c r="U274" s="93"/>
      <c r="V274" s="58"/>
      <c r="W274" s="59"/>
    </row>
    <row r="275" spans="1:23" s="60" customFormat="1" ht="39.6" hidden="1" x14ac:dyDescent="0.25">
      <c r="A275" s="56" t="s">
        <v>568</v>
      </c>
      <c r="B275" s="22" t="s">
        <v>569</v>
      </c>
      <c r="C275" s="46" t="s">
        <v>570</v>
      </c>
      <c r="D275" s="22" t="s">
        <v>134</v>
      </c>
      <c r="E275" s="56"/>
      <c r="F275" s="56"/>
      <c r="G275" s="56"/>
      <c r="H275" s="56"/>
      <c r="I275" s="56"/>
      <c r="J275" s="56"/>
      <c r="K275" s="56"/>
      <c r="L275" s="56"/>
      <c r="M275" s="56"/>
      <c r="N275" s="56"/>
      <c r="O275" s="56"/>
      <c r="P275" s="56"/>
      <c r="Q275" s="56"/>
      <c r="R275" s="56"/>
      <c r="S275" s="56"/>
      <c r="T275" s="22" t="s">
        <v>92</v>
      </c>
      <c r="U275" s="93"/>
      <c r="V275" s="58"/>
      <c r="W275" s="59"/>
    </row>
    <row r="276" spans="1:23" s="60" customFormat="1" ht="39.6" hidden="1" x14ac:dyDescent="0.25">
      <c r="A276" s="56" t="s">
        <v>568</v>
      </c>
      <c r="B276" s="22" t="s">
        <v>569</v>
      </c>
      <c r="C276" s="46" t="s">
        <v>571</v>
      </c>
      <c r="D276" s="22" t="s">
        <v>134</v>
      </c>
      <c r="E276" s="56"/>
      <c r="F276" s="56"/>
      <c r="G276" s="56"/>
      <c r="H276" s="56"/>
      <c r="I276" s="56"/>
      <c r="J276" s="56"/>
      <c r="K276" s="56"/>
      <c r="L276" s="56"/>
      <c r="M276" s="56"/>
      <c r="N276" s="56"/>
      <c r="O276" s="56"/>
      <c r="P276" s="56"/>
      <c r="Q276" s="56"/>
      <c r="R276" s="56"/>
      <c r="S276" s="56"/>
      <c r="T276" s="22" t="s">
        <v>92</v>
      </c>
      <c r="U276" s="93"/>
      <c r="V276" s="58"/>
      <c r="W276" s="59"/>
    </row>
    <row r="277" spans="1:23" s="60" customFormat="1" ht="39.6" hidden="1" x14ac:dyDescent="0.25">
      <c r="A277" s="56" t="s">
        <v>568</v>
      </c>
      <c r="B277" s="22" t="s">
        <v>569</v>
      </c>
      <c r="C277" s="46" t="s">
        <v>572</v>
      </c>
      <c r="D277" s="22" t="s">
        <v>134</v>
      </c>
      <c r="E277" s="56"/>
      <c r="F277" s="56"/>
      <c r="G277" s="56"/>
      <c r="H277" s="56"/>
      <c r="I277" s="56"/>
      <c r="J277" s="56"/>
      <c r="K277" s="56"/>
      <c r="L277" s="56"/>
      <c r="M277" s="56"/>
      <c r="N277" s="56"/>
      <c r="O277" s="56"/>
      <c r="P277" s="56"/>
      <c r="Q277" s="56"/>
      <c r="R277" s="56"/>
      <c r="S277" s="56"/>
      <c r="T277" s="22" t="s">
        <v>92</v>
      </c>
      <c r="U277" s="93"/>
      <c r="V277" s="58"/>
      <c r="W277" s="59"/>
    </row>
    <row r="278" spans="1:23" s="60" customFormat="1" ht="39.6" hidden="1" x14ac:dyDescent="0.25">
      <c r="A278" s="56" t="s">
        <v>568</v>
      </c>
      <c r="B278" s="22" t="s">
        <v>132</v>
      </c>
      <c r="C278" s="46" t="s">
        <v>140</v>
      </c>
      <c r="D278" s="22" t="s">
        <v>134</v>
      </c>
      <c r="E278" s="56"/>
      <c r="F278" s="56"/>
      <c r="G278" s="56"/>
      <c r="H278" s="56"/>
      <c r="I278" s="56"/>
      <c r="J278" s="56"/>
      <c r="K278" s="56"/>
      <c r="L278" s="56"/>
      <c r="M278" s="56"/>
      <c r="N278" s="56"/>
      <c r="O278" s="56"/>
      <c r="P278" s="56"/>
      <c r="Q278" s="56"/>
      <c r="R278" s="56"/>
      <c r="S278" s="56"/>
      <c r="T278" s="22" t="s">
        <v>92</v>
      </c>
      <c r="U278" s="93"/>
      <c r="V278" s="58"/>
      <c r="W278" s="59"/>
    </row>
    <row r="279" spans="1:23" s="60" customFormat="1" ht="39.6" hidden="1" x14ac:dyDescent="0.25">
      <c r="A279" s="56" t="s">
        <v>568</v>
      </c>
      <c r="B279" s="22" t="s">
        <v>132</v>
      </c>
      <c r="C279" s="46" t="s">
        <v>141</v>
      </c>
      <c r="D279" s="22" t="s">
        <v>134</v>
      </c>
      <c r="E279" s="56"/>
      <c r="F279" s="56"/>
      <c r="G279" s="56"/>
      <c r="H279" s="56"/>
      <c r="I279" s="56"/>
      <c r="J279" s="56"/>
      <c r="K279" s="56"/>
      <c r="L279" s="56"/>
      <c r="M279" s="56"/>
      <c r="N279" s="56"/>
      <c r="O279" s="56"/>
      <c r="P279" s="56"/>
      <c r="Q279" s="56"/>
      <c r="R279" s="56"/>
      <c r="S279" s="56"/>
      <c r="T279" s="22" t="s">
        <v>92</v>
      </c>
      <c r="U279" s="93"/>
      <c r="V279" s="58"/>
      <c r="W279" s="59"/>
    </row>
    <row r="280" spans="1:23" s="60" customFormat="1" ht="39.6" hidden="1" x14ac:dyDescent="0.25">
      <c r="A280" s="56" t="s">
        <v>568</v>
      </c>
      <c r="B280" s="22" t="s">
        <v>569</v>
      </c>
      <c r="C280" s="46" t="s">
        <v>573</v>
      </c>
      <c r="D280" s="22" t="s">
        <v>134</v>
      </c>
      <c r="E280" s="56"/>
      <c r="F280" s="56"/>
      <c r="G280" s="56"/>
      <c r="H280" s="56"/>
      <c r="I280" s="56"/>
      <c r="J280" s="56"/>
      <c r="K280" s="56"/>
      <c r="L280" s="56"/>
      <c r="M280" s="56"/>
      <c r="N280" s="56"/>
      <c r="O280" s="56"/>
      <c r="P280" s="56"/>
      <c r="Q280" s="56"/>
      <c r="R280" s="56"/>
      <c r="S280" s="56"/>
      <c r="T280" s="22" t="s">
        <v>92</v>
      </c>
      <c r="U280" s="93"/>
      <c r="V280" s="58"/>
      <c r="W280" s="59"/>
    </row>
    <row r="281" spans="1:23" s="60" customFormat="1" ht="39.6" hidden="1" x14ac:dyDescent="0.25">
      <c r="A281" s="56" t="s">
        <v>568</v>
      </c>
      <c r="B281" s="22" t="s">
        <v>132</v>
      </c>
      <c r="C281" s="46" t="s">
        <v>144</v>
      </c>
      <c r="D281" s="22" t="s">
        <v>134</v>
      </c>
      <c r="E281" s="56"/>
      <c r="F281" s="56"/>
      <c r="G281" s="56"/>
      <c r="H281" s="56"/>
      <c r="I281" s="56"/>
      <c r="J281" s="56"/>
      <c r="K281" s="56"/>
      <c r="L281" s="56"/>
      <c r="M281" s="56"/>
      <c r="N281" s="56"/>
      <c r="O281" s="56"/>
      <c r="P281" s="56"/>
      <c r="Q281" s="56"/>
      <c r="R281" s="56"/>
      <c r="S281" s="56"/>
      <c r="T281" s="22" t="s">
        <v>92</v>
      </c>
      <c r="U281" s="93"/>
      <c r="V281" s="58"/>
      <c r="W281" s="59"/>
    </row>
    <row r="282" spans="1:23" s="60" customFormat="1" ht="39.6" hidden="1" x14ac:dyDescent="0.25">
      <c r="A282" s="56" t="s">
        <v>568</v>
      </c>
      <c r="B282" s="22" t="s">
        <v>569</v>
      </c>
      <c r="C282" s="46" t="s">
        <v>574</v>
      </c>
      <c r="D282" s="22" t="s">
        <v>134</v>
      </c>
      <c r="E282" s="56"/>
      <c r="F282" s="56"/>
      <c r="G282" s="56"/>
      <c r="H282" s="56"/>
      <c r="I282" s="56"/>
      <c r="J282" s="56"/>
      <c r="K282" s="56"/>
      <c r="L282" s="56"/>
      <c r="M282" s="56"/>
      <c r="N282" s="56"/>
      <c r="O282" s="56"/>
      <c r="P282" s="56"/>
      <c r="Q282" s="56"/>
      <c r="R282" s="56"/>
      <c r="S282" s="56"/>
      <c r="T282" s="22" t="s">
        <v>92</v>
      </c>
      <c r="U282" s="93"/>
      <c r="V282" s="58"/>
      <c r="W282" s="59"/>
    </row>
    <row r="283" spans="1:23" s="60" customFormat="1" ht="39.6" hidden="1" x14ac:dyDescent="0.25">
      <c r="A283" s="56" t="s">
        <v>568</v>
      </c>
      <c r="B283" s="22" t="s">
        <v>569</v>
      </c>
      <c r="C283" s="46" t="s">
        <v>575</v>
      </c>
      <c r="D283" s="22" t="s">
        <v>134</v>
      </c>
      <c r="E283" s="56"/>
      <c r="F283" s="56"/>
      <c r="G283" s="56"/>
      <c r="H283" s="56"/>
      <c r="I283" s="56"/>
      <c r="J283" s="56"/>
      <c r="K283" s="56"/>
      <c r="L283" s="56"/>
      <c r="M283" s="56"/>
      <c r="N283" s="56"/>
      <c r="O283" s="56"/>
      <c r="P283" s="56"/>
      <c r="Q283" s="56"/>
      <c r="R283" s="56"/>
      <c r="S283" s="56"/>
      <c r="T283" s="22" t="s">
        <v>92</v>
      </c>
      <c r="U283" s="93"/>
      <c r="V283" s="58"/>
      <c r="W283" s="59"/>
    </row>
    <row r="284" spans="1:23" s="60" customFormat="1" ht="39.6" hidden="1" x14ac:dyDescent="0.25">
      <c r="A284" s="56" t="s">
        <v>568</v>
      </c>
      <c r="B284" s="22" t="s">
        <v>569</v>
      </c>
      <c r="C284" s="46" t="s">
        <v>576</v>
      </c>
      <c r="D284" s="22" t="s">
        <v>134</v>
      </c>
      <c r="E284" s="56"/>
      <c r="F284" s="56"/>
      <c r="G284" s="56"/>
      <c r="H284" s="56"/>
      <c r="I284" s="56"/>
      <c r="J284" s="56"/>
      <c r="K284" s="56"/>
      <c r="L284" s="56"/>
      <c r="M284" s="56"/>
      <c r="N284" s="56"/>
      <c r="O284" s="56"/>
      <c r="P284" s="56"/>
      <c r="Q284" s="56"/>
      <c r="R284" s="56"/>
      <c r="S284" s="56"/>
      <c r="T284" s="22" t="s">
        <v>92</v>
      </c>
      <c r="U284" s="93"/>
      <c r="V284" s="58"/>
      <c r="W284" s="59"/>
    </row>
    <row r="285" spans="1:23" s="60" customFormat="1" ht="39.6" hidden="1" x14ac:dyDescent="0.25">
      <c r="A285" s="56" t="s">
        <v>568</v>
      </c>
      <c r="B285" s="22" t="s">
        <v>132</v>
      </c>
      <c r="C285" s="46" t="s">
        <v>336</v>
      </c>
      <c r="D285" s="22" t="s">
        <v>134</v>
      </c>
      <c r="E285" s="56"/>
      <c r="F285" s="56"/>
      <c r="G285" s="56"/>
      <c r="H285" s="56"/>
      <c r="I285" s="56"/>
      <c r="J285" s="56"/>
      <c r="K285" s="56"/>
      <c r="L285" s="56"/>
      <c r="M285" s="56"/>
      <c r="N285" s="56"/>
      <c r="O285" s="56"/>
      <c r="P285" s="56"/>
      <c r="Q285" s="56"/>
      <c r="R285" s="56"/>
      <c r="S285" s="56"/>
      <c r="T285" s="22" t="s">
        <v>92</v>
      </c>
      <c r="U285" s="93"/>
      <c r="V285" s="58"/>
      <c r="W285" s="59"/>
    </row>
    <row r="286" spans="1:23" s="60" customFormat="1" ht="39.6" hidden="1" x14ac:dyDescent="0.25">
      <c r="A286" s="56" t="s">
        <v>568</v>
      </c>
      <c r="B286" s="22" t="s">
        <v>132</v>
      </c>
      <c r="C286" s="46" t="s">
        <v>337</v>
      </c>
      <c r="D286" s="22" t="s">
        <v>134</v>
      </c>
      <c r="E286" s="56"/>
      <c r="F286" s="56"/>
      <c r="G286" s="56"/>
      <c r="H286" s="56"/>
      <c r="I286" s="56"/>
      <c r="J286" s="56"/>
      <c r="K286" s="56"/>
      <c r="L286" s="56"/>
      <c r="M286" s="56"/>
      <c r="N286" s="56"/>
      <c r="O286" s="56"/>
      <c r="P286" s="56"/>
      <c r="Q286" s="56"/>
      <c r="R286" s="56"/>
      <c r="S286" s="56"/>
      <c r="T286" s="22" t="s">
        <v>92</v>
      </c>
      <c r="U286" s="93"/>
      <c r="V286" s="58"/>
      <c r="W286" s="59"/>
    </row>
    <row r="287" spans="1:23" s="60" customFormat="1" ht="39.6" hidden="1" x14ac:dyDescent="0.25">
      <c r="A287" s="56" t="s">
        <v>568</v>
      </c>
      <c r="B287" s="22" t="s">
        <v>569</v>
      </c>
      <c r="C287" s="46" t="s">
        <v>577</v>
      </c>
      <c r="D287" s="22" t="s">
        <v>134</v>
      </c>
      <c r="E287" s="56"/>
      <c r="F287" s="56"/>
      <c r="G287" s="56"/>
      <c r="H287" s="56"/>
      <c r="I287" s="56"/>
      <c r="J287" s="56"/>
      <c r="K287" s="56"/>
      <c r="L287" s="56"/>
      <c r="M287" s="56"/>
      <c r="N287" s="56"/>
      <c r="O287" s="56"/>
      <c r="P287" s="56"/>
      <c r="Q287" s="56"/>
      <c r="R287" s="56"/>
      <c r="S287" s="56"/>
      <c r="T287" s="22" t="s">
        <v>92</v>
      </c>
      <c r="U287" s="93"/>
      <c r="V287" s="58"/>
      <c r="W287" s="59"/>
    </row>
    <row r="288" spans="1:23" s="60" customFormat="1" ht="39.6" hidden="1" x14ac:dyDescent="0.25">
      <c r="A288" s="56" t="s">
        <v>568</v>
      </c>
      <c r="B288" s="22" t="s">
        <v>132</v>
      </c>
      <c r="C288" s="46" t="s">
        <v>340</v>
      </c>
      <c r="D288" s="22" t="s">
        <v>134</v>
      </c>
      <c r="E288" s="56"/>
      <c r="F288" s="56"/>
      <c r="G288" s="56"/>
      <c r="H288" s="56"/>
      <c r="I288" s="56"/>
      <c r="J288" s="56"/>
      <c r="K288" s="56"/>
      <c r="L288" s="56"/>
      <c r="M288" s="56"/>
      <c r="N288" s="56"/>
      <c r="O288" s="56"/>
      <c r="P288" s="56"/>
      <c r="Q288" s="56"/>
      <c r="R288" s="56"/>
      <c r="S288" s="56"/>
      <c r="T288" s="22" t="s">
        <v>92</v>
      </c>
      <c r="U288" s="93"/>
      <c r="V288" s="58"/>
      <c r="W288" s="59"/>
    </row>
    <row r="289" spans="1:23" s="60" customFormat="1" ht="39.6" hidden="1" x14ac:dyDescent="0.25">
      <c r="A289" s="56" t="s">
        <v>568</v>
      </c>
      <c r="B289" s="22" t="s">
        <v>132</v>
      </c>
      <c r="C289" s="46" t="s">
        <v>341</v>
      </c>
      <c r="D289" s="22" t="s">
        <v>134</v>
      </c>
      <c r="E289" s="56"/>
      <c r="F289" s="56"/>
      <c r="G289" s="56"/>
      <c r="H289" s="56"/>
      <c r="I289" s="56"/>
      <c r="J289" s="56"/>
      <c r="K289" s="56"/>
      <c r="L289" s="56"/>
      <c r="M289" s="56"/>
      <c r="N289" s="56"/>
      <c r="O289" s="56"/>
      <c r="P289" s="56"/>
      <c r="Q289" s="56"/>
      <c r="R289" s="56"/>
      <c r="S289" s="56"/>
      <c r="T289" s="22" t="s">
        <v>92</v>
      </c>
      <c r="U289" s="93"/>
      <c r="V289" s="58"/>
      <c r="W289" s="59"/>
    </row>
    <row r="290" spans="1:23" s="60" customFormat="1" ht="39.6" hidden="1" x14ac:dyDescent="0.25">
      <c r="A290" s="56" t="s">
        <v>568</v>
      </c>
      <c r="B290" s="22" t="s">
        <v>569</v>
      </c>
      <c r="C290" s="46" t="s">
        <v>578</v>
      </c>
      <c r="D290" s="22" t="s">
        <v>134</v>
      </c>
      <c r="E290" s="56"/>
      <c r="F290" s="56"/>
      <c r="G290" s="56"/>
      <c r="H290" s="56"/>
      <c r="I290" s="56"/>
      <c r="J290" s="56"/>
      <c r="K290" s="56"/>
      <c r="L290" s="56"/>
      <c r="M290" s="56"/>
      <c r="N290" s="56"/>
      <c r="O290" s="56"/>
      <c r="P290" s="56"/>
      <c r="Q290" s="56"/>
      <c r="R290" s="56"/>
      <c r="S290" s="56"/>
      <c r="T290" s="22" t="s">
        <v>92</v>
      </c>
      <c r="U290" s="93"/>
      <c r="V290" s="58"/>
      <c r="W290" s="59"/>
    </row>
    <row r="291" spans="1:23" s="60" customFormat="1" ht="39.6" hidden="1" x14ac:dyDescent="0.25">
      <c r="A291" s="56" t="s">
        <v>568</v>
      </c>
      <c r="B291" s="22" t="s">
        <v>569</v>
      </c>
      <c r="C291" s="46" t="s">
        <v>579</v>
      </c>
      <c r="D291" s="22" t="s">
        <v>134</v>
      </c>
      <c r="E291" s="56"/>
      <c r="F291" s="56"/>
      <c r="G291" s="56"/>
      <c r="H291" s="56"/>
      <c r="I291" s="56"/>
      <c r="J291" s="56"/>
      <c r="K291" s="56"/>
      <c r="L291" s="56"/>
      <c r="M291" s="56"/>
      <c r="N291" s="56"/>
      <c r="O291" s="56"/>
      <c r="P291" s="56"/>
      <c r="Q291" s="56"/>
      <c r="R291" s="56"/>
      <c r="S291" s="56"/>
      <c r="T291" s="22" t="s">
        <v>92</v>
      </c>
      <c r="U291" s="93"/>
      <c r="V291" s="58"/>
      <c r="W291" s="59"/>
    </row>
    <row r="292" spans="1:23" s="60" customFormat="1" ht="39.6" hidden="1" x14ac:dyDescent="0.25">
      <c r="A292" s="56" t="s">
        <v>568</v>
      </c>
      <c r="B292" s="22" t="s">
        <v>569</v>
      </c>
      <c r="C292" s="46" t="s">
        <v>580</v>
      </c>
      <c r="D292" s="22" t="s">
        <v>134</v>
      </c>
      <c r="E292" s="56"/>
      <c r="F292" s="56"/>
      <c r="G292" s="56"/>
      <c r="H292" s="56"/>
      <c r="I292" s="56"/>
      <c r="J292" s="56"/>
      <c r="K292" s="56"/>
      <c r="L292" s="56"/>
      <c r="M292" s="56"/>
      <c r="N292" s="56"/>
      <c r="O292" s="56"/>
      <c r="P292" s="56"/>
      <c r="Q292" s="56"/>
      <c r="R292" s="56"/>
      <c r="S292" s="56"/>
      <c r="T292" s="22" t="s">
        <v>92</v>
      </c>
      <c r="U292" s="93"/>
      <c r="V292" s="58"/>
      <c r="W292" s="59"/>
    </row>
    <row r="293" spans="1:23" s="60" customFormat="1" ht="39.6" hidden="1" x14ac:dyDescent="0.25">
      <c r="A293" s="56" t="s">
        <v>568</v>
      </c>
      <c r="B293" s="22" t="s">
        <v>132</v>
      </c>
      <c r="C293" s="46" t="s">
        <v>343</v>
      </c>
      <c r="D293" s="22" t="s">
        <v>134</v>
      </c>
      <c r="E293" s="56"/>
      <c r="F293" s="56"/>
      <c r="G293" s="56"/>
      <c r="H293" s="56"/>
      <c r="I293" s="56"/>
      <c r="J293" s="56"/>
      <c r="K293" s="56"/>
      <c r="L293" s="56"/>
      <c r="M293" s="56"/>
      <c r="N293" s="56"/>
      <c r="O293" s="56"/>
      <c r="P293" s="56"/>
      <c r="Q293" s="56"/>
      <c r="R293" s="56"/>
      <c r="S293" s="56"/>
      <c r="T293" s="22" t="s">
        <v>92</v>
      </c>
      <c r="U293" s="93"/>
      <c r="V293" s="58"/>
      <c r="W293" s="59"/>
    </row>
    <row r="294" spans="1:23" s="60" customFormat="1" ht="39.6" hidden="1" x14ac:dyDescent="0.25">
      <c r="A294" s="56" t="s">
        <v>568</v>
      </c>
      <c r="B294" s="22" t="s">
        <v>581</v>
      </c>
      <c r="C294" s="46" t="s">
        <v>582</v>
      </c>
      <c r="D294" s="22" t="s">
        <v>134</v>
      </c>
      <c r="E294" s="56"/>
      <c r="F294" s="56"/>
      <c r="G294" s="56"/>
      <c r="H294" s="56"/>
      <c r="I294" s="56"/>
      <c r="J294" s="56"/>
      <c r="K294" s="56"/>
      <c r="L294" s="56"/>
      <c r="M294" s="56"/>
      <c r="N294" s="56"/>
      <c r="O294" s="56"/>
      <c r="P294" s="56"/>
      <c r="Q294" s="56"/>
      <c r="R294" s="56"/>
      <c r="S294" s="56"/>
      <c r="T294" s="22" t="s">
        <v>92</v>
      </c>
      <c r="U294" s="93"/>
      <c r="V294" s="58"/>
      <c r="W294" s="59"/>
    </row>
    <row r="295" spans="1:23" s="60" customFormat="1" ht="39.6" hidden="1" x14ac:dyDescent="0.25">
      <c r="A295" s="56" t="s">
        <v>568</v>
      </c>
      <c r="B295" s="22" t="s">
        <v>132</v>
      </c>
      <c r="C295" s="46" t="s">
        <v>349</v>
      </c>
      <c r="D295" s="22" t="s">
        <v>134</v>
      </c>
      <c r="E295" s="56"/>
      <c r="F295" s="56"/>
      <c r="G295" s="56"/>
      <c r="H295" s="56"/>
      <c r="I295" s="56"/>
      <c r="J295" s="56"/>
      <c r="K295" s="56"/>
      <c r="L295" s="56"/>
      <c r="M295" s="56"/>
      <c r="N295" s="56"/>
      <c r="O295" s="56"/>
      <c r="P295" s="56"/>
      <c r="Q295" s="56"/>
      <c r="R295" s="56"/>
      <c r="S295" s="56"/>
      <c r="T295" s="22" t="s">
        <v>92</v>
      </c>
      <c r="U295" s="93"/>
      <c r="V295" s="58"/>
      <c r="W295" s="59"/>
    </row>
    <row r="296" spans="1:23" s="60" customFormat="1" ht="39.6" hidden="1" x14ac:dyDescent="0.25">
      <c r="A296" s="56" t="s">
        <v>568</v>
      </c>
      <c r="B296" s="22" t="s">
        <v>132</v>
      </c>
      <c r="C296" s="46" t="s">
        <v>352</v>
      </c>
      <c r="D296" s="22" t="s">
        <v>134</v>
      </c>
      <c r="E296" s="56"/>
      <c r="F296" s="56"/>
      <c r="G296" s="56"/>
      <c r="H296" s="56"/>
      <c r="I296" s="56"/>
      <c r="J296" s="56"/>
      <c r="K296" s="56"/>
      <c r="L296" s="56"/>
      <c r="M296" s="56"/>
      <c r="N296" s="56"/>
      <c r="O296" s="56"/>
      <c r="P296" s="56"/>
      <c r="Q296" s="56"/>
      <c r="R296" s="56"/>
      <c r="S296" s="56"/>
      <c r="T296" s="22" t="s">
        <v>92</v>
      </c>
      <c r="U296" s="93"/>
      <c r="V296" s="58"/>
      <c r="W296" s="59"/>
    </row>
    <row r="297" spans="1:23" s="60" customFormat="1" ht="39.6" hidden="1" x14ac:dyDescent="0.25">
      <c r="A297" s="56" t="s">
        <v>568</v>
      </c>
      <c r="B297" s="22" t="s">
        <v>569</v>
      </c>
      <c r="C297" s="46" t="s">
        <v>583</v>
      </c>
      <c r="D297" s="22" t="s">
        <v>134</v>
      </c>
      <c r="E297" s="56"/>
      <c r="F297" s="56"/>
      <c r="G297" s="56"/>
      <c r="H297" s="56"/>
      <c r="I297" s="56"/>
      <c r="J297" s="56"/>
      <c r="K297" s="56"/>
      <c r="L297" s="56"/>
      <c r="M297" s="56"/>
      <c r="N297" s="56"/>
      <c r="O297" s="56"/>
      <c r="P297" s="56"/>
      <c r="Q297" s="56"/>
      <c r="R297" s="56"/>
      <c r="S297" s="56"/>
      <c r="T297" s="22" t="s">
        <v>92</v>
      </c>
      <c r="U297" s="93"/>
      <c r="V297" s="58"/>
      <c r="W297" s="59"/>
    </row>
    <row r="298" spans="1:23" s="60" customFormat="1" ht="39.6" hidden="1" x14ac:dyDescent="0.25">
      <c r="A298" s="56" t="s">
        <v>568</v>
      </c>
      <c r="B298" s="22" t="s">
        <v>94</v>
      </c>
      <c r="C298" s="46" t="s">
        <v>547</v>
      </c>
      <c r="D298" s="22" t="s">
        <v>548</v>
      </c>
      <c r="E298" s="56"/>
      <c r="F298" s="56"/>
      <c r="G298" s="56"/>
      <c r="H298" s="56"/>
      <c r="I298" s="56"/>
      <c r="J298" s="56"/>
      <c r="K298" s="56"/>
      <c r="L298" s="56"/>
      <c r="M298" s="56"/>
      <c r="N298" s="56"/>
      <c r="O298" s="56"/>
      <c r="P298" s="56"/>
      <c r="Q298" s="56"/>
      <c r="R298" s="56"/>
      <c r="S298" s="56"/>
      <c r="T298" s="22" t="s">
        <v>92</v>
      </c>
      <c r="U298" s="93"/>
      <c r="V298" s="58"/>
      <c r="W298" s="59"/>
    </row>
    <row r="299" spans="1:23" s="60" customFormat="1" ht="39.6" hidden="1" x14ac:dyDescent="0.25">
      <c r="A299" s="56" t="s">
        <v>568</v>
      </c>
      <c r="B299" s="22" t="s">
        <v>94</v>
      </c>
      <c r="C299" s="46" t="s">
        <v>549</v>
      </c>
      <c r="D299" s="22" t="s">
        <v>548</v>
      </c>
      <c r="E299" s="56"/>
      <c r="F299" s="56"/>
      <c r="G299" s="56"/>
      <c r="H299" s="56"/>
      <c r="I299" s="56"/>
      <c r="J299" s="56"/>
      <c r="K299" s="56"/>
      <c r="L299" s="56"/>
      <c r="M299" s="56"/>
      <c r="N299" s="56"/>
      <c r="O299" s="56"/>
      <c r="P299" s="56"/>
      <c r="Q299" s="56"/>
      <c r="R299" s="56"/>
      <c r="S299" s="56"/>
      <c r="T299" s="22" t="s">
        <v>92</v>
      </c>
      <c r="U299" s="93"/>
      <c r="V299" s="58"/>
      <c r="W299" s="59"/>
    </row>
    <row r="300" spans="1:23" s="60" customFormat="1" ht="39.6" hidden="1" x14ac:dyDescent="0.25">
      <c r="A300" s="56" t="s">
        <v>568</v>
      </c>
      <c r="B300" s="22" t="s">
        <v>94</v>
      </c>
      <c r="C300" s="46" t="s">
        <v>550</v>
      </c>
      <c r="D300" s="22" t="s">
        <v>548</v>
      </c>
      <c r="E300" s="56"/>
      <c r="F300" s="56"/>
      <c r="G300" s="56"/>
      <c r="H300" s="56"/>
      <c r="I300" s="56"/>
      <c r="J300" s="56"/>
      <c r="K300" s="56"/>
      <c r="L300" s="56"/>
      <c r="M300" s="56"/>
      <c r="N300" s="56"/>
      <c r="O300" s="56"/>
      <c r="P300" s="56"/>
      <c r="Q300" s="56"/>
      <c r="R300" s="56"/>
      <c r="S300" s="56"/>
      <c r="T300" s="22" t="s">
        <v>92</v>
      </c>
      <c r="U300" s="93"/>
      <c r="V300" s="58"/>
      <c r="W300" s="59"/>
    </row>
    <row r="301" spans="1:23" s="60" customFormat="1" ht="39.6" hidden="1" x14ac:dyDescent="0.25">
      <c r="A301" s="56" t="s">
        <v>568</v>
      </c>
      <c r="B301" s="22" t="s">
        <v>94</v>
      </c>
      <c r="C301" s="46" t="s">
        <v>551</v>
      </c>
      <c r="D301" s="22" t="s">
        <v>548</v>
      </c>
      <c r="E301" s="56"/>
      <c r="F301" s="56"/>
      <c r="G301" s="56"/>
      <c r="H301" s="56"/>
      <c r="I301" s="56"/>
      <c r="J301" s="56"/>
      <c r="K301" s="56"/>
      <c r="L301" s="56"/>
      <c r="M301" s="56"/>
      <c r="N301" s="56"/>
      <c r="O301" s="56"/>
      <c r="P301" s="56"/>
      <c r="Q301" s="56"/>
      <c r="R301" s="56"/>
      <c r="S301" s="56"/>
      <c r="T301" s="22" t="s">
        <v>92</v>
      </c>
      <c r="U301" s="93"/>
      <c r="V301" s="58"/>
      <c r="W301" s="59"/>
    </row>
    <row r="302" spans="1:23" s="60" customFormat="1" ht="39.6" hidden="1" x14ac:dyDescent="0.25">
      <c r="A302" s="56" t="s">
        <v>568</v>
      </c>
      <c r="B302" s="22" t="s">
        <v>94</v>
      </c>
      <c r="C302" s="46" t="s">
        <v>552</v>
      </c>
      <c r="D302" s="22" t="s">
        <v>548</v>
      </c>
      <c r="E302" s="56"/>
      <c r="F302" s="56"/>
      <c r="G302" s="56"/>
      <c r="H302" s="56"/>
      <c r="I302" s="56"/>
      <c r="J302" s="56"/>
      <c r="K302" s="56"/>
      <c r="L302" s="56"/>
      <c r="M302" s="56"/>
      <c r="N302" s="56"/>
      <c r="O302" s="56"/>
      <c r="P302" s="56"/>
      <c r="Q302" s="56"/>
      <c r="R302" s="56"/>
      <c r="S302" s="56"/>
      <c r="T302" s="22" t="s">
        <v>92</v>
      </c>
      <c r="U302" s="93"/>
      <c r="V302" s="58"/>
      <c r="W302" s="59"/>
    </row>
    <row r="303" spans="1:23" s="60" customFormat="1" ht="39.6" hidden="1" x14ac:dyDescent="0.25">
      <c r="A303" s="56" t="s">
        <v>568</v>
      </c>
      <c r="B303" s="22" t="s">
        <v>94</v>
      </c>
      <c r="C303" s="46" t="s">
        <v>553</v>
      </c>
      <c r="D303" s="22" t="s">
        <v>548</v>
      </c>
      <c r="E303" s="56"/>
      <c r="F303" s="56"/>
      <c r="G303" s="56"/>
      <c r="H303" s="56"/>
      <c r="I303" s="56"/>
      <c r="J303" s="56"/>
      <c r="K303" s="56"/>
      <c r="L303" s="56"/>
      <c r="M303" s="56"/>
      <c r="N303" s="56"/>
      <c r="O303" s="56"/>
      <c r="P303" s="56"/>
      <c r="Q303" s="56"/>
      <c r="R303" s="56"/>
      <c r="S303" s="56"/>
      <c r="T303" s="22" t="s">
        <v>92</v>
      </c>
      <c r="U303" s="93"/>
      <c r="V303" s="58"/>
      <c r="W303" s="59"/>
    </row>
    <row r="304" spans="1:23" s="60" customFormat="1" ht="39.6" hidden="1" x14ac:dyDescent="0.25">
      <c r="A304" s="56" t="s">
        <v>568</v>
      </c>
      <c r="B304" s="22" t="s">
        <v>94</v>
      </c>
      <c r="C304" s="46" t="s">
        <v>554</v>
      </c>
      <c r="D304" s="22" t="s">
        <v>548</v>
      </c>
      <c r="E304" s="56"/>
      <c r="F304" s="56"/>
      <c r="G304" s="56"/>
      <c r="H304" s="56"/>
      <c r="I304" s="56"/>
      <c r="J304" s="56"/>
      <c r="K304" s="56"/>
      <c r="L304" s="56"/>
      <c r="M304" s="56"/>
      <c r="N304" s="56"/>
      <c r="O304" s="56"/>
      <c r="P304" s="56"/>
      <c r="Q304" s="56"/>
      <c r="R304" s="56"/>
      <c r="S304" s="56"/>
      <c r="T304" s="22" t="s">
        <v>92</v>
      </c>
      <c r="U304" s="93"/>
      <c r="V304" s="58"/>
      <c r="W304" s="59"/>
    </row>
    <row r="305" spans="1:23" s="71" customFormat="1" ht="39.6" hidden="1" x14ac:dyDescent="0.25">
      <c r="A305" s="56" t="s">
        <v>584</v>
      </c>
      <c r="B305" s="22" t="s">
        <v>585</v>
      </c>
      <c r="C305" s="46" t="s">
        <v>133</v>
      </c>
      <c r="D305" s="22" t="s">
        <v>134</v>
      </c>
      <c r="E305" s="65"/>
      <c r="F305" s="65"/>
      <c r="G305" s="65"/>
      <c r="H305" s="65"/>
      <c r="I305" s="65"/>
      <c r="J305" s="65"/>
      <c r="K305" s="65"/>
      <c r="L305" s="65"/>
      <c r="M305" s="65"/>
      <c r="N305" s="65"/>
      <c r="O305" s="65"/>
      <c r="P305" s="65"/>
      <c r="Q305" s="65"/>
      <c r="R305" s="65"/>
      <c r="S305" s="65"/>
      <c r="T305" s="65"/>
      <c r="U305" s="88" t="s">
        <v>92</v>
      </c>
      <c r="V305" s="69"/>
      <c r="W305" s="70"/>
    </row>
    <row r="306" spans="1:23" s="71" customFormat="1" ht="39.6" hidden="1" x14ac:dyDescent="0.25">
      <c r="A306" s="56" t="s">
        <v>584</v>
      </c>
      <c r="B306" s="22" t="s">
        <v>585</v>
      </c>
      <c r="C306" s="46" t="s">
        <v>139</v>
      </c>
      <c r="D306" s="22" t="s">
        <v>134</v>
      </c>
      <c r="E306" s="65"/>
      <c r="F306" s="65"/>
      <c r="G306" s="65"/>
      <c r="H306" s="65"/>
      <c r="I306" s="65"/>
      <c r="J306" s="65"/>
      <c r="K306" s="65"/>
      <c r="L306" s="65"/>
      <c r="M306" s="65"/>
      <c r="N306" s="65"/>
      <c r="O306" s="65"/>
      <c r="P306" s="65"/>
      <c r="Q306" s="65"/>
      <c r="R306" s="65"/>
      <c r="S306" s="65"/>
      <c r="T306" s="65"/>
      <c r="U306" s="88" t="s">
        <v>92</v>
      </c>
      <c r="V306" s="69"/>
      <c r="W306" s="70"/>
    </row>
    <row r="307" spans="1:23" s="71" customFormat="1" ht="39.6" hidden="1" x14ac:dyDescent="0.25">
      <c r="A307" s="56" t="s">
        <v>584</v>
      </c>
      <c r="B307" s="22" t="s">
        <v>585</v>
      </c>
      <c r="C307" s="46" t="s">
        <v>570</v>
      </c>
      <c r="D307" s="22" t="s">
        <v>134</v>
      </c>
      <c r="E307" s="65"/>
      <c r="F307" s="65"/>
      <c r="G307" s="65"/>
      <c r="H307" s="65"/>
      <c r="I307" s="65"/>
      <c r="J307" s="65"/>
      <c r="K307" s="65"/>
      <c r="L307" s="65"/>
      <c r="M307" s="65"/>
      <c r="N307" s="65"/>
      <c r="O307" s="65"/>
      <c r="P307" s="65"/>
      <c r="Q307" s="65"/>
      <c r="R307" s="65"/>
      <c r="S307" s="65"/>
      <c r="T307" s="65"/>
      <c r="U307" s="88" t="s">
        <v>92</v>
      </c>
      <c r="V307" s="69"/>
      <c r="W307" s="70"/>
    </row>
    <row r="308" spans="1:23" s="71" customFormat="1" ht="39.6" hidden="1" x14ac:dyDescent="0.25">
      <c r="A308" s="56" t="s">
        <v>584</v>
      </c>
      <c r="B308" s="22" t="s">
        <v>585</v>
      </c>
      <c r="C308" s="46" t="s">
        <v>571</v>
      </c>
      <c r="D308" s="22" t="s">
        <v>134</v>
      </c>
      <c r="E308" s="65"/>
      <c r="F308" s="65"/>
      <c r="G308" s="65"/>
      <c r="H308" s="65"/>
      <c r="I308" s="65"/>
      <c r="J308" s="65"/>
      <c r="K308" s="65"/>
      <c r="L308" s="65"/>
      <c r="M308" s="65"/>
      <c r="N308" s="65"/>
      <c r="O308" s="65"/>
      <c r="P308" s="65"/>
      <c r="Q308" s="65"/>
      <c r="R308" s="65"/>
      <c r="S308" s="65"/>
      <c r="T308" s="65"/>
      <c r="U308" s="88" t="s">
        <v>92</v>
      </c>
      <c r="V308" s="69"/>
      <c r="W308" s="70"/>
    </row>
    <row r="309" spans="1:23" s="71" customFormat="1" ht="39.6" hidden="1" x14ac:dyDescent="0.25">
      <c r="A309" s="56" t="s">
        <v>584</v>
      </c>
      <c r="B309" s="22" t="s">
        <v>585</v>
      </c>
      <c r="C309" s="46" t="s">
        <v>140</v>
      </c>
      <c r="D309" s="22" t="s">
        <v>134</v>
      </c>
      <c r="E309" s="65"/>
      <c r="F309" s="65"/>
      <c r="G309" s="65"/>
      <c r="H309" s="65"/>
      <c r="I309" s="65"/>
      <c r="J309" s="65"/>
      <c r="K309" s="65"/>
      <c r="L309" s="65"/>
      <c r="M309" s="65"/>
      <c r="N309" s="65"/>
      <c r="O309" s="65"/>
      <c r="P309" s="65"/>
      <c r="Q309" s="65"/>
      <c r="R309" s="65"/>
      <c r="S309" s="65"/>
      <c r="T309" s="65"/>
      <c r="U309" s="88" t="s">
        <v>92</v>
      </c>
      <c r="V309" s="69"/>
      <c r="W309" s="70"/>
    </row>
    <row r="310" spans="1:23" s="71" customFormat="1" ht="39.6" hidden="1" x14ac:dyDescent="0.25">
      <c r="A310" s="56" t="s">
        <v>584</v>
      </c>
      <c r="B310" s="22" t="s">
        <v>585</v>
      </c>
      <c r="C310" s="46" t="s">
        <v>141</v>
      </c>
      <c r="D310" s="22" t="s">
        <v>134</v>
      </c>
      <c r="E310" s="65"/>
      <c r="F310" s="65"/>
      <c r="G310" s="65"/>
      <c r="H310" s="65"/>
      <c r="I310" s="65"/>
      <c r="J310" s="65"/>
      <c r="K310" s="65"/>
      <c r="L310" s="65"/>
      <c r="M310" s="65"/>
      <c r="N310" s="65"/>
      <c r="O310" s="65"/>
      <c r="P310" s="65"/>
      <c r="Q310" s="65"/>
      <c r="R310" s="65"/>
      <c r="S310" s="65"/>
      <c r="T310" s="65"/>
      <c r="U310" s="88" t="s">
        <v>92</v>
      </c>
      <c r="V310" s="69"/>
      <c r="W310" s="70"/>
    </row>
    <row r="311" spans="1:23" s="71" customFormat="1" ht="39.6" hidden="1" x14ac:dyDescent="0.25">
      <c r="A311" s="56" t="s">
        <v>584</v>
      </c>
      <c r="B311" s="22" t="s">
        <v>585</v>
      </c>
      <c r="C311" s="46" t="s">
        <v>586</v>
      </c>
      <c r="D311" s="22" t="s">
        <v>134</v>
      </c>
      <c r="E311" s="65"/>
      <c r="F311" s="65"/>
      <c r="G311" s="65"/>
      <c r="H311" s="65"/>
      <c r="I311" s="65"/>
      <c r="J311" s="65"/>
      <c r="K311" s="65"/>
      <c r="L311" s="65"/>
      <c r="M311" s="65"/>
      <c r="N311" s="65"/>
      <c r="O311" s="65"/>
      <c r="P311" s="65"/>
      <c r="Q311" s="65"/>
      <c r="R311" s="65"/>
      <c r="S311" s="65"/>
      <c r="T311" s="65"/>
      <c r="U311" s="88" t="s">
        <v>92</v>
      </c>
      <c r="V311" s="69"/>
      <c r="W311" s="70"/>
    </row>
    <row r="312" spans="1:23" s="71" customFormat="1" ht="39.6" hidden="1" x14ac:dyDescent="0.25">
      <c r="A312" s="56" t="s">
        <v>584</v>
      </c>
      <c r="B312" s="22" t="s">
        <v>585</v>
      </c>
      <c r="C312" s="46" t="s">
        <v>587</v>
      </c>
      <c r="D312" s="22" t="s">
        <v>134</v>
      </c>
      <c r="E312" s="65"/>
      <c r="F312" s="65"/>
      <c r="G312" s="65"/>
      <c r="H312" s="65"/>
      <c r="I312" s="65"/>
      <c r="J312" s="65"/>
      <c r="K312" s="65"/>
      <c r="L312" s="65"/>
      <c r="M312" s="65"/>
      <c r="N312" s="65"/>
      <c r="O312" s="65"/>
      <c r="P312" s="65"/>
      <c r="Q312" s="65"/>
      <c r="R312" s="65"/>
      <c r="S312" s="65"/>
      <c r="T312" s="65"/>
      <c r="U312" s="88" t="s">
        <v>92</v>
      </c>
      <c r="V312" s="69"/>
      <c r="W312" s="70"/>
    </row>
    <row r="313" spans="1:23" s="71" customFormat="1" ht="39.6" hidden="1" x14ac:dyDescent="0.25">
      <c r="A313" s="56" t="s">
        <v>584</v>
      </c>
      <c r="B313" s="22" t="s">
        <v>585</v>
      </c>
      <c r="C313" s="46" t="s">
        <v>575</v>
      </c>
      <c r="D313" s="22" t="s">
        <v>134</v>
      </c>
      <c r="E313" s="65"/>
      <c r="F313" s="65"/>
      <c r="G313" s="65"/>
      <c r="H313" s="65"/>
      <c r="I313" s="65"/>
      <c r="J313" s="65"/>
      <c r="K313" s="65"/>
      <c r="L313" s="65"/>
      <c r="M313" s="65"/>
      <c r="N313" s="65"/>
      <c r="O313" s="65"/>
      <c r="P313" s="65"/>
      <c r="Q313" s="65"/>
      <c r="R313" s="65"/>
      <c r="S313" s="65"/>
      <c r="T313" s="65"/>
      <c r="U313" s="88" t="s">
        <v>92</v>
      </c>
      <c r="V313" s="69"/>
      <c r="W313" s="70"/>
    </row>
    <row r="314" spans="1:23" s="71" customFormat="1" ht="39.6" hidden="1" x14ac:dyDescent="0.25">
      <c r="A314" s="56" t="s">
        <v>584</v>
      </c>
      <c r="B314" s="22" t="s">
        <v>585</v>
      </c>
      <c r="C314" s="46" t="s">
        <v>576</v>
      </c>
      <c r="D314" s="22" t="s">
        <v>134</v>
      </c>
      <c r="E314" s="65"/>
      <c r="F314" s="65"/>
      <c r="G314" s="65"/>
      <c r="H314" s="65"/>
      <c r="I314" s="65"/>
      <c r="J314" s="65"/>
      <c r="K314" s="65"/>
      <c r="L314" s="65"/>
      <c r="M314" s="65"/>
      <c r="N314" s="65"/>
      <c r="O314" s="65"/>
      <c r="P314" s="65"/>
      <c r="Q314" s="65"/>
      <c r="R314" s="65"/>
      <c r="S314" s="65"/>
      <c r="T314" s="65"/>
      <c r="U314" s="88" t="s">
        <v>92</v>
      </c>
      <c r="V314" s="69"/>
      <c r="W314" s="70"/>
    </row>
    <row r="315" spans="1:23" s="71" customFormat="1" ht="39.6" hidden="1" x14ac:dyDescent="0.25">
      <c r="A315" s="56" t="s">
        <v>584</v>
      </c>
      <c r="B315" s="22" t="s">
        <v>585</v>
      </c>
      <c r="C315" s="46" t="s">
        <v>588</v>
      </c>
      <c r="D315" s="22" t="s">
        <v>134</v>
      </c>
      <c r="E315" s="65"/>
      <c r="F315" s="65"/>
      <c r="G315" s="65"/>
      <c r="H315" s="65"/>
      <c r="I315" s="65"/>
      <c r="J315" s="65"/>
      <c r="K315" s="65"/>
      <c r="L315" s="65"/>
      <c r="M315" s="65"/>
      <c r="N315" s="65"/>
      <c r="O315" s="65"/>
      <c r="P315" s="65"/>
      <c r="Q315" s="65"/>
      <c r="R315" s="65"/>
      <c r="S315" s="65"/>
      <c r="T315" s="65"/>
      <c r="U315" s="88" t="s">
        <v>92</v>
      </c>
      <c r="V315" s="69"/>
      <c r="W315" s="70"/>
    </row>
    <row r="316" spans="1:23" s="71" customFormat="1" ht="39.6" hidden="1" x14ac:dyDescent="0.25">
      <c r="A316" s="56" t="s">
        <v>584</v>
      </c>
      <c r="B316" s="22" t="s">
        <v>585</v>
      </c>
      <c r="C316" s="46" t="s">
        <v>336</v>
      </c>
      <c r="D316" s="22" t="s">
        <v>134</v>
      </c>
      <c r="E316" s="65"/>
      <c r="F316" s="65"/>
      <c r="G316" s="65"/>
      <c r="H316" s="65"/>
      <c r="I316" s="65"/>
      <c r="J316" s="65"/>
      <c r="K316" s="65"/>
      <c r="L316" s="65"/>
      <c r="M316" s="65"/>
      <c r="N316" s="65"/>
      <c r="O316" s="65"/>
      <c r="P316" s="65"/>
      <c r="Q316" s="65"/>
      <c r="R316" s="65"/>
      <c r="S316" s="65"/>
      <c r="T316" s="65"/>
      <c r="U316" s="88" t="s">
        <v>92</v>
      </c>
      <c r="V316" s="69"/>
      <c r="W316" s="70"/>
    </row>
    <row r="317" spans="1:23" s="71" customFormat="1" ht="39.6" hidden="1" x14ac:dyDescent="0.25">
      <c r="A317" s="56" t="s">
        <v>584</v>
      </c>
      <c r="B317" s="22" t="s">
        <v>585</v>
      </c>
      <c r="C317" s="46" t="s">
        <v>337</v>
      </c>
      <c r="D317" s="22" t="s">
        <v>134</v>
      </c>
      <c r="E317" s="65"/>
      <c r="F317" s="65"/>
      <c r="G317" s="65"/>
      <c r="H317" s="65"/>
      <c r="I317" s="65"/>
      <c r="J317" s="65"/>
      <c r="K317" s="65"/>
      <c r="L317" s="65"/>
      <c r="M317" s="65"/>
      <c r="N317" s="65"/>
      <c r="O317" s="65"/>
      <c r="P317" s="65"/>
      <c r="Q317" s="65"/>
      <c r="R317" s="65"/>
      <c r="S317" s="65"/>
      <c r="T317" s="65"/>
      <c r="U317" s="88" t="s">
        <v>92</v>
      </c>
      <c r="V317" s="69"/>
      <c r="W317" s="70"/>
    </row>
    <row r="318" spans="1:23" s="71" customFormat="1" ht="39.6" hidden="1" x14ac:dyDescent="0.25">
      <c r="A318" s="56" t="s">
        <v>584</v>
      </c>
      <c r="B318" s="22" t="s">
        <v>585</v>
      </c>
      <c r="C318" s="46" t="s">
        <v>577</v>
      </c>
      <c r="D318" s="22" t="s">
        <v>134</v>
      </c>
      <c r="E318" s="65"/>
      <c r="F318" s="65"/>
      <c r="G318" s="65"/>
      <c r="H318" s="65"/>
      <c r="I318" s="65"/>
      <c r="J318" s="65"/>
      <c r="K318" s="65"/>
      <c r="L318" s="65"/>
      <c r="M318" s="65"/>
      <c r="N318" s="65"/>
      <c r="O318" s="65"/>
      <c r="P318" s="65"/>
      <c r="Q318" s="65"/>
      <c r="R318" s="65"/>
      <c r="S318" s="65"/>
      <c r="T318" s="65"/>
      <c r="U318" s="88" t="s">
        <v>92</v>
      </c>
      <c r="V318" s="69"/>
      <c r="W318" s="70"/>
    </row>
    <row r="319" spans="1:23" s="71" customFormat="1" ht="39.6" hidden="1" x14ac:dyDescent="0.25">
      <c r="A319" s="56" t="s">
        <v>584</v>
      </c>
      <c r="B319" s="22" t="s">
        <v>585</v>
      </c>
      <c r="C319" s="46" t="s">
        <v>589</v>
      </c>
      <c r="D319" s="22" t="s">
        <v>134</v>
      </c>
      <c r="E319" s="65"/>
      <c r="F319" s="65"/>
      <c r="G319" s="65"/>
      <c r="H319" s="65"/>
      <c r="I319" s="65"/>
      <c r="J319" s="65"/>
      <c r="K319" s="65"/>
      <c r="L319" s="65"/>
      <c r="M319" s="65"/>
      <c r="N319" s="65"/>
      <c r="O319" s="65"/>
      <c r="P319" s="65"/>
      <c r="Q319" s="65"/>
      <c r="R319" s="65"/>
      <c r="S319" s="65"/>
      <c r="T319" s="65"/>
      <c r="U319" s="88" t="s">
        <v>92</v>
      </c>
      <c r="V319" s="69"/>
      <c r="W319" s="70"/>
    </row>
    <row r="320" spans="1:23" s="71" customFormat="1" ht="39.6" hidden="1" x14ac:dyDescent="0.25">
      <c r="A320" s="56" t="s">
        <v>584</v>
      </c>
      <c r="B320" s="22" t="s">
        <v>585</v>
      </c>
      <c r="C320" s="46" t="s">
        <v>341</v>
      </c>
      <c r="D320" s="22" t="s">
        <v>134</v>
      </c>
      <c r="E320" s="65"/>
      <c r="F320" s="65"/>
      <c r="G320" s="65"/>
      <c r="H320" s="65"/>
      <c r="I320" s="65"/>
      <c r="J320" s="65"/>
      <c r="K320" s="65"/>
      <c r="L320" s="65"/>
      <c r="M320" s="65"/>
      <c r="N320" s="65"/>
      <c r="O320" s="65"/>
      <c r="P320" s="65"/>
      <c r="Q320" s="65"/>
      <c r="R320" s="65"/>
      <c r="S320" s="65"/>
      <c r="T320" s="65"/>
      <c r="U320" s="88" t="s">
        <v>92</v>
      </c>
      <c r="V320" s="69"/>
      <c r="W320" s="70"/>
    </row>
    <row r="321" spans="1:23" s="71" customFormat="1" ht="39.6" hidden="1" x14ac:dyDescent="0.25">
      <c r="A321" s="56" t="s">
        <v>584</v>
      </c>
      <c r="B321" s="22" t="s">
        <v>585</v>
      </c>
      <c r="C321" s="46" t="s">
        <v>590</v>
      </c>
      <c r="D321" s="22" t="s">
        <v>134</v>
      </c>
      <c r="E321" s="65"/>
      <c r="F321" s="65"/>
      <c r="G321" s="65"/>
      <c r="H321" s="65"/>
      <c r="I321" s="65"/>
      <c r="J321" s="65"/>
      <c r="K321" s="65"/>
      <c r="L321" s="65"/>
      <c r="M321" s="65"/>
      <c r="N321" s="65"/>
      <c r="O321" s="65"/>
      <c r="P321" s="65"/>
      <c r="Q321" s="65"/>
      <c r="R321" s="65"/>
      <c r="S321" s="65"/>
      <c r="T321" s="65"/>
      <c r="U321" s="88" t="s">
        <v>92</v>
      </c>
      <c r="V321" s="69"/>
      <c r="W321" s="70"/>
    </row>
    <row r="322" spans="1:23" s="71" customFormat="1" ht="39.6" hidden="1" x14ac:dyDescent="0.25">
      <c r="A322" s="56" t="s">
        <v>584</v>
      </c>
      <c r="B322" s="22" t="s">
        <v>585</v>
      </c>
      <c r="C322" s="46" t="s">
        <v>343</v>
      </c>
      <c r="D322" s="22" t="s">
        <v>134</v>
      </c>
      <c r="E322" s="65"/>
      <c r="F322" s="65"/>
      <c r="G322" s="65"/>
      <c r="H322" s="65"/>
      <c r="I322" s="65"/>
      <c r="J322" s="65"/>
      <c r="K322" s="65"/>
      <c r="L322" s="65"/>
      <c r="M322" s="65"/>
      <c r="N322" s="65"/>
      <c r="O322" s="65"/>
      <c r="P322" s="65"/>
      <c r="Q322" s="65"/>
      <c r="R322" s="65"/>
      <c r="S322" s="65"/>
      <c r="T322" s="65"/>
      <c r="U322" s="88" t="s">
        <v>92</v>
      </c>
      <c r="V322" s="69"/>
      <c r="W322" s="70"/>
    </row>
    <row r="323" spans="1:23" s="71" customFormat="1" ht="39.6" hidden="1" x14ac:dyDescent="0.25">
      <c r="A323" s="56" t="s">
        <v>584</v>
      </c>
      <c r="B323" s="22" t="s">
        <v>585</v>
      </c>
      <c r="C323" s="46" t="s">
        <v>346</v>
      </c>
      <c r="D323" s="22" t="s">
        <v>134</v>
      </c>
      <c r="E323" s="65"/>
      <c r="F323" s="65"/>
      <c r="G323" s="65"/>
      <c r="H323" s="65"/>
      <c r="I323" s="65"/>
      <c r="J323" s="65"/>
      <c r="K323" s="65"/>
      <c r="L323" s="65"/>
      <c r="M323" s="65"/>
      <c r="N323" s="65"/>
      <c r="O323" s="65"/>
      <c r="P323" s="65"/>
      <c r="Q323" s="65"/>
      <c r="R323" s="65"/>
      <c r="S323" s="65"/>
      <c r="T323" s="65"/>
      <c r="U323" s="88" t="s">
        <v>92</v>
      </c>
      <c r="V323" s="69"/>
      <c r="W323" s="70"/>
    </row>
    <row r="324" spans="1:23" s="71" customFormat="1" ht="39.6" hidden="1" x14ac:dyDescent="0.25">
      <c r="A324" s="56" t="s">
        <v>584</v>
      </c>
      <c r="B324" s="22" t="s">
        <v>585</v>
      </c>
      <c r="C324" s="46" t="s">
        <v>591</v>
      </c>
      <c r="D324" s="22" t="s">
        <v>134</v>
      </c>
      <c r="E324" s="65"/>
      <c r="F324" s="65"/>
      <c r="G324" s="65"/>
      <c r="H324" s="65"/>
      <c r="I324" s="65"/>
      <c r="J324" s="65"/>
      <c r="K324" s="65"/>
      <c r="L324" s="65"/>
      <c r="M324" s="65"/>
      <c r="N324" s="65"/>
      <c r="O324" s="65"/>
      <c r="P324" s="65"/>
      <c r="Q324" s="65"/>
      <c r="R324" s="65"/>
      <c r="S324" s="65"/>
      <c r="T324" s="65"/>
      <c r="U324" s="88" t="s">
        <v>92</v>
      </c>
      <c r="V324" s="69"/>
      <c r="W324" s="70"/>
    </row>
    <row r="325" spans="1:23" s="71" customFormat="1" ht="39.6" hidden="1" x14ac:dyDescent="0.25">
      <c r="A325" s="56" t="s">
        <v>584</v>
      </c>
      <c r="B325" s="22" t="s">
        <v>585</v>
      </c>
      <c r="C325" s="46" t="s">
        <v>349</v>
      </c>
      <c r="D325" s="22" t="s">
        <v>134</v>
      </c>
      <c r="E325" s="65"/>
      <c r="F325" s="65"/>
      <c r="G325" s="65"/>
      <c r="H325" s="65"/>
      <c r="I325" s="65"/>
      <c r="J325" s="65"/>
      <c r="K325" s="65"/>
      <c r="L325" s="65"/>
      <c r="M325" s="65"/>
      <c r="N325" s="65"/>
      <c r="O325" s="65"/>
      <c r="P325" s="65"/>
      <c r="Q325" s="65"/>
      <c r="R325" s="65"/>
      <c r="S325" s="65"/>
      <c r="T325" s="65"/>
      <c r="U325" s="88" t="s">
        <v>92</v>
      </c>
      <c r="V325" s="69"/>
      <c r="W325" s="70"/>
    </row>
    <row r="326" spans="1:23" s="71" customFormat="1" ht="39.6" hidden="1" x14ac:dyDescent="0.25">
      <c r="A326" s="56" t="s">
        <v>584</v>
      </c>
      <c r="B326" s="22" t="s">
        <v>585</v>
      </c>
      <c r="C326" s="46" t="s">
        <v>592</v>
      </c>
      <c r="D326" s="22" t="s">
        <v>134</v>
      </c>
      <c r="E326" s="65"/>
      <c r="F326" s="65"/>
      <c r="G326" s="65"/>
      <c r="H326" s="65"/>
      <c r="I326" s="65"/>
      <c r="J326" s="65"/>
      <c r="K326" s="65"/>
      <c r="L326" s="65"/>
      <c r="M326" s="65"/>
      <c r="N326" s="65"/>
      <c r="O326" s="65"/>
      <c r="P326" s="65"/>
      <c r="Q326" s="65"/>
      <c r="R326" s="65"/>
      <c r="S326" s="65"/>
      <c r="T326" s="65"/>
      <c r="U326" s="88" t="s">
        <v>92</v>
      </c>
      <c r="V326" s="69"/>
      <c r="W326" s="70"/>
    </row>
    <row r="327" spans="1:23" s="71" customFormat="1" ht="52.8" hidden="1" x14ac:dyDescent="0.25">
      <c r="A327" s="56" t="s">
        <v>584</v>
      </c>
      <c r="B327" s="22" t="s">
        <v>585</v>
      </c>
      <c r="C327" s="46" t="s">
        <v>593</v>
      </c>
      <c r="D327" s="22" t="s">
        <v>134</v>
      </c>
      <c r="E327" s="65"/>
      <c r="F327" s="65"/>
      <c r="G327" s="65"/>
      <c r="H327" s="65"/>
      <c r="I327" s="65"/>
      <c r="J327" s="65"/>
      <c r="K327" s="65"/>
      <c r="L327" s="65"/>
      <c r="M327" s="65"/>
      <c r="N327" s="65"/>
      <c r="O327" s="65"/>
      <c r="P327" s="65"/>
      <c r="Q327" s="65"/>
      <c r="R327" s="65"/>
      <c r="S327" s="65"/>
      <c r="T327" s="65"/>
      <c r="U327" s="88" t="s">
        <v>92</v>
      </c>
      <c r="V327" s="69"/>
      <c r="W327" s="70"/>
    </row>
    <row r="328" spans="1:23" s="71" customFormat="1" ht="39.6" hidden="1" x14ac:dyDescent="0.25">
      <c r="A328" s="56" t="s">
        <v>584</v>
      </c>
      <c r="B328" s="22" t="s">
        <v>585</v>
      </c>
      <c r="C328" s="46" t="s">
        <v>594</v>
      </c>
      <c r="D328" s="22" t="s">
        <v>134</v>
      </c>
      <c r="E328" s="65"/>
      <c r="F328" s="65"/>
      <c r="G328" s="65"/>
      <c r="H328" s="65"/>
      <c r="I328" s="65"/>
      <c r="J328" s="65"/>
      <c r="K328" s="65"/>
      <c r="L328" s="65"/>
      <c r="M328" s="65"/>
      <c r="N328" s="65"/>
      <c r="O328" s="65"/>
      <c r="P328" s="65"/>
      <c r="Q328" s="65"/>
      <c r="R328" s="65"/>
      <c r="S328" s="65"/>
      <c r="T328" s="65"/>
      <c r="U328" s="88" t="s">
        <v>92</v>
      </c>
      <c r="V328" s="69"/>
      <c r="W328" s="70"/>
    </row>
    <row r="329" spans="1:23" s="71" customFormat="1" ht="52.8" hidden="1" x14ac:dyDescent="0.25">
      <c r="A329" s="56" t="s">
        <v>584</v>
      </c>
      <c r="B329" s="22" t="s">
        <v>585</v>
      </c>
      <c r="C329" s="46" t="s">
        <v>595</v>
      </c>
      <c r="D329" s="22" t="s">
        <v>134</v>
      </c>
      <c r="E329" s="65"/>
      <c r="F329" s="65"/>
      <c r="G329" s="65"/>
      <c r="H329" s="65"/>
      <c r="I329" s="65"/>
      <c r="J329" s="65"/>
      <c r="K329" s="65"/>
      <c r="L329" s="65"/>
      <c r="M329" s="65"/>
      <c r="N329" s="65"/>
      <c r="O329" s="65"/>
      <c r="P329" s="65"/>
      <c r="Q329" s="65"/>
      <c r="R329" s="65"/>
      <c r="S329" s="65"/>
      <c r="T329" s="65"/>
      <c r="U329" s="88" t="s">
        <v>92</v>
      </c>
      <c r="V329" s="69"/>
      <c r="W329" s="70"/>
    </row>
    <row r="330" spans="1:23" s="71" customFormat="1" ht="39.6" hidden="1" x14ac:dyDescent="0.25">
      <c r="A330" s="56" t="s">
        <v>584</v>
      </c>
      <c r="B330" s="22" t="s">
        <v>585</v>
      </c>
      <c r="C330" s="46" t="s">
        <v>352</v>
      </c>
      <c r="D330" s="22" t="s">
        <v>134</v>
      </c>
      <c r="E330" s="65"/>
      <c r="F330" s="65"/>
      <c r="G330" s="65"/>
      <c r="H330" s="65"/>
      <c r="I330" s="65"/>
      <c r="J330" s="65"/>
      <c r="K330" s="65"/>
      <c r="L330" s="65"/>
      <c r="M330" s="65"/>
      <c r="N330" s="65"/>
      <c r="O330" s="65"/>
      <c r="P330" s="65"/>
      <c r="Q330" s="65"/>
      <c r="R330" s="65"/>
      <c r="S330" s="65"/>
      <c r="T330" s="65"/>
      <c r="U330" s="88" t="s">
        <v>92</v>
      </c>
      <c r="V330" s="69"/>
      <c r="W330" s="70"/>
    </row>
    <row r="331" spans="1:23" s="71" customFormat="1" ht="39.6" hidden="1" x14ac:dyDescent="0.25">
      <c r="A331" s="56" t="s">
        <v>584</v>
      </c>
      <c r="B331" s="22" t="s">
        <v>585</v>
      </c>
      <c r="C331" s="46" t="s">
        <v>596</v>
      </c>
      <c r="D331" s="22" t="s">
        <v>134</v>
      </c>
      <c r="E331" s="65"/>
      <c r="F331" s="65"/>
      <c r="G331" s="65"/>
      <c r="H331" s="65"/>
      <c r="I331" s="65"/>
      <c r="J331" s="65"/>
      <c r="K331" s="65"/>
      <c r="L331" s="65"/>
      <c r="M331" s="65"/>
      <c r="N331" s="65"/>
      <c r="O331" s="65"/>
      <c r="P331" s="65"/>
      <c r="Q331" s="65"/>
      <c r="R331" s="65"/>
      <c r="S331" s="65"/>
      <c r="T331" s="65"/>
      <c r="U331" s="88" t="s">
        <v>92</v>
      </c>
      <c r="V331" s="69"/>
      <c r="W331" s="70"/>
    </row>
    <row r="332" spans="1:23" s="71" customFormat="1" ht="52.8" hidden="1" x14ac:dyDescent="0.25">
      <c r="A332" s="56" t="s">
        <v>584</v>
      </c>
      <c r="B332" s="22" t="s">
        <v>585</v>
      </c>
      <c r="C332" s="46" t="s">
        <v>597</v>
      </c>
      <c r="D332" s="22" t="s">
        <v>134</v>
      </c>
      <c r="E332" s="65"/>
      <c r="F332" s="65"/>
      <c r="G332" s="65"/>
      <c r="H332" s="65"/>
      <c r="I332" s="65"/>
      <c r="J332" s="65"/>
      <c r="K332" s="65"/>
      <c r="L332" s="65"/>
      <c r="M332" s="65"/>
      <c r="N332" s="65"/>
      <c r="O332" s="65"/>
      <c r="P332" s="65"/>
      <c r="Q332" s="65"/>
      <c r="R332" s="65"/>
      <c r="S332" s="65"/>
      <c r="T332" s="65"/>
      <c r="U332" s="88" t="s">
        <v>92</v>
      </c>
      <c r="V332" s="69"/>
      <c r="W332" s="70"/>
    </row>
    <row r="333" spans="1:23" s="71" customFormat="1" ht="39.6" hidden="1" x14ac:dyDescent="0.25">
      <c r="A333" s="56" t="s">
        <v>584</v>
      </c>
      <c r="B333" s="22" t="s">
        <v>585</v>
      </c>
      <c r="C333" s="46" t="s">
        <v>598</v>
      </c>
      <c r="D333" s="22" t="s">
        <v>134</v>
      </c>
      <c r="E333" s="65"/>
      <c r="F333" s="65"/>
      <c r="G333" s="65"/>
      <c r="H333" s="65"/>
      <c r="I333" s="65"/>
      <c r="J333" s="65"/>
      <c r="K333" s="65"/>
      <c r="L333" s="65"/>
      <c r="M333" s="65"/>
      <c r="N333" s="65"/>
      <c r="O333" s="65"/>
      <c r="P333" s="65"/>
      <c r="Q333" s="65"/>
      <c r="R333" s="65"/>
      <c r="S333" s="65"/>
      <c r="T333" s="65"/>
      <c r="U333" s="88" t="s">
        <v>92</v>
      </c>
      <c r="V333" s="69"/>
      <c r="W333" s="70"/>
    </row>
    <row r="334" spans="1:23" s="71" customFormat="1" ht="52.8" hidden="1" x14ac:dyDescent="0.25">
      <c r="A334" s="56" t="s">
        <v>584</v>
      </c>
      <c r="B334" s="22" t="s">
        <v>585</v>
      </c>
      <c r="C334" s="46" t="s">
        <v>599</v>
      </c>
      <c r="D334" s="22" t="s">
        <v>134</v>
      </c>
      <c r="E334" s="65"/>
      <c r="F334" s="65"/>
      <c r="G334" s="65"/>
      <c r="H334" s="65"/>
      <c r="I334" s="65"/>
      <c r="J334" s="65"/>
      <c r="K334" s="65"/>
      <c r="L334" s="65"/>
      <c r="M334" s="65"/>
      <c r="N334" s="65"/>
      <c r="O334" s="65"/>
      <c r="P334" s="65"/>
      <c r="Q334" s="65"/>
      <c r="R334" s="65"/>
      <c r="S334" s="65"/>
      <c r="T334" s="65"/>
      <c r="U334" s="88" t="s">
        <v>92</v>
      </c>
      <c r="V334" s="69"/>
      <c r="W334" s="70"/>
    </row>
    <row r="335" spans="1:23" s="71" customFormat="1" ht="39.6" hidden="1" x14ac:dyDescent="0.25">
      <c r="A335" s="56" t="s">
        <v>584</v>
      </c>
      <c r="B335" s="22" t="s">
        <v>585</v>
      </c>
      <c r="C335" s="46" t="s">
        <v>583</v>
      </c>
      <c r="D335" s="22" t="s">
        <v>134</v>
      </c>
      <c r="E335" s="65"/>
      <c r="F335" s="65"/>
      <c r="G335" s="65"/>
      <c r="H335" s="65"/>
      <c r="I335" s="65"/>
      <c r="J335" s="65"/>
      <c r="K335" s="65"/>
      <c r="L335" s="65"/>
      <c r="M335" s="65"/>
      <c r="N335" s="65"/>
      <c r="O335" s="65"/>
      <c r="P335" s="65"/>
      <c r="Q335" s="65"/>
      <c r="R335" s="65"/>
      <c r="S335" s="65"/>
      <c r="T335" s="65"/>
      <c r="U335" s="88" t="s">
        <v>92</v>
      </c>
      <c r="V335" s="69"/>
      <c r="W335" s="70"/>
    </row>
    <row r="336" spans="1:23" s="71" customFormat="1" ht="39.6" hidden="1" x14ac:dyDescent="0.25">
      <c r="A336" s="56" t="s">
        <v>584</v>
      </c>
      <c r="B336" s="22" t="s">
        <v>94</v>
      </c>
      <c r="C336" s="46" t="s">
        <v>547</v>
      </c>
      <c r="D336" s="22" t="s">
        <v>548</v>
      </c>
      <c r="E336" s="65"/>
      <c r="F336" s="65"/>
      <c r="G336" s="65"/>
      <c r="H336" s="65"/>
      <c r="I336" s="65"/>
      <c r="J336" s="65"/>
      <c r="K336" s="65"/>
      <c r="L336" s="65"/>
      <c r="M336" s="65"/>
      <c r="N336" s="65"/>
      <c r="O336" s="65"/>
      <c r="P336" s="65"/>
      <c r="Q336" s="65"/>
      <c r="R336" s="65"/>
      <c r="S336" s="65"/>
      <c r="T336" s="65"/>
      <c r="U336" s="88" t="s">
        <v>92</v>
      </c>
      <c r="V336" s="69"/>
      <c r="W336" s="70"/>
    </row>
    <row r="337" spans="1:23" s="71" customFormat="1" ht="39.6" hidden="1" x14ac:dyDescent="0.25">
      <c r="A337" s="56" t="s">
        <v>584</v>
      </c>
      <c r="B337" s="22" t="s">
        <v>94</v>
      </c>
      <c r="C337" s="46" t="s">
        <v>549</v>
      </c>
      <c r="D337" s="22" t="s">
        <v>548</v>
      </c>
      <c r="E337" s="65"/>
      <c r="F337" s="65"/>
      <c r="G337" s="65"/>
      <c r="H337" s="65"/>
      <c r="I337" s="65"/>
      <c r="J337" s="65"/>
      <c r="K337" s="65"/>
      <c r="L337" s="65"/>
      <c r="M337" s="65"/>
      <c r="N337" s="65"/>
      <c r="O337" s="65"/>
      <c r="P337" s="65"/>
      <c r="Q337" s="65"/>
      <c r="R337" s="65"/>
      <c r="S337" s="65"/>
      <c r="T337" s="65"/>
      <c r="U337" s="88" t="s">
        <v>92</v>
      </c>
      <c r="V337" s="69"/>
      <c r="W337" s="70"/>
    </row>
    <row r="338" spans="1:23" s="71" customFormat="1" ht="39.6" hidden="1" x14ac:dyDescent="0.25">
      <c r="A338" s="56" t="s">
        <v>584</v>
      </c>
      <c r="B338" s="22" t="s">
        <v>94</v>
      </c>
      <c r="C338" s="46" t="s">
        <v>550</v>
      </c>
      <c r="D338" s="22" t="s">
        <v>548</v>
      </c>
      <c r="E338" s="65"/>
      <c r="F338" s="65"/>
      <c r="G338" s="65"/>
      <c r="H338" s="65"/>
      <c r="I338" s="65"/>
      <c r="J338" s="65"/>
      <c r="K338" s="65"/>
      <c r="L338" s="65"/>
      <c r="M338" s="65"/>
      <c r="N338" s="65"/>
      <c r="O338" s="65"/>
      <c r="P338" s="65"/>
      <c r="Q338" s="65"/>
      <c r="R338" s="65"/>
      <c r="S338" s="65"/>
      <c r="T338" s="65"/>
      <c r="U338" s="88" t="s">
        <v>92</v>
      </c>
      <c r="V338" s="69"/>
      <c r="W338" s="70"/>
    </row>
    <row r="339" spans="1:23" s="71" customFormat="1" ht="39.6" hidden="1" x14ac:dyDescent="0.25">
      <c r="A339" s="56" t="s">
        <v>584</v>
      </c>
      <c r="B339" s="22" t="s">
        <v>94</v>
      </c>
      <c r="C339" s="46" t="s">
        <v>551</v>
      </c>
      <c r="D339" s="22" t="s">
        <v>548</v>
      </c>
      <c r="E339" s="65"/>
      <c r="F339" s="65"/>
      <c r="G339" s="65"/>
      <c r="H339" s="65"/>
      <c r="I339" s="65"/>
      <c r="J339" s="65"/>
      <c r="K339" s="65"/>
      <c r="L339" s="65"/>
      <c r="M339" s="65"/>
      <c r="N339" s="65"/>
      <c r="O339" s="65"/>
      <c r="P339" s="65"/>
      <c r="Q339" s="65"/>
      <c r="R339" s="65"/>
      <c r="S339" s="65"/>
      <c r="T339" s="65"/>
      <c r="U339" s="88" t="s">
        <v>92</v>
      </c>
      <c r="V339" s="69"/>
      <c r="W339" s="70"/>
    </row>
    <row r="340" spans="1:23" s="71" customFormat="1" ht="39.6" hidden="1" x14ac:dyDescent="0.25">
      <c r="A340" s="56" t="s">
        <v>584</v>
      </c>
      <c r="B340" s="22" t="s">
        <v>94</v>
      </c>
      <c r="C340" s="46" t="s">
        <v>552</v>
      </c>
      <c r="D340" s="22" t="s">
        <v>548</v>
      </c>
      <c r="E340" s="65"/>
      <c r="F340" s="65"/>
      <c r="G340" s="65"/>
      <c r="H340" s="65"/>
      <c r="I340" s="65"/>
      <c r="J340" s="65"/>
      <c r="K340" s="65"/>
      <c r="L340" s="65"/>
      <c r="M340" s="65"/>
      <c r="N340" s="65"/>
      <c r="O340" s="65"/>
      <c r="P340" s="65"/>
      <c r="Q340" s="65"/>
      <c r="R340" s="65"/>
      <c r="S340" s="65"/>
      <c r="T340" s="65"/>
      <c r="U340" s="88" t="s">
        <v>92</v>
      </c>
      <c r="V340" s="69"/>
      <c r="W340" s="70"/>
    </row>
    <row r="341" spans="1:23" s="71" customFormat="1" ht="39.6" hidden="1" x14ac:dyDescent="0.25">
      <c r="A341" s="56" t="s">
        <v>584</v>
      </c>
      <c r="B341" s="22" t="s">
        <v>94</v>
      </c>
      <c r="C341" s="46" t="s">
        <v>553</v>
      </c>
      <c r="D341" s="22" t="s">
        <v>548</v>
      </c>
      <c r="E341" s="65"/>
      <c r="F341" s="65"/>
      <c r="G341" s="65"/>
      <c r="H341" s="65"/>
      <c r="I341" s="65"/>
      <c r="J341" s="65"/>
      <c r="K341" s="65"/>
      <c r="L341" s="65"/>
      <c r="M341" s="65"/>
      <c r="N341" s="65"/>
      <c r="O341" s="65"/>
      <c r="P341" s="65"/>
      <c r="Q341" s="65"/>
      <c r="R341" s="65"/>
      <c r="S341" s="65"/>
      <c r="T341" s="65"/>
      <c r="U341" s="88" t="s">
        <v>92</v>
      </c>
      <c r="V341" s="69"/>
      <c r="W341" s="70"/>
    </row>
    <row r="342" spans="1:23" s="71" customFormat="1" ht="39.6" hidden="1" x14ac:dyDescent="0.25">
      <c r="A342" s="56" t="s">
        <v>584</v>
      </c>
      <c r="B342" s="22" t="s">
        <v>94</v>
      </c>
      <c r="C342" s="46" t="s">
        <v>554</v>
      </c>
      <c r="D342" s="22" t="s">
        <v>548</v>
      </c>
      <c r="E342" s="65"/>
      <c r="F342" s="65"/>
      <c r="G342" s="65"/>
      <c r="H342" s="65"/>
      <c r="I342" s="65"/>
      <c r="J342" s="65"/>
      <c r="K342" s="65"/>
      <c r="L342" s="65"/>
      <c r="M342" s="65"/>
      <c r="N342" s="65"/>
      <c r="O342" s="65"/>
      <c r="P342" s="65"/>
      <c r="Q342" s="65"/>
      <c r="R342" s="65"/>
      <c r="S342" s="65"/>
      <c r="T342" s="65"/>
      <c r="U342" s="88" t="s">
        <v>92</v>
      </c>
      <c r="V342" s="69"/>
      <c r="W342" s="70"/>
    </row>
    <row r="343" spans="1:23" s="71" customFormat="1" ht="26.4" hidden="1" x14ac:dyDescent="0.25">
      <c r="A343" s="56" t="s">
        <v>600</v>
      </c>
      <c r="B343" s="22" t="s">
        <v>601</v>
      </c>
      <c r="C343" s="46" t="s">
        <v>602</v>
      </c>
      <c r="D343" s="22" t="s">
        <v>603</v>
      </c>
      <c r="E343" s="22"/>
      <c r="F343" s="22"/>
      <c r="G343" s="22"/>
      <c r="H343" s="22"/>
      <c r="I343" s="22"/>
      <c r="J343" s="22"/>
      <c r="K343" s="22"/>
      <c r="L343" s="22"/>
      <c r="M343" s="22"/>
      <c r="N343" s="22"/>
      <c r="O343" s="22"/>
      <c r="P343" s="22"/>
      <c r="Q343" s="22"/>
      <c r="R343" s="22" t="s">
        <v>92</v>
      </c>
      <c r="S343" s="22"/>
      <c r="T343" s="22"/>
      <c r="U343" s="23"/>
      <c r="V343" s="69"/>
      <c r="W343" s="70"/>
    </row>
    <row r="344" spans="1:23" s="71" customFormat="1" ht="26.4" hidden="1" x14ac:dyDescent="0.25">
      <c r="A344" s="56" t="s">
        <v>600</v>
      </c>
      <c r="B344" s="22" t="s">
        <v>601</v>
      </c>
      <c r="C344" s="46" t="s">
        <v>604</v>
      </c>
      <c r="D344" s="22" t="s">
        <v>603</v>
      </c>
      <c r="E344" s="22"/>
      <c r="F344" s="22"/>
      <c r="G344" s="22"/>
      <c r="H344" s="22"/>
      <c r="I344" s="22"/>
      <c r="J344" s="22"/>
      <c r="K344" s="22"/>
      <c r="L344" s="22"/>
      <c r="M344" s="22"/>
      <c r="N344" s="22"/>
      <c r="O344" s="22"/>
      <c r="P344" s="22"/>
      <c r="Q344" s="22"/>
      <c r="R344" s="22" t="s">
        <v>92</v>
      </c>
      <c r="S344" s="22"/>
      <c r="T344" s="22"/>
      <c r="U344" s="23"/>
      <c r="V344" s="69"/>
      <c r="W344" s="70"/>
    </row>
    <row r="345" spans="1:23" s="20" customFormat="1" ht="26.4" hidden="1" x14ac:dyDescent="0.25">
      <c r="A345" s="56" t="s">
        <v>600</v>
      </c>
      <c r="B345" s="22" t="s">
        <v>601</v>
      </c>
      <c r="C345" s="46" t="s">
        <v>605</v>
      </c>
      <c r="D345" s="22" t="s">
        <v>603</v>
      </c>
      <c r="E345" s="22"/>
      <c r="F345" s="22"/>
      <c r="G345" s="22"/>
      <c r="H345" s="22"/>
      <c r="I345" s="22"/>
      <c r="J345" s="22"/>
      <c r="K345" s="22"/>
      <c r="L345" s="22"/>
      <c r="M345" s="22"/>
      <c r="N345" s="22"/>
      <c r="O345" s="22"/>
      <c r="P345" s="22"/>
      <c r="Q345" s="22"/>
      <c r="R345" s="22" t="s">
        <v>92</v>
      </c>
      <c r="S345" s="22"/>
      <c r="T345" s="22"/>
      <c r="U345" s="23"/>
      <c r="V345" s="38"/>
      <c r="W345" s="19"/>
    </row>
    <row r="346" spans="1:23" s="20" customFormat="1" ht="26.4" hidden="1" x14ac:dyDescent="0.25">
      <c r="A346" s="56" t="s">
        <v>600</v>
      </c>
      <c r="B346" s="22" t="s">
        <v>601</v>
      </c>
      <c r="C346" s="46" t="s">
        <v>606</v>
      </c>
      <c r="D346" s="22" t="s">
        <v>603</v>
      </c>
      <c r="E346" s="22"/>
      <c r="F346" s="22"/>
      <c r="G346" s="22"/>
      <c r="H346" s="22"/>
      <c r="I346" s="22"/>
      <c r="J346" s="22"/>
      <c r="K346" s="22"/>
      <c r="L346" s="22"/>
      <c r="M346" s="22"/>
      <c r="N346" s="22"/>
      <c r="O346" s="22"/>
      <c r="P346" s="22"/>
      <c r="Q346" s="22"/>
      <c r="R346" s="22" t="s">
        <v>92</v>
      </c>
      <c r="S346" s="22"/>
      <c r="T346" s="22"/>
      <c r="U346" s="23"/>
      <c r="V346" s="38"/>
      <c r="W346" s="19"/>
    </row>
    <row r="347" spans="1:23" s="20" customFormat="1" ht="26.4" hidden="1" x14ac:dyDescent="0.25">
      <c r="A347" s="56" t="s">
        <v>600</v>
      </c>
      <c r="B347" s="22" t="s">
        <v>601</v>
      </c>
      <c r="C347" s="46" t="s">
        <v>607</v>
      </c>
      <c r="D347" s="22" t="s">
        <v>603</v>
      </c>
      <c r="E347" s="22"/>
      <c r="F347" s="22"/>
      <c r="G347" s="22"/>
      <c r="H347" s="22"/>
      <c r="I347" s="22"/>
      <c r="J347" s="22"/>
      <c r="K347" s="22"/>
      <c r="L347" s="22"/>
      <c r="M347" s="22"/>
      <c r="N347" s="22"/>
      <c r="O347" s="22"/>
      <c r="P347" s="22"/>
      <c r="Q347" s="22"/>
      <c r="R347" s="22" t="s">
        <v>92</v>
      </c>
      <c r="S347" s="22"/>
      <c r="T347" s="22"/>
      <c r="U347" s="23"/>
      <c r="V347" s="38"/>
      <c r="W347" s="19"/>
    </row>
    <row r="348" spans="1:23" s="20" customFormat="1" ht="26.4" hidden="1" x14ac:dyDescent="0.25">
      <c r="A348" s="56" t="s">
        <v>600</v>
      </c>
      <c r="B348" s="22" t="s">
        <v>601</v>
      </c>
      <c r="C348" s="46" t="s">
        <v>608</v>
      </c>
      <c r="D348" s="22" t="s">
        <v>603</v>
      </c>
      <c r="E348" s="22"/>
      <c r="F348" s="22"/>
      <c r="G348" s="22"/>
      <c r="H348" s="22"/>
      <c r="I348" s="22"/>
      <c r="J348" s="22"/>
      <c r="K348" s="22"/>
      <c r="L348" s="22"/>
      <c r="M348" s="22"/>
      <c r="N348" s="22"/>
      <c r="O348" s="22"/>
      <c r="P348" s="22"/>
      <c r="Q348" s="22"/>
      <c r="R348" s="22" t="s">
        <v>92</v>
      </c>
      <c r="S348" s="22"/>
      <c r="T348" s="22"/>
      <c r="U348" s="23"/>
      <c r="V348" s="38"/>
      <c r="W348" s="19"/>
    </row>
    <row r="349" spans="1:23" s="20" customFormat="1" ht="26.4" hidden="1" x14ac:dyDescent="0.25">
      <c r="A349" s="56" t="s">
        <v>600</v>
      </c>
      <c r="B349" s="22" t="s">
        <v>601</v>
      </c>
      <c r="C349" s="46" t="s">
        <v>609</v>
      </c>
      <c r="D349" s="22" t="s">
        <v>603</v>
      </c>
      <c r="E349" s="22"/>
      <c r="F349" s="22"/>
      <c r="G349" s="22"/>
      <c r="H349" s="22"/>
      <c r="I349" s="22"/>
      <c r="J349" s="22"/>
      <c r="K349" s="22"/>
      <c r="L349" s="22"/>
      <c r="M349" s="22"/>
      <c r="N349" s="22"/>
      <c r="O349" s="22"/>
      <c r="P349" s="22"/>
      <c r="Q349" s="22"/>
      <c r="R349" s="22" t="s">
        <v>92</v>
      </c>
      <c r="S349" s="22"/>
      <c r="T349" s="22"/>
      <c r="U349" s="23"/>
      <c r="V349" s="38"/>
      <c r="W349" s="19"/>
    </row>
    <row r="350" spans="1:23" s="20" customFormat="1" ht="26.4" hidden="1" x14ac:dyDescent="0.25">
      <c r="A350" s="56" t="s">
        <v>600</v>
      </c>
      <c r="B350" s="22" t="s">
        <v>601</v>
      </c>
      <c r="C350" s="46" t="s">
        <v>610</v>
      </c>
      <c r="D350" s="22" t="s">
        <v>611</v>
      </c>
      <c r="E350" s="22"/>
      <c r="F350" s="22"/>
      <c r="G350" s="22"/>
      <c r="H350" s="22"/>
      <c r="I350" s="22"/>
      <c r="J350" s="22"/>
      <c r="K350" s="22"/>
      <c r="L350" s="22"/>
      <c r="M350" s="22"/>
      <c r="N350" s="22"/>
      <c r="O350" s="22"/>
      <c r="P350" s="22"/>
      <c r="Q350" s="22"/>
      <c r="R350" s="22" t="s">
        <v>92</v>
      </c>
      <c r="S350" s="22"/>
      <c r="T350" s="22"/>
      <c r="U350" s="23"/>
      <c r="V350" s="38"/>
      <c r="W350" s="19"/>
    </row>
    <row r="351" spans="1:23" s="20" customFormat="1" ht="26.4" hidden="1" x14ac:dyDescent="0.25">
      <c r="A351" s="56" t="s">
        <v>600</v>
      </c>
      <c r="B351" s="22" t="s">
        <v>601</v>
      </c>
      <c r="C351" s="46" t="s">
        <v>612</v>
      </c>
      <c r="D351" s="22" t="s">
        <v>611</v>
      </c>
      <c r="E351" s="22"/>
      <c r="F351" s="22"/>
      <c r="G351" s="22"/>
      <c r="H351" s="22"/>
      <c r="I351" s="22"/>
      <c r="J351" s="22"/>
      <c r="K351" s="22"/>
      <c r="L351" s="22"/>
      <c r="M351" s="22"/>
      <c r="N351" s="22"/>
      <c r="O351" s="22"/>
      <c r="P351" s="22"/>
      <c r="Q351" s="22"/>
      <c r="R351" s="22" t="s">
        <v>92</v>
      </c>
      <c r="S351" s="22"/>
      <c r="T351" s="22"/>
      <c r="U351" s="23"/>
      <c r="V351" s="38"/>
      <c r="W351" s="19"/>
    </row>
    <row r="352" spans="1:23" s="20" customFormat="1" ht="26.4" hidden="1" x14ac:dyDescent="0.25">
      <c r="A352" s="56" t="s">
        <v>600</v>
      </c>
      <c r="B352" s="22" t="s">
        <v>601</v>
      </c>
      <c r="C352" s="46" t="s">
        <v>613</v>
      </c>
      <c r="D352" s="22" t="s">
        <v>611</v>
      </c>
      <c r="E352" s="22"/>
      <c r="F352" s="22"/>
      <c r="G352" s="22"/>
      <c r="H352" s="22"/>
      <c r="I352" s="22"/>
      <c r="J352" s="22"/>
      <c r="K352" s="22"/>
      <c r="L352" s="22"/>
      <c r="M352" s="22"/>
      <c r="N352" s="22"/>
      <c r="O352" s="22"/>
      <c r="P352" s="22"/>
      <c r="Q352" s="22"/>
      <c r="R352" s="22" t="s">
        <v>92</v>
      </c>
      <c r="S352" s="22"/>
      <c r="T352" s="22"/>
      <c r="U352" s="23"/>
      <c r="V352" s="38"/>
      <c r="W352" s="19"/>
    </row>
    <row r="353" spans="1:23" s="20" customFormat="1" ht="26.4" hidden="1" x14ac:dyDescent="0.25">
      <c r="A353" s="56" t="s">
        <v>600</v>
      </c>
      <c r="B353" s="22" t="s">
        <v>601</v>
      </c>
      <c r="C353" s="46" t="s">
        <v>614</v>
      </c>
      <c r="D353" s="22" t="s">
        <v>611</v>
      </c>
      <c r="E353" s="22"/>
      <c r="F353" s="22"/>
      <c r="G353" s="22"/>
      <c r="H353" s="22"/>
      <c r="I353" s="22"/>
      <c r="J353" s="22"/>
      <c r="K353" s="22"/>
      <c r="L353" s="22"/>
      <c r="M353" s="22"/>
      <c r="N353" s="22"/>
      <c r="O353" s="22"/>
      <c r="P353" s="22"/>
      <c r="Q353" s="22"/>
      <c r="R353" s="22" t="s">
        <v>92</v>
      </c>
      <c r="S353" s="22"/>
      <c r="T353" s="22"/>
      <c r="U353" s="23"/>
      <c r="V353" s="38"/>
      <c r="W353" s="19"/>
    </row>
    <row r="354" spans="1:23" s="20" customFormat="1" ht="26.4" hidden="1" x14ac:dyDescent="0.25">
      <c r="A354" s="56" t="s">
        <v>600</v>
      </c>
      <c r="B354" s="22" t="s">
        <v>601</v>
      </c>
      <c r="C354" s="46" t="s">
        <v>615</v>
      </c>
      <c r="D354" s="22" t="s">
        <v>611</v>
      </c>
      <c r="E354" s="22"/>
      <c r="F354" s="22"/>
      <c r="G354" s="22"/>
      <c r="H354" s="22"/>
      <c r="I354" s="22"/>
      <c r="J354" s="22"/>
      <c r="K354" s="22"/>
      <c r="L354" s="22"/>
      <c r="M354" s="22"/>
      <c r="N354" s="22"/>
      <c r="O354" s="22"/>
      <c r="P354" s="22"/>
      <c r="Q354" s="22"/>
      <c r="R354" s="22" t="s">
        <v>92</v>
      </c>
      <c r="S354" s="22"/>
      <c r="T354" s="22"/>
      <c r="U354" s="23"/>
      <c r="V354" s="38"/>
      <c r="W354" s="19"/>
    </row>
    <row r="355" spans="1:23" s="20" customFormat="1" ht="26.4" hidden="1" x14ac:dyDescent="0.25">
      <c r="A355" s="56" t="s">
        <v>600</v>
      </c>
      <c r="B355" s="22" t="s">
        <v>601</v>
      </c>
      <c r="C355" s="46" t="s">
        <v>616</v>
      </c>
      <c r="D355" s="22" t="s">
        <v>617</v>
      </c>
      <c r="E355" s="22"/>
      <c r="F355" s="22"/>
      <c r="G355" s="22"/>
      <c r="H355" s="22"/>
      <c r="I355" s="22"/>
      <c r="J355" s="22"/>
      <c r="K355" s="22"/>
      <c r="L355" s="22"/>
      <c r="M355" s="22"/>
      <c r="N355" s="22"/>
      <c r="O355" s="22"/>
      <c r="P355" s="22"/>
      <c r="Q355" s="22"/>
      <c r="R355" s="22" t="s">
        <v>92</v>
      </c>
      <c r="S355" s="22"/>
      <c r="T355" s="22"/>
      <c r="U355" s="23"/>
      <c r="V355" s="38"/>
      <c r="W355" s="19"/>
    </row>
    <row r="356" spans="1:23" s="20" customFormat="1" ht="26.4" hidden="1" x14ac:dyDescent="0.25">
      <c r="A356" s="56" t="s">
        <v>600</v>
      </c>
      <c r="B356" s="22" t="s">
        <v>601</v>
      </c>
      <c r="C356" s="46" t="s">
        <v>618</v>
      </c>
      <c r="D356" s="22" t="s">
        <v>618</v>
      </c>
      <c r="E356" s="22"/>
      <c r="F356" s="22"/>
      <c r="G356" s="22"/>
      <c r="H356" s="22"/>
      <c r="I356" s="22"/>
      <c r="J356" s="22"/>
      <c r="K356" s="22"/>
      <c r="L356" s="22"/>
      <c r="M356" s="22"/>
      <c r="N356" s="22"/>
      <c r="O356" s="22"/>
      <c r="P356" s="22"/>
      <c r="Q356" s="22"/>
      <c r="R356" s="22" t="s">
        <v>92</v>
      </c>
      <c r="S356" s="22"/>
      <c r="T356" s="22"/>
      <c r="U356" s="23"/>
      <c r="V356" s="38"/>
      <c r="W356" s="19"/>
    </row>
    <row r="357" spans="1:23" s="20" customFormat="1" hidden="1" x14ac:dyDescent="0.25">
      <c r="A357" s="22" t="s">
        <v>97</v>
      </c>
      <c r="B357" s="22" t="s">
        <v>97</v>
      </c>
      <c r="C357" s="46" t="s">
        <v>619</v>
      </c>
      <c r="D357" s="22" t="s">
        <v>97</v>
      </c>
      <c r="E357" s="22"/>
      <c r="F357" s="22"/>
      <c r="G357" s="22"/>
      <c r="H357" s="22"/>
      <c r="I357" s="22"/>
      <c r="J357" s="22"/>
      <c r="K357" s="22"/>
      <c r="L357" s="22"/>
      <c r="M357" s="22"/>
      <c r="N357" s="22"/>
      <c r="O357" s="22"/>
      <c r="P357" s="22"/>
      <c r="Q357" s="22" t="s">
        <v>92</v>
      </c>
      <c r="R357" s="22" t="s">
        <v>92</v>
      </c>
      <c r="S357" s="22" t="s">
        <v>92</v>
      </c>
      <c r="T357" s="22"/>
      <c r="U357" s="23"/>
      <c r="V357" s="38"/>
      <c r="W357" s="19"/>
    </row>
    <row r="358" spans="1:23" s="20" customFormat="1" ht="26.4" hidden="1" x14ac:dyDescent="0.25">
      <c r="A358" s="22" t="s">
        <v>620</v>
      </c>
      <c r="B358" s="22" t="s">
        <v>601</v>
      </c>
      <c r="C358" s="46" t="s">
        <v>621</v>
      </c>
      <c r="D358" s="22" t="s">
        <v>622</v>
      </c>
      <c r="E358" s="22"/>
      <c r="F358" s="22"/>
      <c r="G358" s="22"/>
      <c r="H358" s="22"/>
      <c r="I358" s="22"/>
      <c r="J358" s="22"/>
      <c r="K358" s="22"/>
      <c r="L358" s="22"/>
      <c r="M358" s="22"/>
      <c r="N358" s="22"/>
      <c r="O358" s="22"/>
      <c r="P358" s="22"/>
      <c r="Q358" s="22"/>
      <c r="R358" s="22" t="s">
        <v>92</v>
      </c>
      <c r="S358" s="22"/>
      <c r="T358" s="22"/>
      <c r="U358" s="23"/>
      <c r="V358" s="38"/>
      <c r="W358" s="19"/>
    </row>
    <row r="359" spans="1:23" s="20" customFormat="1" ht="26.4" hidden="1" x14ac:dyDescent="0.25">
      <c r="A359" s="22" t="s">
        <v>620</v>
      </c>
      <c r="B359" s="22" t="s">
        <v>601</v>
      </c>
      <c r="C359" s="46" t="s">
        <v>623</v>
      </c>
      <c r="D359" s="22" t="s">
        <v>624</v>
      </c>
      <c r="E359" s="22"/>
      <c r="F359" s="22"/>
      <c r="G359" s="22"/>
      <c r="H359" s="22"/>
      <c r="I359" s="22"/>
      <c r="J359" s="22"/>
      <c r="K359" s="22"/>
      <c r="L359" s="22"/>
      <c r="M359" s="22"/>
      <c r="N359" s="22"/>
      <c r="O359" s="22"/>
      <c r="P359" s="22"/>
      <c r="Q359" s="22"/>
      <c r="R359" s="22" t="s">
        <v>92</v>
      </c>
      <c r="S359" s="22"/>
      <c r="T359" s="22"/>
      <c r="U359" s="23"/>
      <c r="V359" s="38"/>
      <c r="W359" s="19"/>
    </row>
    <row r="360" spans="1:23" s="20" customFormat="1" ht="26.4" hidden="1" x14ac:dyDescent="0.25">
      <c r="A360" s="22" t="s">
        <v>620</v>
      </c>
      <c r="B360" s="22" t="s">
        <v>601</v>
      </c>
      <c r="C360" s="46" t="s">
        <v>625</v>
      </c>
      <c r="D360" s="22" t="s">
        <v>626</v>
      </c>
      <c r="E360" s="22"/>
      <c r="F360" s="22"/>
      <c r="G360" s="22"/>
      <c r="H360" s="22"/>
      <c r="I360" s="22"/>
      <c r="J360" s="22"/>
      <c r="K360" s="22"/>
      <c r="L360" s="22"/>
      <c r="M360" s="22"/>
      <c r="N360" s="22"/>
      <c r="O360" s="22"/>
      <c r="P360" s="22"/>
      <c r="Q360" s="22"/>
      <c r="R360" s="22" t="s">
        <v>92</v>
      </c>
      <c r="S360" s="22"/>
      <c r="T360" s="22"/>
      <c r="U360" s="23"/>
      <c r="V360" s="38"/>
      <c r="W360" s="19"/>
    </row>
    <row r="361" spans="1:23" s="20" customFormat="1" ht="26.4" hidden="1" x14ac:dyDescent="0.25">
      <c r="A361" s="22" t="s">
        <v>620</v>
      </c>
      <c r="B361" s="22" t="s">
        <v>601</v>
      </c>
      <c r="C361" s="46" t="s">
        <v>627</v>
      </c>
      <c r="D361" s="22" t="s">
        <v>628</v>
      </c>
      <c r="E361" s="22"/>
      <c r="F361" s="22"/>
      <c r="G361" s="22"/>
      <c r="H361" s="22"/>
      <c r="I361" s="22"/>
      <c r="J361" s="22"/>
      <c r="K361" s="22"/>
      <c r="L361" s="22"/>
      <c r="M361" s="22"/>
      <c r="N361" s="22"/>
      <c r="O361" s="22"/>
      <c r="P361" s="22"/>
      <c r="Q361" s="22"/>
      <c r="R361" s="22" t="s">
        <v>92</v>
      </c>
      <c r="S361" s="22"/>
      <c r="T361" s="22"/>
      <c r="U361" s="23"/>
      <c r="V361" s="38"/>
      <c r="W361" s="19"/>
    </row>
    <row r="362" spans="1:23" s="20" customFormat="1" ht="26.4" hidden="1" x14ac:dyDescent="0.25">
      <c r="A362" s="22" t="s">
        <v>620</v>
      </c>
      <c r="B362" s="22" t="s">
        <v>601</v>
      </c>
      <c r="C362" s="46" t="s">
        <v>629</v>
      </c>
      <c r="D362" s="22" t="s">
        <v>630</v>
      </c>
      <c r="E362" s="22"/>
      <c r="F362" s="22"/>
      <c r="G362" s="22"/>
      <c r="H362" s="22"/>
      <c r="I362" s="22"/>
      <c r="J362" s="22"/>
      <c r="K362" s="22"/>
      <c r="L362" s="22"/>
      <c r="M362" s="22"/>
      <c r="N362" s="22"/>
      <c r="O362" s="22"/>
      <c r="P362" s="22"/>
      <c r="Q362" s="22"/>
      <c r="R362" s="22" t="s">
        <v>92</v>
      </c>
      <c r="S362" s="22"/>
      <c r="T362" s="22"/>
      <c r="U362" s="23"/>
      <c r="V362" s="38"/>
      <c r="W362" s="19"/>
    </row>
    <row r="363" spans="1:23" s="20" customFormat="1" ht="26.4" hidden="1" x14ac:dyDescent="0.25">
      <c r="A363" s="22" t="s">
        <v>620</v>
      </c>
      <c r="B363" s="22" t="s">
        <v>601</v>
      </c>
      <c r="C363" s="46" t="s">
        <v>631</v>
      </c>
      <c r="D363" s="22" t="s">
        <v>632</v>
      </c>
      <c r="E363" s="22"/>
      <c r="F363" s="22"/>
      <c r="G363" s="22"/>
      <c r="H363" s="22"/>
      <c r="I363" s="22"/>
      <c r="J363" s="22"/>
      <c r="K363" s="22"/>
      <c r="L363" s="22"/>
      <c r="M363" s="22"/>
      <c r="N363" s="22"/>
      <c r="O363" s="22"/>
      <c r="P363" s="22"/>
      <c r="Q363" s="22"/>
      <c r="R363" s="22" t="s">
        <v>92</v>
      </c>
      <c r="S363" s="22"/>
      <c r="T363" s="22"/>
      <c r="U363" s="23"/>
      <c r="V363" s="38"/>
      <c r="W363" s="19"/>
    </row>
    <row r="364" spans="1:23" s="20" customFormat="1" ht="26.4" hidden="1" x14ac:dyDescent="0.25">
      <c r="A364" s="22" t="s">
        <v>620</v>
      </c>
      <c r="B364" s="22" t="s">
        <v>601</v>
      </c>
      <c r="C364" s="46" t="s">
        <v>633</v>
      </c>
      <c r="D364" s="22" t="s">
        <v>634</v>
      </c>
      <c r="E364" s="22"/>
      <c r="F364" s="22"/>
      <c r="G364" s="22"/>
      <c r="H364" s="22"/>
      <c r="I364" s="22"/>
      <c r="J364" s="22"/>
      <c r="K364" s="22"/>
      <c r="L364" s="22"/>
      <c r="M364" s="22"/>
      <c r="N364" s="22"/>
      <c r="O364" s="22"/>
      <c r="P364" s="22"/>
      <c r="Q364" s="22"/>
      <c r="R364" s="22" t="s">
        <v>92</v>
      </c>
      <c r="S364" s="22"/>
      <c r="T364" s="22"/>
      <c r="U364" s="23"/>
      <c r="V364" s="38"/>
      <c r="W364" s="19"/>
    </row>
    <row r="365" spans="1:23" s="20" customFormat="1" ht="26.4" hidden="1" x14ac:dyDescent="0.25">
      <c r="A365" s="22" t="s">
        <v>620</v>
      </c>
      <c r="B365" s="22" t="s">
        <v>601</v>
      </c>
      <c r="C365" s="46" t="s">
        <v>635</v>
      </c>
      <c r="D365" s="22" t="s">
        <v>636</v>
      </c>
      <c r="E365" s="22"/>
      <c r="F365" s="22"/>
      <c r="G365" s="22"/>
      <c r="H365" s="22"/>
      <c r="I365" s="22"/>
      <c r="J365" s="22"/>
      <c r="K365" s="22"/>
      <c r="L365" s="22"/>
      <c r="M365" s="22"/>
      <c r="N365" s="22"/>
      <c r="O365" s="22"/>
      <c r="P365" s="22"/>
      <c r="Q365" s="22"/>
      <c r="R365" s="22" t="s">
        <v>92</v>
      </c>
      <c r="S365" s="22"/>
      <c r="T365" s="22"/>
      <c r="U365" s="23"/>
      <c r="V365" s="38"/>
      <c r="W365" s="19"/>
    </row>
    <row r="366" spans="1:23" s="20" customFormat="1" ht="26.4" hidden="1" x14ac:dyDescent="0.25">
      <c r="A366" s="22" t="s">
        <v>620</v>
      </c>
      <c r="B366" s="22" t="s">
        <v>601</v>
      </c>
      <c r="C366" s="46" t="s">
        <v>637</v>
      </c>
      <c r="D366" s="22" t="s">
        <v>638</v>
      </c>
      <c r="E366" s="22"/>
      <c r="F366" s="22"/>
      <c r="G366" s="22"/>
      <c r="H366" s="22"/>
      <c r="I366" s="22"/>
      <c r="J366" s="22"/>
      <c r="K366" s="22"/>
      <c r="L366" s="22"/>
      <c r="M366" s="22"/>
      <c r="N366" s="22"/>
      <c r="O366" s="22"/>
      <c r="P366" s="22"/>
      <c r="Q366" s="22"/>
      <c r="R366" s="22" t="s">
        <v>92</v>
      </c>
      <c r="S366" s="22"/>
      <c r="T366" s="22"/>
      <c r="U366" s="23"/>
      <c r="V366" s="38"/>
      <c r="W366" s="19"/>
    </row>
    <row r="367" spans="1:23" s="20" customFormat="1" ht="26.4" hidden="1" x14ac:dyDescent="0.25">
      <c r="A367" s="22" t="s">
        <v>620</v>
      </c>
      <c r="B367" s="22" t="s">
        <v>601</v>
      </c>
      <c r="C367" s="46" t="s">
        <v>639</v>
      </c>
      <c r="D367" s="22" t="s">
        <v>640</v>
      </c>
      <c r="E367" s="22"/>
      <c r="F367" s="22"/>
      <c r="G367" s="22"/>
      <c r="H367" s="22"/>
      <c r="I367" s="22"/>
      <c r="J367" s="22"/>
      <c r="K367" s="22"/>
      <c r="L367" s="22"/>
      <c r="M367" s="22"/>
      <c r="N367" s="22"/>
      <c r="O367" s="22"/>
      <c r="P367" s="22"/>
      <c r="Q367" s="22"/>
      <c r="R367" s="22" t="s">
        <v>92</v>
      </c>
      <c r="S367" s="22"/>
      <c r="T367" s="22"/>
      <c r="U367" s="23"/>
      <c r="V367" s="38"/>
      <c r="W367" s="19"/>
    </row>
    <row r="368" spans="1:23" s="20" customFormat="1" ht="26.4" hidden="1" x14ac:dyDescent="0.25">
      <c r="A368" s="22" t="s">
        <v>620</v>
      </c>
      <c r="B368" s="22" t="s">
        <v>601</v>
      </c>
      <c r="C368" s="46" t="s">
        <v>641</v>
      </c>
      <c r="D368" s="22" t="s">
        <v>642</v>
      </c>
      <c r="E368" s="22"/>
      <c r="F368" s="22"/>
      <c r="G368" s="22"/>
      <c r="H368" s="22"/>
      <c r="I368" s="22"/>
      <c r="J368" s="22"/>
      <c r="K368" s="22"/>
      <c r="L368" s="22"/>
      <c r="M368" s="22"/>
      <c r="N368" s="22"/>
      <c r="O368" s="22"/>
      <c r="P368" s="22"/>
      <c r="Q368" s="22"/>
      <c r="R368" s="22" t="s">
        <v>92</v>
      </c>
      <c r="S368" s="22"/>
      <c r="T368" s="22"/>
      <c r="U368" s="23"/>
      <c r="V368" s="38"/>
      <c r="W368" s="19"/>
    </row>
    <row r="369" spans="1:23" s="20" customFormat="1" ht="26.4" hidden="1" x14ac:dyDescent="0.25">
      <c r="A369" s="22" t="s">
        <v>620</v>
      </c>
      <c r="B369" s="22" t="s">
        <v>601</v>
      </c>
      <c r="C369" s="46" t="s">
        <v>643</v>
      </c>
      <c r="D369" s="22" t="s">
        <v>642</v>
      </c>
      <c r="E369" s="22"/>
      <c r="F369" s="22"/>
      <c r="G369" s="22"/>
      <c r="H369" s="22"/>
      <c r="I369" s="22"/>
      <c r="J369" s="22"/>
      <c r="K369" s="22"/>
      <c r="L369" s="22"/>
      <c r="M369" s="22"/>
      <c r="N369" s="22"/>
      <c r="O369" s="22"/>
      <c r="P369" s="22"/>
      <c r="Q369" s="22"/>
      <c r="R369" s="22" t="s">
        <v>92</v>
      </c>
      <c r="S369" s="22"/>
      <c r="T369" s="22"/>
      <c r="U369" s="23"/>
      <c r="V369" s="38"/>
      <c r="W369" s="19"/>
    </row>
    <row r="370" spans="1:23" s="20" customFormat="1" ht="26.4" hidden="1" x14ac:dyDescent="0.25">
      <c r="A370" s="22" t="s">
        <v>620</v>
      </c>
      <c r="B370" s="22" t="s">
        <v>601</v>
      </c>
      <c r="C370" s="46" t="s">
        <v>644</v>
      </c>
      <c r="D370" s="22" t="s">
        <v>642</v>
      </c>
      <c r="E370" s="22"/>
      <c r="F370" s="22"/>
      <c r="G370" s="22"/>
      <c r="H370" s="22"/>
      <c r="I370" s="22"/>
      <c r="J370" s="22"/>
      <c r="K370" s="22"/>
      <c r="L370" s="22"/>
      <c r="M370" s="22"/>
      <c r="N370" s="22"/>
      <c r="O370" s="22"/>
      <c r="P370" s="22"/>
      <c r="Q370" s="22"/>
      <c r="R370" s="22" t="s">
        <v>92</v>
      </c>
      <c r="S370" s="22"/>
      <c r="T370" s="22"/>
      <c r="U370" s="23"/>
      <c r="V370" s="38"/>
      <c r="W370" s="19"/>
    </row>
    <row r="371" spans="1:23" s="20" customFormat="1" ht="26.4" hidden="1" x14ac:dyDescent="0.25">
      <c r="A371" s="22" t="s">
        <v>620</v>
      </c>
      <c r="B371" s="22" t="s">
        <v>601</v>
      </c>
      <c r="C371" s="46" t="s">
        <v>645</v>
      </c>
      <c r="D371" s="22" t="s">
        <v>642</v>
      </c>
      <c r="E371" s="22"/>
      <c r="F371" s="22"/>
      <c r="G371" s="22"/>
      <c r="H371" s="22"/>
      <c r="I371" s="22"/>
      <c r="J371" s="22"/>
      <c r="K371" s="22"/>
      <c r="L371" s="22"/>
      <c r="M371" s="22"/>
      <c r="N371" s="22"/>
      <c r="O371" s="22"/>
      <c r="P371" s="22"/>
      <c r="Q371" s="22"/>
      <c r="R371" s="22" t="s">
        <v>92</v>
      </c>
      <c r="S371" s="22"/>
      <c r="T371" s="22"/>
      <c r="U371" s="23"/>
      <c r="V371" s="38"/>
      <c r="W371" s="19"/>
    </row>
    <row r="372" spans="1:23" s="20" customFormat="1" ht="26.4" hidden="1" x14ac:dyDescent="0.25">
      <c r="A372" s="22" t="s">
        <v>620</v>
      </c>
      <c r="B372" s="22" t="s">
        <v>601</v>
      </c>
      <c r="C372" s="46" t="s">
        <v>646</v>
      </c>
      <c r="D372" s="22" t="s">
        <v>642</v>
      </c>
      <c r="E372" s="22"/>
      <c r="F372" s="22"/>
      <c r="G372" s="22"/>
      <c r="H372" s="22"/>
      <c r="I372" s="22"/>
      <c r="J372" s="22"/>
      <c r="K372" s="22"/>
      <c r="L372" s="22"/>
      <c r="M372" s="22"/>
      <c r="N372" s="22"/>
      <c r="O372" s="22"/>
      <c r="P372" s="22"/>
      <c r="Q372" s="22"/>
      <c r="R372" s="22" t="s">
        <v>92</v>
      </c>
      <c r="S372" s="22"/>
      <c r="T372" s="22"/>
      <c r="U372" s="23"/>
      <c r="V372" s="38"/>
      <c r="W372" s="19"/>
    </row>
    <row r="373" spans="1:23" s="20" customFormat="1" ht="26.4" hidden="1" x14ac:dyDescent="0.25">
      <c r="A373" s="22" t="s">
        <v>620</v>
      </c>
      <c r="B373" s="22" t="s">
        <v>601</v>
      </c>
      <c r="C373" s="46" t="s">
        <v>647</v>
      </c>
      <c r="D373" s="22" t="s">
        <v>642</v>
      </c>
      <c r="E373" s="22"/>
      <c r="F373" s="22"/>
      <c r="G373" s="22"/>
      <c r="H373" s="22"/>
      <c r="I373" s="22"/>
      <c r="J373" s="22"/>
      <c r="K373" s="22"/>
      <c r="L373" s="22"/>
      <c r="M373" s="22"/>
      <c r="N373" s="22"/>
      <c r="O373" s="22"/>
      <c r="P373" s="22"/>
      <c r="Q373" s="22"/>
      <c r="R373" s="22" t="s">
        <v>92</v>
      </c>
      <c r="S373" s="22"/>
      <c r="T373" s="22"/>
      <c r="U373" s="23"/>
      <c r="V373" s="38"/>
      <c r="W373" s="19"/>
    </row>
    <row r="374" spans="1:23" s="20" customFormat="1" ht="26.4" hidden="1" x14ac:dyDescent="0.25">
      <c r="A374" s="22" t="s">
        <v>620</v>
      </c>
      <c r="B374" s="22" t="s">
        <v>601</v>
      </c>
      <c r="C374" s="46" t="s">
        <v>648</v>
      </c>
      <c r="D374" s="22" t="s">
        <v>642</v>
      </c>
      <c r="E374" s="22"/>
      <c r="F374" s="22"/>
      <c r="G374" s="22"/>
      <c r="H374" s="22"/>
      <c r="I374" s="22"/>
      <c r="J374" s="22"/>
      <c r="K374" s="22"/>
      <c r="L374" s="22"/>
      <c r="M374" s="22"/>
      <c r="N374" s="22"/>
      <c r="O374" s="22"/>
      <c r="P374" s="22"/>
      <c r="Q374" s="22"/>
      <c r="R374" s="22" t="s">
        <v>92</v>
      </c>
      <c r="S374" s="22"/>
      <c r="T374" s="22"/>
      <c r="U374" s="23"/>
      <c r="V374" s="38"/>
      <c r="W374" s="19"/>
    </row>
    <row r="375" spans="1:23" s="20" customFormat="1" ht="26.4" hidden="1" x14ac:dyDescent="0.25">
      <c r="A375" s="22" t="s">
        <v>620</v>
      </c>
      <c r="B375" s="22" t="s">
        <v>601</v>
      </c>
      <c r="C375" s="46" t="s">
        <v>649</v>
      </c>
      <c r="D375" s="22" t="s">
        <v>642</v>
      </c>
      <c r="E375" s="22"/>
      <c r="F375" s="22"/>
      <c r="G375" s="22"/>
      <c r="H375" s="22"/>
      <c r="I375" s="22"/>
      <c r="J375" s="22"/>
      <c r="K375" s="22"/>
      <c r="L375" s="22"/>
      <c r="M375" s="22"/>
      <c r="N375" s="22"/>
      <c r="O375" s="22"/>
      <c r="P375" s="22"/>
      <c r="Q375" s="22"/>
      <c r="R375" s="22" t="s">
        <v>92</v>
      </c>
      <c r="S375" s="22"/>
      <c r="T375" s="22"/>
      <c r="U375" s="23"/>
      <c r="V375" s="38"/>
      <c r="W375" s="19"/>
    </row>
    <row r="376" spans="1:23" s="20" customFormat="1" ht="26.4" hidden="1" x14ac:dyDescent="0.25">
      <c r="A376" s="22" t="s">
        <v>620</v>
      </c>
      <c r="B376" s="22" t="s">
        <v>601</v>
      </c>
      <c r="C376" s="46" t="s">
        <v>650</v>
      </c>
      <c r="D376" s="22" t="s">
        <v>642</v>
      </c>
      <c r="E376" s="22"/>
      <c r="F376" s="22"/>
      <c r="G376" s="22"/>
      <c r="H376" s="22"/>
      <c r="I376" s="22"/>
      <c r="J376" s="22"/>
      <c r="K376" s="22"/>
      <c r="L376" s="22"/>
      <c r="M376" s="22"/>
      <c r="N376" s="22"/>
      <c r="O376" s="22"/>
      <c r="P376" s="22"/>
      <c r="Q376" s="22"/>
      <c r="R376" s="22" t="s">
        <v>92</v>
      </c>
      <c r="S376" s="22"/>
      <c r="T376" s="22"/>
      <c r="U376" s="23"/>
      <c r="V376" s="38"/>
      <c r="W376" s="19"/>
    </row>
    <row r="377" spans="1:23" s="20" customFormat="1" ht="26.4" hidden="1" x14ac:dyDescent="0.25">
      <c r="A377" s="22" t="s">
        <v>620</v>
      </c>
      <c r="B377" s="22" t="s">
        <v>601</v>
      </c>
      <c r="C377" s="46" t="s">
        <v>651</v>
      </c>
      <c r="D377" s="22" t="s">
        <v>642</v>
      </c>
      <c r="E377" s="22"/>
      <c r="F377" s="22"/>
      <c r="G377" s="22"/>
      <c r="H377" s="22"/>
      <c r="I377" s="22"/>
      <c r="J377" s="22"/>
      <c r="K377" s="22"/>
      <c r="L377" s="22"/>
      <c r="M377" s="22"/>
      <c r="N377" s="22"/>
      <c r="O377" s="22"/>
      <c r="P377" s="22"/>
      <c r="Q377" s="22"/>
      <c r="R377" s="22" t="s">
        <v>92</v>
      </c>
      <c r="S377" s="22"/>
      <c r="T377" s="22"/>
      <c r="U377" s="23"/>
      <c r="V377" s="38"/>
      <c r="W377" s="19"/>
    </row>
    <row r="378" spans="1:23" s="20" customFormat="1" hidden="1" x14ac:dyDescent="0.25">
      <c r="A378" s="22" t="s">
        <v>652</v>
      </c>
      <c r="B378" s="22" t="s">
        <v>652</v>
      </c>
      <c r="C378" s="46" t="s">
        <v>653</v>
      </c>
      <c r="D378" s="22" t="s">
        <v>652</v>
      </c>
      <c r="E378" s="22" t="s">
        <v>92</v>
      </c>
      <c r="F378" s="22"/>
      <c r="G378" s="22"/>
      <c r="H378" s="22" t="s">
        <v>92</v>
      </c>
      <c r="I378" s="22" t="s">
        <v>92</v>
      </c>
      <c r="J378" s="22" t="s">
        <v>92</v>
      </c>
      <c r="K378" s="22" t="s">
        <v>92</v>
      </c>
      <c r="L378" s="22" t="s">
        <v>92</v>
      </c>
      <c r="M378" s="22" t="s">
        <v>92</v>
      </c>
      <c r="N378" s="22" t="s">
        <v>92</v>
      </c>
      <c r="O378" s="22" t="s">
        <v>92</v>
      </c>
      <c r="P378" s="22" t="s">
        <v>92</v>
      </c>
      <c r="Q378" s="22" t="s">
        <v>92</v>
      </c>
      <c r="R378" s="22"/>
      <c r="S378" s="22"/>
      <c r="T378" s="22"/>
      <c r="U378" s="23"/>
      <c r="V378" s="38"/>
      <c r="W378" s="19"/>
    </row>
    <row r="379" spans="1:23" s="20" customFormat="1" ht="26.4" hidden="1" x14ac:dyDescent="0.25">
      <c r="A379" s="22" t="s">
        <v>652</v>
      </c>
      <c r="B379" s="22" t="s">
        <v>652</v>
      </c>
      <c r="C379" s="46" t="s">
        <v>654</v>
      </c>
      <c r="D379" s="22" t="s">
        <v>652</v>
      </c>
      <c r="E379" s="22" t="s">
        <v>92</v>
      </c>
      <c r="F379" s="22"/>
      <c r="G379" s="22"/>
      <c r="H379" s="22" t="s">
        <v>92</v>
      </c>
      <c r="I379" s="22" t="s">
        <v>92</v>
      </c>
      <c r="J379" s="22" t="s">
        <v>92</v>
      </c>
      <c r="K379" s="22" t="s">
        <v>92</v>
      </c>
      <c r="L379" s="22" t="s">
        <v>92</v>
      </c>
      <c r="M379" s="22" t="s">
        <v>92</v>
      </c>
      <c r="N379" s="22" t="s">
        <v>92</v>
      </c>
      <c r="O379" s="22" t="s">
        <v>92</v>
      </c>
      <c r="P379" s="22" t="s">
        <v>92</v>
      </c>
      <c r="Q379" s="22" t="s">
        <v>92</v>
      </c>
      <c r="R379" s="22"/>
      <c r="S379" s="22"/>
      <c r="T379" s="22"/>
      <c r="U379" s="23"/>
      <c r="V379" s="38"/>
      <c r="W379" s="19"/>
    </row>
    <row r="380" spans="1:23" s="20" customFormat="1" hidden="1" x14ac:dyDescent="0.25">
      <c r="A380" s="22" t="s">
        <v>652</v>
      </c>
      <c r="B380" s="22" t="s">
        <v>652</v>
      </c>
      <c r="C380" s="46" t="s">
        <v>655</v>
      </c>
      <c r="D380" s="22" t="s">
        <v>652</v>
      </c>
      <c r="E380" s="22" t="s">
        <v>92</v>
      </c>
      <c r="F380" s="22"/>
      <c r="G380" s="22"/>
      <c r="H380" s="22" t="s">
        <v>92</v>
      </c>
      <c r="I380" s="22" t="s">
        <v>92</v>
      </c>
      <c r="J380" s="22" t="s">
        <v>92</v>
      </c>
      <c r="K380" s="22" t="s">
        <v>92</v>
      </c>
      <c r="L380" s="22" t="s">
        <v>92</v>
      </c>
      <c r="M380" s="22" t="s">
        <v>92</v>
      </c>
      <c r="N380" s="22" t="s">
        <v>92</v>
      </c>
      <c r="O380" s="22" t="s">
        <v>92</v>
      </c>
      <c r="P380" s="22" t="s">
        <v>92</v>
      </c>
      <c r="Q380" s="22" t="s">
        <v>92</v>
      </c>
      <c r="R380" s="22"/>
      <c r="S380" s="22"/>
      <c r="T380" s="22"/>
      <c r="U380" s="23"/>
      <c r="V380" s="38"/>
      <c r="W380" s="19"/>
    </row>
    <row r="381" spans="1:23" s="20" customFormat="1" hidden="1" x14ac:dyDescent="0.25">
      <c r="A381" s="22" t="s">
        <v>652</v>
      </c>
      <c r="B381" s="22" t="s">
        <v>652</v>
      </c>
      <c r="C381" s="46" t="s">
        <v>619</v>
      </c>
      <c r="D381" s="22" t="s">
        <v>652</v>
      </c>
      <c r="E381" s="22" t="s">
        <v>92</v>
      </c>
      <c r="F381" s="22"/>
      <c r="G381" s="22"/>
      <c r="H381" s="22" t="s">
        <v>92</v>
      </c>
      <c r="I381" s="22" t="s">
        <v>92</v>
      </c>
      <c r="J381" s="22" t="s">
        <v>92</v>
      </c>
      <c r="K381" s="22" t="s">
        <v>92</v>
      </c>
      <c r="L381" s="22" t="s">
        <v>92</v>
      </c>
      <c r="M381" s="22" t="s">
        <v>92</v>
      </c>
      <c r="N381" s="22" t="s">
        <v>92</v>
      </c>
      <c r="O381" s="22" t="s">
        <v>92</v>
      </c>
      <c r="P381" s="22" t="s">
        <v>92</v>
      </c>
      <c r="Q381" s="22" t="s">
        <v>92</v>
      </c>
      <c r="R381" s="22"/>
      <c r="S381" s="22"/>
      <c r="T381" s="22"/>
      <c r="U381" s="23"/>
      <c r="V381" s="38"/>
      <c r="W381" s="19"/>
    </row>
    <row r="382" spans="1:23" s="20" customFormat="1" hidden="1" x14ac:dyDescent="0.25">
      <c r="A382" s="22" t="s">
        <v>652</v>
      </c>
      <c r="B382" s="22" t="s">
        <v>652</v>
      </c>
      <c r="C382" s="46" t="s">
        <v>656</v>
      </c>
      <c r="D382" s="22" t="s">
        <v>652</v>
      </c>
      <c r="E382" s="22" t="s">
        <v>92</v>
      </c>
      <c r="F382" s="22"/>
      <c r="G382" s="22"/>
      <c r="H382" s="22" t="s">
        <v>92</v>
      </c>
      <c r="I382" s="22" t="s">
        <v>92</v>
      </c>
      <c r="J382" s="22" t="s">
        <v>92</v>
      </c>
      <c r="K382" s="22" t="s">
        <v>92</v>
      </c>
      <c r="L382" s="22" t="s">
        <v>92</v>
      </c>
      <c r="M382" s="22" t="s">
        <v>92</v>
      </c>
      <c r="N382" s="22" t="s">
        <v>92</v>
      </c>
      <c r="O382" s="22" t="s">
        <v>92</v>
      </c>
      <c r="P382" s="22" t="s">
        <v>92</v>
      </c>
      <c r="Q382" s="22" t="s">
        <v>92</v>
      </c>
      <c r="R382" s="22"/>
      <c r="S382" s="22"/>
      <c r="T382" s="22"/>
      <c r="U382" s="23"/>
      <c r="V382" s="38"/>
      <c r="W382" s="19"/>
    </row>
    <row r="383" spans="1:23" s="20" customFormat="1" ht="26.4" hidden="1" x14ac:dyDescent="0.25">
      <c r="A383" s="22" t="s">
        <v>652</v>
      </c>
      <c r="B383" s="22" t="s">
        <v>652</v>
      </c>
      <c r="C383" s="46" t="s">
        <v>657</v>
      </c>
      <c r="D383" s="22" t="s">
        <v>652</v>
      </c>
      <c r="E383" s="22" t="s">
        <v>92</v>
      </c>
      <c r="F383" s="22"/>
      <c r="G383" s="22"/>
      <c r="H383" s="22" t="s">
        <v>92</v>
      </c>
      <c r="I383" s="22" t="s">
        <v>92</v>
      </c>
      <c r="J383" s="22" t="s">
        <v>92</v>
      </c>
      <c r="K383" s="22" t="s">
        <v>92</v>
      </c>
      <c r="L383" s="22" t="s">
        <v>92</v>
      </c>
      <c r="M383" s="22" t="s">
        <v>92</v>
      </c>
      <c r="N383" s="22" t="s">
        <v>92</v>
      </c>
      <c r="O383" s="22" t="s">
        <v>92</v>
      </c>
      <c r="P383" s="22" t="s">
        <v>92</v>
      </c>
      <c r="Q383" s="22" t="s">
        <v>92</v>
      </c>
      <c r="R383" s="22"/>
      <c r="S383" s="22"/>
      <c r="T383" s="22"/>
      <c r="U383" s="23"/>
      <c r="V383" s="38"/>
      <c r="W383" s="19"/>
    </row>
    <row r="384" spans="1:23" s="20" customFormat="1" hidden="1" x14ac:dyDescent="0.25">
      <c r="A384" s="22" t="s">
        <v>652</v>
      </c>
      <c r="B384" s="22" t="s">
        <v>652</v>
      </c>
      <c r="C384" s="46" t="s">
        <v>658</v>
      </c>
      <c r="D384" s="22" t="s">
        <v>652</v>
      </c>
      <c r="E384" s="22" t="s">
        <v>92</v>
      </c>
      <c r="F384" s="22"/>
      <c r="G384" s="22"/>
      <c r="H384" s="22" t="s">
        <v>92</v>
      </c>
      <c r="I384" s="22" t="s">
        <v>92</v>
      </c>
      <c r="J384" s="22" t="s">
        <v>92</v>
      </c>
      <c r="K384" s="22" t="s">
        <v>92</v>
      </c>
      <c r="L384" s="22" t="s">
        <v>92</v>
      </c>
      <c r="M384" s="22" t="s">
        <v>92</v>
      </c>
      <c r="N384" s="22" t="s">
        <v>92</v>
      </c>
      <c r="O384" s="22" t="s">
        <v>92</v>
      </c>
      <c r="P384" s="22"/>
      <c r="Q384" s="22" t="s">
        <v>92</v>
      </c>
      <c r="R384" s="22"/>
      <c r="S384" s="22"/>
      <c r="T384" s="22"/>
      <c r="U384" s="23"/>
      <c r="V384" s="38"/>
    </row>
    <row r="385" spans="1:23" s="20" customFormat="1" ht="26.4" hidden="1" x14ac:dyDescent="0.25">
      <c r="A385" s="22" t="s">
        <v>97</v>
      </c>
      <c r="B385" s="22" t="s">
        <v>97</v>
      </c>
      <c r="C385" s="46" t="s">
        <v>659</v>
      </c>
      <c r="D385" s="22" t="s">
        <v>97</v>
      </c>
      <c r="E385" s="22"/>
      <c r="F385" s="22"/>
      <c r="G385" s="22"/>
      <c r="H385" s="22"/>
      <c r="I385" s="22"/>
      <c r="J385" s="22"/>
      <c r="K385" s="22"/>
      <c r="L385" s="22"/>
      <c r="M385" s="22"/>
      <c r="N385" s="22"/>
      <c r="O385" s="22"/>
      <c r="P385" s="22"/>
      <c r="Q385" s="22" t="s">
        <v>92</v>
      </c>
      <c r="R385" s="22" t="s">
        <v>92</v>
      </c>
      <c r="S385" s="22" t="s">
        <v>92</v>
      </c>
      <c r="T385" s="22"/>
      <c r="U385" s="23"/>
      <c r="V385" s="38"/>
      <c r="W385" s="19"/>
    </row>
    <row r="386" spans="1:23" s="20" customFormat="1" ht="26.4" hidden="1" x14ac:dyDescent="0.25">
      <c r="A386" s="22" t="s">
        <v>99</v>
      </c>
      <c r="B386" s="22" t="s">
        <v>100</v>
      </c>
      <c r="C386" s="46" t="s">
        <v>660</v>
      </c>
      <c r="D386" s="22" t="s">
        <v>661</v>
      </c>
      <c r="E386" s="22" t="s">
        <v>92</v>
      </c>
      <c r="F386" s="22" t="s">
        <v>92</v>
      </c>
      <c r="G386" s="22" t="s">
        <v>92</v>
      </c>
      <c r="H386" s="22" t="s">
        <v>92</v>
      </c>
      <c r="I386" s="22" t="s">
        <v>92</v>
      </c>
      <c r="J386" s="22" t="s">
        <v>92</v>
      </c>
      <c r="K386" s="22" t="s">
        <v>92</v>
      </c>
      <c r="L386" s="22" t="s">
        <v>92</v>
      </c>
      <c r="M386" s="22" t="s">
        <v>92</v>
      </c>
      <c r="N386" s="22" t="s">
        <v>92</v>
      </c>
      <c r="O386" s="22" t="s">
        <v>92</v>
      </c>
      <c r="P386" s="22"/>
      <c r="Q386" s="22" t="s">
        <v>92</v>
      </c>
      <c r="R386" s="22" t="s">
        <v>92</v>
      </c>
      <c r="S386" s="22" t="s">
        <v>92</v>
      </c>
      <c r="T386" s="22" t="s">
        <v>92</v>
      </c>
      <c r="U386" s="23" t="s">
        <v>92</v>
      </c>
      <c r="V386" s="38"/>
      <c r="W386" s="19"/>
    </row>
    <row r="387" spans="1:23" s="20" customFormat="1" ht="26.4" hidden="1" x14ac:dyDescent="0.25">
      <c r="A387" s="22" t="s">
        <v>357</v>
      </c>
      <c r="B387" s="22" t="s">
        <v>114</v>
      </c>
      <c r="C387" s="46" t="s">
        <v>662</v>
      </c>
      <c r="D387" s="22" t="s">
        <v>663</v>
      </c>
      <c r="E387" s="22"/>
      <c r="F387" s="22"/>
      <c r="G387" s="22"/>
      <c r="H387" s="22"/>
      <c r="I387" s="22" t="s">
        <v>92</v>
      </c>
      <c r="J387" s="22"/>
      <c r="K387" s="22"/>
      <c r="L387" s="22"/>
      <c r="M387" s="22"/>
      <c r="N387" s="22"/>
      <c r="O387" s="22"/>
      <c r="P387" s="22"/>
      <c r="Q387" s="22" t="s">
        <v>92</v>
      </c>
      <c r="R387" s="22" t="s">
        <v>92</v>
      </c>
      <c r="S387" s="22" t="s">
        <v>92</v>
      </c>
      <c r="T387" s="22" t="s">
        <v>92</v>
      </c>
      <c r="U387" s="23" t="s">
        <v>92</v>
      </c>
      <c r="V387" s="38"/>
      <c r="W387" s="19"/>
    </row>
    <row r="388" spans="1:23" s="20" customFormat="1" ht="26.4" hidden="1" x14ac:dyDescent="0.25">
      <c r="A388" s="22" t="s">
        <v>99</v>
      </c>
      <c r="B388" s="22" t="s">
        <v>100</v>
      </c>
      <c r="C388" s="46" t="s">
        <v>664</v>
      </c>
      <c r="D388" s="22" t="s">
        <v>665</v>
      </c>
      <c r="E388" s="22" t="s">
        <v>92</v>
      </c>
      <c r="F388" s="22" t="s">
        <v>92</v>
      </c>
      <c r="G388" s="22" t="s">
        <v>92</v>
      </c>
      <c r="H388" s="22" t="s">
        <v>92</v>
      </c>
      <c r="I388" s="22" t="s">
        <v>92</v>
      </c>
      <c r="J388" s="22" t="s">
        <v>92</v>
      </c>
      <c r="K388" s="22" t="s">
        <v>92</v>
      </c>
      <c r="L388" s="22" t="s">
        <v>92</v>
      </c>
      <c r="M388" s="22" t="s">
        <v>92</v>
      </c>
      <c r="N388" s="22" t="s">
        <v>92</v>
      </c>
      <c r="O388" s="22" t="s">
        <v>92</v>
      </c>
      <c r="P388" s="22"/>
      <c r="Q388" s="22" t="s">
        <v>92</v>
      </c>
      <c r="R388" s="22" t="s">
        <v>92</v>
      </c>
      <c r="S388" s="22" t="s">
        <v>92</v>
      </c>
      <c r="T388" s="22" t="s">
        <v>92</v>
      </c>
      <c r="U388" s="23" t="s">
        <v>92</v>
      </c>
      <c r="V388" s="38"/>
      <c r="W388" s="19"/>
    </row>
    <row r="389" spans="1:23" s="20" customFormat="1" ht="39.6" hidden="1" x14ac:dyDescent="0.25">
      <c r="A389" s="22" t="s">
        <v>666</v>
      </c>
      <c r="B389" s="22" t="s">
        <v>666</v>
      </c>
      <c r="C389" s="46" t="s">
        <v>90</v>
      </c>
      <c r="D389" s="22" t="s">
        <v>667</v>
      </c>
      <c r="E389" s="22"/>
      <c r="F389" s="22"/>
      <c r="G389" s="22"/>
      <c r="H389" s="22"/>
      <c r="I389" s="22"/>
      <c r="J389" s="22"/>
      <c r="K389" s="22"/>
      <c r="L389" s="22"/>
      <c r="M389" s="22"/>
      <c r="N389" s="22"/>
      <c r="O389" s="22"/>
      <c r="P389" s="22"/>
      <c r="Q389" s="22"/>
      <c r="R389" s="22"/>
      <c r="S389" s="22"/>
      <c r="T389" s="22" t="s">
        <v>92</v>
      </c>
      <c r="U389" s="23"/>
      <c r="V389" s="38"/>
      <c r="W389" s="19"/>
    </row>
    <row r="390" spans="1:23" s="20" customFormat="1" ht="39.6" hidden="1" x14ac:dyDescent="0.25">
      <c r="A390" s="22" t="s">
        <v>666</v>
      </c>
      <c r="B390" s="22" t="s">
        <v>666</v>
      </c>
      <c r="C390" s="46" t="s">
        <v>668</v>
      </c>
      <c r="D390" s="22" t="s">
        <v>669</v>
      </c>
      <c r="E390" s="22"/>
      <c r="F390" s="22"/>
      <c r="G390" s="22"/>
      <c r="H390" s="22"/>
      <c r="I390" s="22"/>
      <c r="J390" s="22"/>
      <c r="K390" s="22"/>
      <c r="L390" s="22"/>
      <c r="M390" s="22"/>
      <c r="N390" s="22"/>
      <c r="O390" s="22"/>
      <c r="P390" s="22"/>
      <c r="Q390" s="22"/>
      <c r="R390" s="22"/>
      <c r="S390" s="22"/>
      <c r="T390" s="22" t="s">
        <v>92</v>
      </c>
      <c r="U390" s="23"/>
      <c r="V390" s="38"/>
      <c r="W390" s="19"/>
    </row>
    <row r="391" spans="1:23" s="20" customFormat="1" ht="52.8" hidden="1" x14ac:dyDescent="0.25">
      <c r="A391" s="22" t="s">
        <v>666</v>
      </c>
      <c r="B391" s="22" t="s">
        <v>666</v>
      </c>
      <c r="C391" s="46" t="s">
        <v>121</v>
      </c>
      <c r="D391" s="22" t="s">
        <v>670</v>
      </c>
      <c r="E391" s="22"/>
      <c r="F391" s="22"/>
      <c r="G391" s="22"/>
      <c r="H391" s="22"/>
      <c r="I391" s="22"/>
      <c r="J391" s="22"/>
      <c r="K391" s="22"/>
      <c r="L391" s="22"/>
      <c r="M391" s="22"/>
      <c r="N391" s="22"/>
      <c r="O391" s="22"/>
      <c r="P391" s="22"/>
      <c r="Q391" s="22"/>
      <c r="R391" s="22"/>
      <c r="S391" s="22"/>
      <c r="T391" s="22" t="s">
        <v>92</v>
      </c>
      <c r="U391" s="23"/>
      <c r="V391" s="38"/>
      <c r="W391" s="19"/>
    </row>
    <row r="392" spans="1:23" s="20" customFormat="1" ht="41.25" hidden="1" customHeight="1" x14ac:dyDescent="0.25">
      <c r="A392" s="22" t="s">
        <v>666</v>
      </c>
      <c r="B392" s="22" t="s">
        <v>666</v>
      </c>
      <c r="C392" s="46" t="s">
        <v>185</v>
      </c>
      <c r="D392" s="22" t="s">
        <v>671</v>
      </c>
      <c r="E392" s="22"/>
      <c r="F392" s="22"/>
      <c r="G392" s="22"/>
      <c r="H392" s="22"/>
      <c r="I392" s="22"/>
      <c r="J392" s="22"/>
      <c r="K392" s="22"/>
      <c r="L392" s="22"/>
      <c r="M392" s="22"/>
      <c r="N392" s="22"/>
      <c r="O392" s="22"/>
      <c r="P392" s="22"/>
      <c r="Q392" s="22"/>
      <c r="R392" s="22"/>
      <c r="S392" s="22"/>
      <c r="T392" s="22" t="s">
        <v>92</v>
      </c>
      <c r="U392" s="23"/>
      <c r="V392" s="38"/>
      <c r="W392" s="19"/>
    </row>
    <row r="393" spans="1:23" s="20" customFormat="1" ht="52.8" hidden="1" x14ac:dyDescent="0.25">
      <c r="A393" s="22" t="s">
        <v>672</v>
      </c>
      <c r="B393" s="22" t="s">
        <v>672</v>
      </c>
      <c r="C393" s="46" t="s">
        <v>673</v>
      </c>
      <c r="D393" s="22" t="s">
        <v>674</v>
      </c>
      <c r="E393" s="22"/>
      <c r="F393" s="22"/>
      <c r="G393" s="22"/>
      <c r="H393" s="22"/>
      <c r="I393" s="22"/>
      <c r="J393" s="22"/>
      <c r="K393" s="22"/>
      <c r="L393" s="22"/>
      <c r="M393" s="22"/>
      <c r="N393" s="22"/>
      <c r="O393" s="22"/>
      <c r="P393" s="22"/>
      <c r="Q393" s="22"/>
      <c r="R393" s="22"/>
      <c r="S393" s="22"/>
      <c r="T393" s="22" t="s">
        <v>92</v>
      </c>
      <c r="U393" s="23"/>
      <c r="V393" s="38"/>
      <c r="W393" s="19"/>
    </row>
    <row r="394" spans="1:23" s="20" customFormat="1" ht="52.8" hidden="1" x14ac:dyDescent="0.25">
      <c r="A394" s="22" t="s">
        <v>672</v>
      </c>
      <c r="B394" s="22" t="s">
        <v>672</v>
      </c>
      <c r="C394" s="46" t="s">
        <v>675</v>
      </c>
      <c r="D394" s="22" t="s">
        <v>674</v>
      </c>
      <c r="E394" s="22"/>
      <c r="F394" s="22"/>
      <c r="G394" s="22"/>
      <c r="H394" s="22"/>
      <c r="I394" s="22"/>
      <c r="J394" s="22"/>
      <c r="K394" s="22"/>
      <c r="L394" s="22"/>
      <c r="M394" s="22"/>
      <c r="N394" s="22"/>
      <c r="O394" s="22"/>
      <c r="P394" s="22"/>
      <c r="Q394" s="22"/>
      <c r="R394" s="22"/>
      <c r="S394" s="22"/>
      <c r="T394" s="22" t="s">
        <v>92</v>
      </c>
      <c r="U394" s="23"/>
      <c r="V394" s="38"/>
      <c r="W394" s="19"/>
    </row>
    <row r="395" spans="1:23" s="20" customFormat="1" ht="52.8" hidden="1" x14ac:dyDescent="0.25">
      <c r="A395" s="22" t="s">
        <v>672</v>
      </c>
      <c r="B395" s="22" t="s">
        <v>672</v>
      </c>
      <c r="C395" s="46" t="s">
        <v>676</v>
      </c>
      <c r="D395" s="22" t="s">
        <v>674</v>
      </c>
      <c r="E395" s="22"/>
      <c r="F395" s="22"/>
      <c r="G395" s="22"/>
      <c r="H395" s="22"/>
      <c r="I395" s="22"/>
      <c r="J395" s="22"/>
      <c r="K395" s="22"/>
      <c r="L395" s="22"/>
      <c r="M395" s="22"/>
      <c r="N395" s="22"/>
      <c r="O395" s="22"/>
      <c r="P395" s="22"/>
      <c r="Q395" s="22"/>
      <c r="R395" s="22"/>
      <c r="S395" s="22"/>
      <c r="T395" s="22" t="s">
        <v>92</v>
      </c>
      <c r="U395" s="23"/>
      <c r="V395" s="38"/>
      <c r="W395" s="19"/>
    </row>
    <row r="396" spans="1:23" s="20" customFormat="1" ht="52.8" hidden="1" x14ac:dyDescent="0.25">
      <c r="A396" s="22" t="s">
        <v>672</v>
      </c>
      <c r="B396" s="22" t="s">
        <v>672</v>
      </c>
      <c r="C396" s="46" t="s">
        <v>677</v>
      </c>
      <c r="D396" s="22" t="s">
        <v>674</v>
      </c>
      <c r="E396" s="22"/>
      <c r="F396" s="22"/>
      <c r="G396" s="22"/>
      <c r="H396" s="22"/>
      <c r="I396" s="22"/>
      <c r="J396" s="22"/>
      <c r="K396" s="22"/>
      <c r="L396" s="22"/>
      <c r="M396" s="22"/>
      <c r="N396" s="22"/>
      <c r="O396" s="22"/>
      <c r="P396" s="22"/>
      <c r="Q396" s="22"/>
      <c r="R396" s="22"/>
      <c r="S396" s="22"/>
      <c r="T396" s="22" t="s">
        <v>92</v>
      </c>
      <c r="U396" s="23"/>
      <c r="V396" s="38"/>
      <c r="W396" s="19"/>
    </row>
    <row r="397" spans="1:23" s="20" customFormat="1" ht="52.8" hidden="1" x14ac:dyDescent="0.25">
      <c r="A397" s="22" t="s">
        <v>672</v>
      </c>
      <c r="B397" s="22" t="s">
        <v>672</v>
      </c>
      <c r="C397" s="46" t="s">
        <v>678</v>
      </c>
      <c r="D397" s="22" t="s">
        <v>674</v>
      </c>
      <c r="E397" s="22"/>
      <c r="F397" s="22"/>
      <c r="G397" s="22"/>
      <c r="H397" s="22"/>
      <c r="I397" s="22"/>
      <c r="J397" s="22"/>
      <c r="K397" s="22"/>
      <c r="L397" s="22"/>
      <c r="M397" s="22"/>
      <c r="N397" s="22"/>
      <c r="O397" s="22"/>
      <c r="P397" s="22"/>
      <c r="Q397" s="22"/>
      <c r="R397" s="22"/>
      <c r="S397" s="22"/>
      <c r="T397" s="22" t="s">
        <v>92</v>
      </c>
      <c r="U397" s="23"/>
      <c r="V397" s="38"/>
      <c r="W397" s="19"/>
    </row>
    <row r="398" spans="1:23" s="20" customFormat="1" ht="52.8" hidden="1" x14ac:dyDescent="0.25">
      <c r="A398" s="22" t="s">
        <v>672</v>
      </c>
      <c r="B398" s="22" t="s">
        <v>672</v>
      </c>
      <c r="C398" s="46" t="s">
        <v>679</v>
      </c>
      <c r="D398" s="22" t="s">
        <v>674</v>
      </c>
      <c r="E398" s="22"/>
      <c r="F398" s="22"/>
      <c r="G398" s="22"/>
      <c r="H398" s="22"/>
      <c r="I398" s="22"/>
      <c r="J398" s="22"/>
      <c r="K398" s="22"/>
      <c r="L398" s="22"/>
      <c r="M398" s="22"/>
      <c r="N398" s="22"/>
      <c r="O398" s="22"/>
      <c r="P398" s="22"/>
      <c r="Q398" s="22"/>
      <c r="R398" s="22"/>
      <c r="S398" s="22"/>
      <c r="T398" s="22" t="s">
        <v>92</v>
      </c>
      <c r="U398" s="23"/>
      <c r="V398" s="38"/>
      <c r="W398" s="19"/>
    </row>
    <row r="399" spans="1:23" s="20" customFormat="1" ht="52.8" hidden="1" x14ac:dyDescent="0.25">
      <c r="A399" s="22" t="s">
        <v>672</v>
      </c>
      <c r="B399" s="22" t="s">
        <v>672</v>
      </c>
      <c r="C399" s="46" t="s">
        <v>680</v>
      </c>
      <c r="D399" s="22" t="s">
        <v>674</v>
      </c>
      <c r="E399" s="22"/>
      <c r="F399" s="22"/>
      <c r="G399" s="22"/>
      <c r="H399" s="22"/>
      <c r="I399" s="22"/>
      <c r="J399" s="22"/>
      <c r="K399" s="22"/>
      <c r="L399" s="22"/>
      <c r="M399" s="22"/>
      <c r="N399" s="22"/>
      <c r="O399" s="22"/>
      <c r="P399" s="22"/>
      <c r="Q399" s="22"/>
      <c r="R399" s="22"/>
      <c r="S399" s="22"/>
      <c r="T399" s="22" t="s">
        <v>92</v>
      </c>
      <c r="U399" s="23"/>
      <c r="V399" s="38"/>
      <c r="W399" s="19"/>
    </row>
    <row r="400" spans="1:23" s="20" customFormat="1" ht="52.8" hidden="1" x14ac:dyDescent="0.25">
      <c r="A400" s="22" t="s">
        <v>672</v>
      </c>
      <c r="B400" s="22" t="s">
        <v>672</v>
      </c>
      <c r="C400" s="46" t="s">
        <v>681</v>
      </c>
      <c r="D400" s="22" t="s">
        <v>674</v>
      </c>
      <c r="E400" s="22"/>
      <c r="F400" s="22"/>
      <c r="G400" s="22"/>
      <c r="H400" s="22"/>
      <c r="I400" s="22"/>
      <c r="J400" s="22"/>
      <c r="K400" s="22"/>
      <c r="L400" s="22"/>
      <c r="M400" s="22"/>
      <c r="N400" s="22"/>
      <c r="O400" s="22"/>
      <c r="P400" s="22"/>
      <c r="Q400" s="22"/>
      <c r="R400" s="22"/>
      <c r="S400" s="22"/>
      <c r="T400" s="22" t="s">
        <v>92</v>
      </c>
      <c r="U400" s="23"/>
      <c r="V400" s="38"/>
      <c r="W400" s="19"/>
    </row>
    <row r="401" spans="1:23" s="20" customFormat="1" ht="52.8" hidden="1" x14ac:dyDescent="0.25">
      <c r="A401" s="22" t="s">
        <v>672</v>
      </c>
      <c r="B401" s="22" t="s">
        <v>672</v>
      </c>
      <c r="C401" s="46" t="s">
        <v>682</v>
      </c>
      <c r="D401" s="22" t="s">
        <v>674</v>
      </c>
      <c r="E401" s="22"/>
      <c r="F401" s="22"/>
      <c r="G401" s="22"/>
      <c r="H401" s="22"/>
      <c r="I401" s="22"/>
      <c r="J401" s="22"/>
      <c r="K401" s="22"/>
      <c r="L401" s="22"/>
      <c r="M401" s="22"/>
      <c r="N401" s="22"/>
      <c r="O401" s="22"/>
      <c r="P401" s="22"/>
      <c r="Q401" s="22"/>
      <c r="R401" s="22"/>
      <c r="S401" s="22"/>
      <c r="T401" s="22" t="s">
        <v>92</v>
      </c>
      <c r="U401" s="23"/>
      <c r="V401" s="38"/>
      <c r="W401" s="19"/>
    </row>
    <row r="402" spans="1:23" s="20" customFormat="1" ht="52.8" hidden="1" x14ac:dyDescent="0.25">
      <c r="A402" s="22" t="s">
        <v>672</v>
      </c>
      <c r="B402" s="22" t="s">
        <v>672</v>
      </c>
      <c r="C402" s="46" t="s">
        <v>683</v>
      </c>
      <c r="D402" s="22" t="s">
        <v>674</v>
      </c>
      <c r="E402" s="22"/>
      <c r="F402" s="22"/>
      <c r="G402" s="22"/>
      <c r="H402" s="22"/>
      <c r="I402" s="22"/>
      <c r="J402" s="22"/>
      <c r="K402" s="22"/>
      <c r="L402" s="22"/>
      <c r="M402" s="22"/>
      <c r="N402" s="22"/>
      <c r="O402" s="22"/>
      <c r="P402" s="22"/>
      <c r="Q402" s="22"/>
      <c r="R402" s="22"/>
      <c r="S402" s="22"/>
      <c r="T402" s="22" t="s">
        <v>92</v>
      </c>
      <c r="U402" s="23"/>
      <c r="V402" s="38"/>
      <c r="W402" s="19"/>
    </row>
    <row r="403" spans="1:23" s="20" customFormat="1" ht="52.8" hidden="1" x14ac:dyDescent="0.25">
      <c r="A403" s="22" t="s">
        <v>672</v>
      </c>
      <c r="B403" s="22" t="s">
        <v>672</v>
      </c>
      <c r="C403" s="46" t="s">
        <v>684</v>
      </c>
      <c r="D403" s="22" t="s">
        <v>674</v>
      </c>
      <c r="E403" s="22"/>
      <c r="F403" s="22"/>
      <c r="G403" s="22"/>
      <c r="H403" s="22"/>
      <c r="I403" s="22"/>
      <c r="J403" s="22"/>
      <c r="K403" s="22"/>
      <c r="L403" s="22"/>
      <c r="M403" s="22"/>
      <c r="N403" s="22"/>
      <c r="O403" s="22"/>
      <c r="P403" s="22"/>
      <c r="Q403" s="22"/>
      <c r="R403" s="22"/>
      <c r="S403" s="22"/>
      <c r="T403" s="22" t="s">
        <v>92</v>
      </c>
      <c r="U403" s="23"/>
      <c r="V403" s="38"/>
      <c r="W403" s="19"/>
    </row>
    <row r="404" spans="1:23" s="20" customFormat="1" ht="52.8" hidden="1" x14ac:dyDescent="0.25">
      <c r="A404" s="22" t="s">
        <v>672</v>
      </c>
      <c r="B404" s="22" t="s">
        <v>672</v>
      </c>
      <c r="C404" s="46" t="s">
        <v>685</v>
      </c>
      <c r="D404" s="22" t="s">
        <v>674</v>
      </c>
      <c r="E404" s="22"/>
      <c r="F404" s="22"/>
      <c r="G404" s="22"/>
      <c r="H404" s="22"/>
      <c r="I404" s="22"/>
      <c r="J404" s="22"/>
      <c r="K404" s="22"/>
      <c r="L404" s="22"/>
      <c r="M404" s="22"/>
      <c r="N404" s="22"/>
      <c r="O404" s="22"/>
      <c r="P404" s="22"/>
      <c r="Q404" s="22"/>
      <c r="R404" s="22"/>
      <c r="S404" s="22"/>
      <c r="T404" s="22" t="s">
        <v>92</v>
      </c>
      <c r="U404" s="23"/>
      <c r="V404" s="38"/>
      <c r="W404" s="19"/>
    </row>
    <row r="405" spans="1:23" s="20" customFormat="1" ht="52.8" hidden="1" x14ac:dyDescent="0.25">
      <c r="A405" s="22" t="s">
        <v>686</v>
      </c>
      <c r="B405" s="22" t="s">
        <v>686</v>
      </c>
      <c r="C405" s="46" t="s">
        <v>687</v>
      </c>
      <c r="D405" s="22" t="s">
        <v>674</v>
      </c>
      <c r="E405" s="22"/>
      <c r="F405" s="22"/>
      <c r="G405" s="22"/>
      <c r="H405" s="22"/>
      <c r="I405" s="22"/>
      <c r="J405" s="22"/>
      <c r="K405" s="22"/>
      <c r="L405" s="22"/>
      <c r="M405" s="22"/>
      <c r="N405" s="22"/>
      <c r="O405" s="22"/>
      <c r="P405" s="22"/>
      <c r="Q405" s="22"/>
      <c r="R405" s="22"/>
      <c r="S405" s="22"/>
      <c r="T405" s="22" t="s">
        <v>92</v>
      </c>
      <c r="U405" s="23"/>
      <c r="V405" s="38"/>
      <c r="W405" s="19"/>
    </row>
    <row r="406" spans="1:23" s="20" customFormat="1" ht="52.8" hidden="1" x14ac:dyDescent="0.25">
      <c r="A406" s="22" t="s">
        <v>686</v>
      </c>
      <c r="B406" s="22" t="s">
        <v>686</v>
      </c>
      <c r="C406" s="46" t="s">
        <v>688</v>
      </c>
      <c r="D406" s="22" t="s">
        <v>674</v>
      </c>
      <c r="E406" s="22"/>
      <c r="F406" s="22"/>
      <c r="G406" s="22"/>
      <c r="H406" s="22"/>
      <c r="I406" s="22"/>
      <c r="J406" s="22"/>
      <c r="K406" s="22"/>
      <c r="L406" s="22"/>
      <c r="M406" s="22"/>
      <c r="N406" s="22"/>
      <c r="O406" s="22"/>
      <c r="P406" s="22"/>
      <c r="Q406" s="22"/>
      <c r="R406" s="22"/>
      <c r="S406" s="22"/>
      <c r="T406" s="22" t="s">
        <v>92</v>
      </c>
      <c r="U406" s="23"/>
      <c r="V406" s="38"/>
      <c r="W406" s="19"/>
    </row>
    <row r="407" spans="1:23" s="20" customFormat="1" ht="52.8" hidden="1" x14ac:dyDescent="0.25">
      <c r="A407" s="22" t="s">
        <v>686</v>
      </c>
      <c r="B407" s="22" t="s">
        <v>686</v>
      </c>
      <c r="C407" s="46" t="s">
        <v>689</v>
      </c>
      <c r="D407" s="22" t="s">
        <v>674</v>
      </c>
      <c r="E407" s="22"/>
      <c r="F407" s="22"/>
      <c r="G407" s="22"/>
      <c r="H407" s="22"/>
      <c r="I407" s="22"/>
      <c r="J407" s="22"/>
      <c r="K407" s="22"/>
      <c r="L407" s="22"/>
      <c r="M407" s="22"/>
      <c r="N407" s="22"/>
      <c r="O407" s="22"/>
      <c r="P407" s="22"/>
      <c r="Q407" s="22"/>
      <c r="R407" s="22"/>
      <c r="S407" s="22"/>
      <c r="T407" s="22" t="s">
        <v>92</v>
      </c>
      <c r="U407" s="23"/>
      <c r="V407" s="38"/>
      <c r="W407" s="19"/>
    </row>
    <row r="408" spans="1:23" s="20" customFormat="1" ht="52.8" hidden="1" x14ac:dyDescent="0.25">
      <c r="A408" s="22" t="s">
        <v>686</v>
      </c>
      <c r="B408" s="22" t="s">
        <v>686</v>
      </c>
      <c r="C408" s="46" t="s">
        <v>690</v>
      </c>
      <c r="D408" s="22" t="s">
        <v>674</v>
      </c>
      <c r="E408" s="22"/>
      <c r="F408" s="22"/>
      <c r="G408" s="22"/>
      <c r="H408" s="22"/>
      <c r="I408" s="22"/>
      <c r="J408" s="22"/>
      <c r="K408" s="22"/>
      <c r="L408" s="22"/>
      <c r="M408" s="22"/>
      <c r="N408" s="22"/>
      <c r="O408" s="22"/>
      <c r="P408" s="22"/>
      <c r="Q408" s="22"/>
      <c r="R408" s="22"/>
      <c r="S408" s="22"/>
      <c r="T408" s="22" t="s">
        <v>92</v>
      </c>
      <c r="U408" s="23"/>
      <c r="V408" s="38"/>
      <c r="W408" s="19"/>
    </row>
    <row r="409" spans="1:23" s="20" customFormat="1" ht="52.8" hidden="1" x14ac:dyDescent="0.25">
      <c r="A409" s="22" t="s">
        <v>686</v>
      </c>
      <c r="B409" s="22" t="s">
        <v>686</v>
      </c>
      <c r="C409" s="46" t="s">
        <v>691</v>
      </c>
      <c r="D409" s="22" t="s">
        <v>674</v>
      </c>
      <c r="E409" s="22"/>
      <c r="F409" s="22"/>
      <c r="G409" s="22"/>
      <c r="H409" s="22"/>
      <c r="I409" s="22"/>
      <c r="J409" s="22"/>
      <c r="K409" s="22"/>
      <c r="L409" s="22"/>
      <c r="M409" s="22"/>
      <c r="N409" s="22"/>
      <c r="O409" s="22"/>
      <c r="P409" s="22"/>
      <c r="Q409" s="22"/>
      <c r="R409" s="22"/>
      <c r="S409" s="22"/>
      <c r="T409" s="22" t="s">
        <v>92</v>
      </c>
      <c r="U409" s="23"/>
      <c r="V409" s="38"/>
      <c r="W409" s="19"/>
    </row>
    <row r="410" spans="1:23" s="20" customFormat="1" ht="52.8" hidden="1" x14ac:dyDescent="0.25">
      <c r="A410" s="22" t="s">
        <v>686</v>
      </c>
      <c r="B410" s="22" t="s">
        <v>686</v>
      </c>
      <c r="C410" s="46" t="s">
        <v>692</v>
      </c>
      <c r="D410" s="22" t="s">
        <v>674</v>
      </c>
      <c r="E410" s="22"/>
      <c r="F410" s="22"/>
      <c r="G410" s="22"/>
      <c r="H410" s="22"/>
      <c r="I410" s="22"/>
      <c r="J410" s="22"/>
      <c r="K410" s="22"/>
      <c r="L410" s="22"/>
      <c r="M410" s="22"/>
      <c r="N410" s="22"/>
      <c r="O410" s="22"/>
      <c r="P410" s="22"/>
      <c r="Q410" s="22"/>
      <c r="R410" s="22"/>
      <c r="S410" s="22"/>
      <c r="T410" s="22" t="s">
        <v>92</v>
      </c>
      <c r="U410" s="23"/>
      <c r="V410" s="38"/>
      <c r="W410" s="19"/>
    </row>
    <row r="411" spans="1:23" s="20" customFormat="1" ht="52.8" hidden="1" x14ac:dyDescent="0.25">
      <c r="A411" s="22" t="s">
        <v>686</v>
      </c>
      <c r="B411" s="22" t="s">
        <v>686</v>
      </c>
      <c r="C411" s="46" t="s">
        <v>693</v>
      </c>
      <c r="D411" s="22" t="s">
        <v>674</v>
      </c>
      <c r="E411" s="22"/>
      <c r="F411" s="22"/>
      <c r="G411" s="22"/>
      <c r="H411" s="22"/>
      <c r="I411" s="22"/>
      <c r="J411" s="22"/>
      <c r="K411" s="22"/>
      <c r="L411" s="22"/>
      <c r="M411" s="22"/>
      <c r="N411" s="22"/>
      <c r="O411" s="22"/>
      <c r="P411" s="22"/>
      <c r="Q411" s="22"/>
      <c r="R411" s="22"/>
      <c r="S411" s="22"/>
      <c r="T411" s="22" t="s">
        <v>92</v>
      </c>
      <c r="U411" s="23"/>
      <c r="V411" s="38"/>
      <c r="W411" s="19"/>
    </row>
    <row r="412" spans="1:23" s="20" customFormat="1" ht="52.8" hidden="1" x14ac:dyDescent="0.25">
      <c r="A412" s="22" t="s">
        <v>686</v>
      </c>
      <c r="B412" s="22" t="s">
        <v>686</v>
      </c>
      <c r="C412" s="46" t="s">
        <v>694</v>
      </c>
      <c r="D412" s="22" t="s">
        <v>674</v>
      </c>
      <c r="E412" s="22"/>
      <c r="F412" s="22"/>
      <c r="G412" s="22"/>
      <c r="H412" s="22"/>
      <c r="I412" s="22"/>
      <c r="J412" s="22"/>
      <c r="K412" s="22"/>
      <c r="L412" s="22"/>
      <c r="M412" s="22"/>
      <c r="N412" s="22"/>
      <c r="O412" s="22"/>
      <c r="P412" s="22"/>
      <c r="Q412" s="22"/>
      <c r="R412" s="22"/>
      <c r="S412" s="22"/>
      <c r="T412" s="22" t="s">
        <v>92</v>
      </c>
      <c r="U412" s="23"/>
      <c r="V412" s="38"/>
      <c r="W412" s="19"/>
    </row>
    <row r="413" spans="1:23" s="20" customFormat="1" ht="52.8" hidden="1" x14ac:dyDescent="0.25">
      <c r="A413" s="22" t="s">
        <v>686</v>
      </c>
      <c r="B413" s="22" t="s">
        <v>686</v>
      </c>
      <c r="C413" s="46" t="s">
        <v>695</v>
      </c>
      <c r="D413" s="22" t="s">
        <v>674</v>
      </c>
      <c r="E413" s="22"/>
      <c r="F413" s="22"/>
      <c r="G413" s="22"/>
      <c r="H413" s="22"/>
      <c r="I413" s="22"/>
      <c r="J413" s="22"/>
      <c r="K413" s="22"/>
      <c r="L413" s="22"/>
      <c r="M413" s="22"/>
      <c r="N413" s="22"/>
      <c r="O413" s="22"/>
      <c r="P413" s="22"/>
      <c r="Q413" s="22"/>
      <c r="R413" s="22"/>
      <c r="S413" s="22"/>
      <c r="T413" s="22" t="s">
        <v>92</v>
      </c>
      <c r="U413" s="23"/>
      <c r="V413" s="38"/>
      <c r="W413" s="19"/>
    </row>
    <row r="414" spans="1:23" s="20" customFormat="1" ht="52.8" hidden="1" x14ac:dyDescent="0.25">
      <c r="A414" s="22" t="s">
        <v>686</v>
      </c>
      <c r="B414" s="22" t="s">
        <v>686</v>
      </c>
      <c r="C414" s="46" t="s">
        <v>696</v>
      </c>
      <c r="D414" s="22" t="s">
        <v>674</v>
      </c>
      <c r="E414" s="22"/>
      <c r="F414" s="22"/>
      <c r="G414" s="22"/>
      <c r="H414" s="22"/>
      <c r="I414" s="22"/>
      <c r="J414" s="22"/>
      <c r="K414" s="22"/>
      <c r="L414" s="22"/>
      <c r="M414" s="22"/>
      <c r="N414" s="22"/>
      <c r="O414" s="22"/>
      <c r="P414" s="22"/>
      <c r="Q414" s="22"/>
      <c r="R414" s="22"/>
      <c r="S414" s="22"/>
      <c r="T414" s="22" t="s">
        <v>92</v>
      </c>
      <c r="U414" s="23"/>
      <c r="V414" s="38"/>
      <c r="W414" s="19"/>
    </row>
    <row r="415" spans="1:23" s="20" customFormat="1" ht="52.8" hidden="1" x14ac:dyDescent="0.25">
      <c r="A415" s="22" t="s">
        <v>686</v>
      </c>
      <c r="B415" s="22" t="s">
        <v>686</v>
      </c>
      <c r="C415" s="46" t="s">
        <v>697</v>
      </c>
      <c r="D415" s="22" t="s">
        <v>674</v>
      </c>
      <c r="E415" s="22"/>
      <c r="F415" s="22"/>
      <c r="G415" s="22"/>
      <c r="H415" s="22"/>
      <c r="I415" s="22"/>
      <c r="J415" s="22"/>
      <c r="K415" s="22"/>
      <c r="L415" s="22"/>
      <c r="M415" s="22"/>
      <c r="N415" s="22"/>
      <c r="O415" s="22"/>
      <c r="P415" s="22"/>
      <c r="Q415" s="22"/>
      <c r="R415" s="22"/>
      <c r="S415" s="22"/>
      <c r="T415" s="22" t="s">
        <v>92</v>
      </c>
      <c r="U415" s="23"/>
      <c r="V415" s="38"/>
      <c r="W415" s="19"/>
    </row>
    <row r="416" spans="1:23" s="20" customFormat="1" ht="52.8" hidden="1" x14ac:dyDescent="0.25">
      <c r="A416" s="22" t="s">
        <v>686</v>
      </c>
      <c r="B416" s="22" t="s">
        <v>686</v>
      </c>
      <c r="C416" s="46" t="s">
        <v>698</v>
      </c>
      <c r="D416" s="22" t="s">
        <v>674</v>
      </c>
      <c r="E416" s="22"/>
      <c r="F416" s="22"/>
      <c r="G416" s="22"/>
      <c r="H416" s="22"/>
      <c r="I416" s="22"/>
      <c r="J416" s="22"/>
      <c r="K416" s="22"/>
      <c r="L416" s="22"/>
      <c r="M416" s="22"/>
      <c r="N416" s="22"/>
      <c r="O416" s="22"/>
      <c r="P416" s="22"/>
      <c r="Q416" s="22"/>
      <c r="R416" s="22"/>
      <c r="S416" s="22"/>
      <c r="T416" s="22" t="s">
        <v>92</v>
      </c>
      <c r="U416" s="23"/>
      <c r="V416" s="38"/>
      <c r="W416" s="19"/>
    </row>
    <row r="417" spans="1:23" s="20" customFormat="1" ht="52.8" hidden="1" x14ac:dyDescent="0.25">
      <c r="A417" s="22" t="s">
        <v>686</v>
      </c>
      <c r="B417" s="22" t="s">
        <v>686</v>
      </c>
      <c r="C417" s="46" t="s">
        <v>699</v>
      </c>
      <c r="D417" s="22" t="s">
        <v>674</v>
      </c>
      <c r="E417" s="22"/>
      <c r="F417" s="22"/>
      <c r="G417" s="22"/>
      <c r="H417" s="22"/>
      <c r="I417" s="22"/>
      <c r="J417" s="22"/>
      <c r="K417" s="22"/>
      <c r="L417" s="22"/>
      <c r="M417" s="22"/>
      <c r="N417" s="22"/>
      <c r="O417" s="22"/>
      <c r="P417" s="22"/>
      <c r="Q417" s="22"/>
      <c r="R417" s="22"/>
      <c r="S417" s="22"/>
      <c r="T417" s="22" t="s">
        <v>92</v>
      </c>
      <c r="U417" s="23"/>
      <c r="V417" s="38"/>
      <c r="W417" s="19"/>
    </row>
    <row r="418" spans="1:23" s="20" customFormat="1" ht="52.8" hidden="1" x14ac:dyDescent="0.25">
      <c r="A418" s="22" t="s">
        <v>686</v>
      </c>
      <c r="B418" s="22" t="s">
        <v>686</v>
      </c>
      <c r="C418" s="46" t="s">
        <v>700</v>
      </c>
      <c r="D418" s="22" t="s">
        <v>674</v>
      </c>
      <c r="E418" s="22"/>
      <c r="F418" s="22"/>
      <c r="G418" s="22"/>
      <c r="H418" s="22"/>
      <c r="I418" s="22"/>
      <c r="J418" s="22"/>
      <c r="K418" s="22"/>
      <c r="L418" s="22"/>
      <c r="M418" s="22"/>
      <c r="N418" s="22"/>
      <c r="O418" s="22"/>
      <c r="P418" s="22"/>
      <c r="Q418" s="22"/>
      <c r="R418" s="22"/>
      <c r="S418" s="22"/>
      <c r="T418" s="22" t="s">
        <v>92</v>
      </c>
      <c r="U418" s="23"/>
      <c r="V418" s="38"/>
      <c r="W418" s="19"/>
    </row>
    <row r="419" spans="1:23" s="20" customFormat="1" ht="52.8" hidden="1" x14ac:dyDescent="0.25">
      <c r="A419" s="22" t="s">
        <v>686</v>
      </c>
      <c r="B419" s="22" t="s">
        <v>686</v>
      </c>
      <c r="C419" s="46" t="s">
        <v>701</v>
      </c>
      <c r="D419" s="22" t="s">
        <v>674</v>
      </c>
      <c r="E419" s="22"/>
      <c r="F419" s="22"/>
      <c r="G419" s="22"/>
      <c r="H419" s="22"/>
      <c r="I419" s="22"/>
      <c r="J419" s="22"/>
      <c r="K419" s="22"/>
      <c r="L419" s="22"/>
      <c r="M419" s="22"/>
      <c r="N419" s="22"/>
      <c r="O419" s="22"/>
      <c r="P419" s="22"/>
      <c r="Q419" s="22"/>
      <c r="R419" s="22"/>
      <c r="S419" s="22"/>
      <c r="T419" s="22" t="s">
        <v>92</v>
      </c>
      <c r="U419" s="23"/>
      <c r="V419" s="38"/>
      <c r="W419" s="19"/>
    </row>
    <row r="420" spans="1:23" s="20" customFormat="1" ht="52.8" hidden="1" x14ac:dyDescent="0.25">
      <c r="A420" s="22" t="s">
        <v>686</v>
      </c>
      <c r="B420" s="22" t="s">
        <v>686</v>
      </c>
      <c r="C420" s="46" t="s">
        <v>702</v>
      </c>
      <c r="D420" s="22" t="s">
        <v>674</v>
      </c>
      <c r="E420" s="22"/>
      <c r="F420" s="22"/>
      <c r="G420" s="22"/>
      <c r="H420" s="22"/>
      <c r="I420" s="22"/>
      <c r="J420" s="22"/>
      <c r="K420" s="22"/>
      <c r="L420" s="22"/>
      <c r="M420" s="22"/>
      <c r="N420" s="22"/>
      <c r="O420" s="22"/>
      <c r="P420" s="22"/>
      <c r="Q420" s="22"/>
      <c r="R420" s="22"/>
      <c r="S420" s="22"/>
      <c r="T420" s="22" t="s">
        <v>92</v>
      </c>
      <c r="U420" s="23"/>
      <c r="V420" s="38"/>
      <c r="W420" s="19"/>
    </row>
    <row r="421" spans="1:23" s="20" customFormat="1" ht="52.8" hidden="1" x14ac:dyDescent="0.25">
      <c r="A421" s="22" t="s">
        <v>686</v>
      </c>
      <c r="B421" s="22" t="s">
        <v>686</v>
      </c>
      <c r="C421" s="46" t="s">
        <v>703</v>
      </c>
      <c r="D421" s="22" t="s">
        <v>674</v>
      </c>
      <c r="E421" s="22"/>
      <c r="F421" s="22"/>
      <c r="G421" s="22"/>
      <c r="H421" s="22"/>
      <c r="I421" s="22"/>
      <c r="J421" s="22"/>
      <c r="K421" s="22"/>
      <c r="L421" s="22"/>
      <c r="M421" s="22"/>
      <c r="N421" s="22"/>
      <c r="O421" s="22"/>
      <c r="P421" s="22"/>
      <c r="Q421" s="22"/>
      <c r="R421" s="22"/>
      <c r="S421" s="22"/>
      <c r="T421" s="22" t="s">
        <v>92</v>
      </c>
      <c r="U421" s="23"/>
      <c r="V421" s="38"/>
      <c r="W421" s="19"/>
    </row>
    <row r="422" spans="1:23" s="20" customFormat="1" ht="52.8" hidden="1" x14ac:dyDescent="0.25">
      <c r="A422" s="22" t="s">
        <v>686</v>
      </c>
      <c r="B422" s="22" t="s">
        <v>686</v>
      </c>
      <c r="C422" s="46" t="s">
        <v>704</v>
      </c>
      <c r="D422" s="22" t="s">
        <v>674</v>
      </c>
      <c r="E422" s="22"/>
      <c r="F422" s="22"/>
      <c r="G422" s="22"/>
      <c r="H422" s="22"/>
      <c r="I422" s="22"/>
      <c r="J422" s="22"/>
      <c r="K422" s="22"/>
      <c r="L422" s="22"/>
      <c r="M422" s="22"/>
      <c r="N422" s="22"/>
      <c r="O422" s="22"/>
      <c r="P422" s="22"/>
      <c r="Q422" s="22"/>
      <c r="R422" s="22"/>
      <c r="S422" s="22"/>
      <c r="T422" s="22" t="s">
        <v>92</v>
      </c>
      <c r="U422" s="23"/>
      <c r="V422" s="38"/>
      <c r="W422" s="19"/>
    </row>
    <row r="423" spans="1:23" s="20" customFormat="1" ht="26.4" hidden="1" x14ac:dyDescent="0.25">
      <c r="A423" s="22" t="s">
        <v>705</v>
      </c>
      <c r="B423" s="22" t="s">
        <v>705</v>
      </c>
      <c r="C423" s="46" t="s">
        <v>706</v>
      </c>
      <c r="D423" s="22" t="s">
        <v>707</v>
      </c>
      <c r="E423" s="22"/>
      <c r="F423" s="22"/>
      <c r="G423" s="22"/>
      <c r="H423" s="22"/>
      <c r="I423" s="22"/>
      <c r="J423" s="22"/>
      <c r="K423" s="22"/>
      <c r="L423" s="22"/>
      <c r="M423" s="22"/>
      <c r="N423" s="22"/>
      <c r="O423" s="22"/>
      <c r="P423" s="22"/>
      <c r="Q423" s="22"/>
      <c r="R423" s="22"/>
      <c r="S423" s="22"/>
      <c r="T423" s="22"/>
      <c r="U423" s="23" t="s">
        <v>92</v>
      </c>
      <c r="V423" s="38"/>
      <c r="W423" s="19"/>
    </row>
    <row r="424" spans="1:23" s="20" customFormat="1" ht="52.8" hidden="1" x14ac:dyDescent="0.25">
      <c r="A424" s="22" t="s">
        <v>705</v>
      </c>
      <c r="B424" s="22" t="s">
        <v>705</v>
      </c>
      <c r="C424" s="46" t="s">
        <v>708</v>
      </c>
      <c r="D424" s="22" t="s">
        <v>709</v>
      </c>
      <c r="E424" s="22"/>
      <c r="F424" s="22"/>
      <c r="G424" s="22"/>
      <c r="H424" s="22"/>
      <c r="I424" s="22"/>
      <c r="J424" s="22"/>
      <c r="K424" s="22"/>
      <c r="L424" s="22"/>
      <c r="M424" s="22"/>
      <c r="N424" s="22"/>
      <c r="O424" s="22"/>
      <c r="P424" s="22"/>
      <c r="Q424" s="22"/>
      <c r="R424" s="22"/>
      <c r="S424" s="22"/>
      <c r="T424" s="22"/>
      <c r="U424" s="23" t="s">
        <v>92</v>
      </c>
      <c r="V424" s="38"/>
      <c r="W424" s="19"/>
    </row>
    <row r="425" spans="1:23" s="20" customFormat="1" hidden="1" x14ac:dyDescent="0.25">
      <c r="A425" s="22" t="s">
        <v>710</v>
      </c>
      <c r="B425" s="22" t="s">
        <v>710</v>
      </c>
      <c r="C425" s="46" t="s">
        <v>185</v>
      </c>
      <c r="D425" s="22" t="s">
        <v>711</v>
      </c>
      <c r="E425" s="22"/>
      <c r="F425" s="22"/>
      <c r="G425" s="22"/>
      <c r="H425" s="22"/>
      <c r="I425" s="22"/>
      <c r="J425" s="22"/>
      <c r="K425" s="22"/>
      <c r="L425" s="22"/>
      <c r="M425" s="22"/>
      <c r="N425" s="22"/>
      <c r="O425" s="22"/>
      <c r="P425" s="22"/>
      <c r="Q425" s="22"/>
      <c r="R425" s="22"/>
      <c r="S425" s="22"/>
      <c r="T425" s="22"/>
      <c r="U425" s="23" t="s">
        <v>92</v>
      </c>
      <c r="V425" s="38"/>
      <c r="W425" s="19"/>
    </row>
    <row r="426" spans="1:23" s="20" customFormat="1" ht="26.4" hidden="1" x14ac:dyDescent="0.25">
      <c r="A426" s="22" t="s">
        <v>710</v>
      </c>
      <c r="B426" s="22" t="s">
        <v>710</v>
      </c>
      <c r="C426" s="46" t="s">
        <v>712</v>
      </c>
      <c r="D426" s="22" t="s">
        <v>713</v>
      </c>
      <c r="E426" s="22"/>
      <c r="F426" s="22"/>
      <c r="G426" s="22"/>
      <c r="H426" s="22"/>
      <c r="I426" s="22"/>
      <c r="J426" s="22"/>
      <c r="K426" s="22"/>
      <c r="L426" s="22"/>
      <c r="M426" s="22"/>
      <c r="N426" s="22"/>
      <c r="O426" s="22"/>
      <c r="P426" s="22"/>
      <c r="Q426" s="22"/>
      <c r="R426" s="22"/>
      <c r="S426" s="22"/>
      <c r="T426" s="22"/>
      <c r="U426" s="23" t="s">
        <v>92</v>
      </c>
      <c r="V426" s="38"/>
    </row>
    <row r="427" spans="1:23" s="20" customFormat="1" ht="26.4" hidden="1" x14ac:dyDescent="0.25">
      <c r="A427" s="22" t="s">
        <v>710</v>
      </c>
      <c r="B427" s="22" t="s">
        <v>710</v>
      </c>
      <c r="C427" s="52" t="s">
        <v>714</v>
      </c>
      <c r="D427" s="22" t="s">
        <v>713</v>
      </c>
      <c r="E427" s="22"/>
      <c r="F427" s="22"/>
      <c r="G427" s="22"/>
      <c r="H427" s="22"/>
      <c r="I427" s="22"/>
      <c r="J427" s="22"/>
      <c r="K427" s="22"/>
      <c r="L427" s="22"/>
      <c r="M427" s="22"/>
      <c r="N427" s="22"/>
      <c r="O427" s="22"/>
      <c r="P427" s="22"/>
      <c r="Q427" s="22"/>
      <c r="R427" s="22"/>
      <c r="S427" s="22"/>
      <c r="T427" s="22"/>
      <c r="U427" s="23" t="s">
        <v>92</v>
      </c>
      <c r="V427" s="38"/>
    </row>
    <row r="428" spans="1:23" s="20" customFormat="1" ht="26.4" hidden="1" x14ac:dyDescent="0.25">
      <c r="A428" s="22" t="s">
        <v>710</v>
      </c>
      <c r="B428" s="22" t="s">
        <v>710</v>
      </c>
      <c r="C428" s="46" t="s">
        <v>715</v>
      </c>
      <c r="D428" s="22" t="s">
        <v>713</v>
      </c>
      <c r="E428" s="22"/>
      <c r="F428" s="22"/>
      <c r="G428" s="22"/>
      <c r="H428" s="22"/>
      <c r="I428" s="22"/>
      <c r="J428" s="22"/>
      <c r="K428" s="22"/>
      <c r="L428" s="22"/>
      <c r="M428" s="22"/>
      <c r="N428" s="22"/>
      <c r="O428" s="22"/>
      <c r="P428" s="22"/>
      <c r="Q428" s="22"/>
      <c r="R428" s="22"/>
      <c r="S428" s="22"/>
      <c r="T428" s="22"/>
      <c r="U428" s="23" t="s">
        <v>92</v>
      </c>
      <c r="V428" s="38"/>
    </row>
    <row r="429" spans="1:23" s="20" customFormat="1" ht="26.4" hidden="1" x14ac:dyDescent="0.25">
      <c r="A429" s="24" t="s">
        <v>710</v>
      </c>
      <c r="B429" s="24" t="s">
        <v>710</v>
      </c>
      <c r="C429" s="47" t="s">
        <v>716</v>
      </c>
      <c r="D429" s="24" t="s">
        <v>713</v>
      </c>
      <c r="E429" s="24"/>
      <c r="F429" s="24"/>
      <c r="G429" s="24"/>
      <c r="H429" s="24"/>
      <c r="I429" s="24"/>
      <c r="J429" s="24"/>
      <c r="K429" s="24"/>
      <c r="L429" s="24"/>
      <c r="M429" s="24"/>
      <c r="N429" s="24"/>
      <c r="O429" s="24"/>
      <c r="P429" s="24"/>
      <c r="Q429" s="24"/>
      <c r="R429" s="24"/>
      <c r="S429" s="24"/>
      <c r="T429" s="24"/>
      <c r="U429" s="33" t="s">
        <v>92</v>
      </c>
      <c r="V429" s="38"/>
    </row>
    <row r="430" spans="1:23" s="20" customFormat="1" ht="26.4" hidden="1" x14ac:dyDescent="0.25">
      <c r="A430" s="29" t="s">
        <v>717</v>
      </c>
      <c r="B430" s="29" t="s">
        <v>718</v>
      </c>
      <c r="C430" s="50" t="s">
        <v>719</v>
      </c>
      <c r="D430" s="29" t="s">
        <v>720</v>
      </c>
      <c r="E430" s="29"/>
      <c r="F430" s="29"/>
      <c r="G430" s="29"/>
      <c r="H430" s="29"/>
      <c r="I430" s="29"/>
      <c r="J430" s="29" t="s">
        <v>92</v>
      </c>
      <c r="K430" s="29"/>
      <c r="L430" s="29"/>
      <c r="M430" s="29"/>
      <c r="N430" s="29" t="s">
        <v>92</v>
      </c>
      <c r="O430" s="29" t="s">
        <v>92</v>
      </c>
      <c r="P430" s="29"/>
      <c r="Q430" s="29"/>
      <c r="R430" s="29"/>
      <c r="S430" s="29"/>
      <c r="T430" s="29"/>
      <c r="U430" s="36"/>
      <c r="V430" s="38"/>
    </row>
    <row r="431" spans="1:23" s="20" customFormat="1" ht="26.4" hidden="1" x14ac:dyDescent="0.25">
      <c r="A431" s="29" t="s">
        <v>717</v>
      </c>
      <c r="B431" s="29" t="s">
        <v>718</v>
      </c>
      <c r="C431" s="50" t="s">
        <v>721</v>
      </c>
      <c r="D431" s="29" t="s">
        <v>720</v>
      </c>
      <c r="E431" s="29"/>
      <c r="F431" s="29"/>
      <c r="G431" s="29"/>
      <c r="H431" s="29"/>
      <c r="I431" s="29"/>
      <c r="J431" s="29" t="s">
        <v>92</v>
      </c>
      <c r="K431" s="29"/>
      <c r="L431" s="29"/>
      <c r="M431" s="29"/>
      <c r="N431" s="29" t="s">
        <v>92</v>
      </c>
      <c r="O431" s="29" t="s">
        <v>92</v>
      </c>
      <c r="P431" s="29"/>
      <c r="Q431" s="29"/>
      <c r="R431" s="29"/>
      <c r="S431" s="29"/>
      <c r="T431" s="29"/>
      <c r="U431" s="36"/>
      <c r="V431" s="38"/>
    </row>
    <row r="432" spans="1:23" s="20" customFormat="1" ht="26.4" hidden="1" x14ac:dyDescent="0.25">
      <c r="A432" s="29" t="s">
        <v>717</v>
      </c>
      <c r="B432" s="29" t="s">
        <v>718</v>
      </c>
      <c r="C432" s="50" t="s">
        <v>722</v>
      </c>
      <c r="D432" s="29" t="s">
        <v>723</v>
      </c>
      <c r="E432" s="29"/>
      <c r="F432" s="29"/>
      <c r="G432" s="29"/>
      <c r="H432" s="29"/>
      <c r="I432" s="29"/>
      <c r="J432" s="29" t="s">
        <v>92</v>
      </c>
      <c r="K432" s="29"/>
      <c r="L432" s="29"/>
      <c r="M432" s="29"/>
      <c r="N432" s="29" t="s">
        <v>92</v>
      </c>
      <c r="O432" s="29" t="s">
        <v>92</v>
      </c>
      <c r="P432" s="29"/>
      <c r="Q432" s="29"/>
      <c r="R432" s="29"/>
      <c r="S432" s="29"/>
      <c r="T432" s="29"/>
      <c r="U432" s="36"/>
      <c r="V432" s="38"/>
    </row>
    <row r="433" spans="1:22" s="20" customFormat="1" ht="26.4" hidden="1" x14ac:dyDescent="0.25">
      <c r="A433" s="29" t="s">
        <v>717</v>
      </c>
      <c r="B433" s="29" t="s">
        <v>718</v>
      </c>
      <c r="C433" s="50" t="s">
        <v>724</v>
      </c>
      <c r="D433" s="29" t="s">
        <v>725</v>
      </c>
      <c r="E433" s="29"/>
      <c r="F433" s="29"/>
      <c r="G433" s="29"/>
      <c r="H433" s="29"/>
      <c r="I433" s="29"/>
      <c r="J433" s="29" t="s">
        <v>92</v>
      </c>
      <c r="K433" s="29"/>
      <c r="L433" s="29"/>
      <c r="M433" s="29"/>
      <c r="N433" s="29" t="s">
        <v>92</v>
      </c>
      <c r="O433" s="29" t="s">
        <v>92</v>
      </c>
      <c r="P433" s="29"/>
      <c r="Q433" s="29"/>
      <c r="R433" s="29"/>
      <c r="S433" s="29"/>
      <c r="T433" s="29"/>
      <c r="U433" s="36"/>
      <c r="V433" s="38"/>
    </row>
    <row r="434" spans="1:22" s="20" customFormat="1" ht="26.4" hidden="1" x14ac:dyDescent="0.25">
      <c r="A434" s="29" t="s">
        <v>717</v>
      </c>
      <c r="B434" s="29" t="s">
        <v>718</v>
      </c>
      <c r="C434" s="50" t="s">
        <v>726</v>
      </c>
      <c r="D434" s="29" t="s">
        <v>727</v>
      </c>
      <c r="E434" s="29"/>
      <c r="F434" s="29"/>
      <c r="G434" s="29"/>
      <c r="H434" s="29"/>
      <c r="I434" s="29"/>
      <c r="J434" s="29" t="s">
        <v>92</v>
      </c>
      <c r="K434" s="29"/>
      <c r="L434" s="29"/>
      <c r="M434" s="29"/>
      <c r="N434" s="29" t="s">
        <v>92</v>
      </c>
      <c r="O434" s="29" t="s">
        <v>92</v>
      </c>
      <c r="P434" s="29"/>
      <c r="Q434" s="29"/>
      <c r="R434" s="29"/>
      <c r="S434" s="29"/>
      <c r="T434" s="29"/>
      <c r="U434" s="36"/>
      <c r="V434" s="38"/>
    </row>
    <row r="435" spans="1:22" s="20" customFormat="1" ht="26.4" hidden="1" x14ac:dyDescent="0.25">
      <c r="A435" s="29" t="s">
        <v>717</v>
      </c>
      <c r="B435" s="29" t="s">
        <v>718</v>
      </c>
      <c r="C435" s="50" t="s">
        <v>728</v>
      </c>
      <c r="D435" s="29" t="s">
        <v>729</v>
      </c>
      <c r="E435" s="29"/>
      <c r="F435" s="29"/>
      <c r="G435" s="29"/>
      <c r="H435" s="29"/>
      <c r="I435" s="29"/>
      <c r="J435" s="29" t="s">
        <v>92</v>
      </c>
      <c r="K435" s="29"/>
      <c r="L435" s="29"/>
      <c r="M435" s="29"/>
      <c r="N435" s="29" t="s">
        <v>92</v>
      </c>
      <c r="O435" s="29" t="s">
        <v>92</v>
      </c>
      <c r="P435" s="29"/>
      <c r="Q435" s="29"/>
      <c r="R435" s="29"/>
      <c r="S435" s="29"/>
      <c r="T435" s="29"/>
      <c r="U435" s="36"/>
      <c r="V435" s="38"/>
    </row>
    <row r="436" spans="1:22" s="20" customFormat="1" ht="26.4" hidden="1" x14ac:dyDescent="0.25">
      <c r="A436" s="29" t="s">
        <v>717</v>
      </c>
      <c r="B436" s="29" t="s">
        <v>718</v>
      </c>
      <c r="C436" s="50" t="s">
        <v>730</v>
      </c>
      <c r="D436" s="29" t="s">
        <v>731</v>
      </c>
      <c r="E436" s="29"/>
      <c r="F436" s="29"/>
      <c r="G436" s="29"/>
      <c r="H436" s="29"/>
      <c r="I436" s="29"/>
      <c r="J436" s="29" t="s">
        <v>92</v>
      </c>
      <c r="K436" s="29"/>
      <c r="L436" s="29"/>
      <c r="M436" s="29"/>
      <c r="N436" s="29" t="s">
        <v>92</v>
      </c>
      <c r="O436" s="29" t="s">
        <v>92</v>
      </c>
      <c r="P436" s="29"/>
      <c r="Q436" s="29"/>
      <c r="R436" s="29"/>
      <c r="S436" s="29"/>
      <c r="T436" s="29"/>
      <c r="U436" s="36"/>
      <c r="V436" s="38"/>
    </row>
    <row r="437" spans="1:22" s="20" customFormat="1" ht="26.4" hidden="1" x14ac:dyDescent="0.25">
      <c r="A437" s="29" t="s">
        <v>717</v>
      </c>
      <c r="B437" s="29" t="s">
        <v>718</v>
      </c>
      <c r="C437" s="50" t="s">
        <v>732</v>
      </c>
      <c r="D437" s="29" t="s">
        <v>733</v>
      </c>
      <c r="E437" s="29"/>
      <c r="F437" s="29"/>
      <c r="G437" s="29"/>
      <c r="H437" s="29"/>
      <c r="I437" s="29"/>
      <c r="J437" s="29" t="s">
        <v>92</v>
      </c>
      <c r="K437" s="29"/>
      <c r="L437" s="29"/>
      <c r="M437" s="29"/>
      <c r="N437" s="29" t="s">
        <v>92</v>
      </c>
      <c r="O437" s="29" t="s">
        <v>92</v>
      </c>
      <c r="P437" s="29"/>
      <c r="Q437" s="29"/>
      <c r="R437" s="29"/>
      <c r="S437" s="29"/>
      <c r="T437" s="29"/>
      <c r="U437" s="36"/>
      <c r="V437" s="38"/>
    </row>
    <row r="438" spans="1:22" s="20" customFormat="1" ht="26.4" hidden="1" x14ac:dyDescent="0.25">
      <c r="A438" s="29" t="s">
        <v>717</v>
      </c>
      <c r="B438" s="29" t="s">
        <v>718</v>
      </c>
      <c r="C438" s="50" t="s">
        <v>734</v>
      </c>
      <c r="D438" s="29" t="s">
        <v>735</v>
      </c>
      <c r="E438" s="29"/>
      <c r="F438" s="29"/>
      <c r="G438" s="29"/>
      <c r="H438" s="29"/>
      <c r="I438" s="29"/>
      <c r="J438" s="29" t="s">
        <v>92</v>
      </c>
      <c r="K438" s="29"/>
      <c r="L438" s="29"/>
      <c r="M438" s="29"/>
      <c r="N438" s="29" t="s">
        <v>92</v>
      </c>
      <c r="O438" s="29" t="s">
        <v>92</v>
      </c>
      <c r="P438" s="29"/>
      <c r="Q438" s="29"/>
      <c r="R438" s="29"/>
      <c r="S438" s="29"/>
      <c r="T438" s="29"/>
      <c r="U438" s="36"/>
      <c r="V438" s="38"/>
    </row>
    <row r="439" spans="1:22" s="20" customFormat="1" ht="26.4" hidden="1" x14ac:dyDescent="0.25">
      <c r="A439" s="29" t="s">
        <v>717</v>
      </c>
      <c r="B439" s="29" t="s">
        <v>718</v>
      </c>
      <c r="C439" s="50" t="s">
        <v>736</v>
      </c>
      <c r="D439" s="29" t="s">
        <v>735</v>
      </c>
      <c r="E439" s="29"/>
      <c r="F439" s="29"/>
      <c r="G439" s="29"/>
      <c r="H439" s="29"/>
      <c r="I439" s="29"/>
      <c r="J439" s="29" t="s">
        <v>92</v>
      </c>
      <c r="K439" s="29"/>
      <c r="L439" s="29"/>
      <c r="M439" s="29"/>
      <c r="N439" s="29" t="s">
        <v>92</v>
      </c>
      <c r="O439" s="29" t="s">
        <v>92</v>
      </c>
      <c r="P439" s="29"/>
      <c r="Q439" s="29"/>
      <c r="R439" s="29"/>
      <c r="S439" s="29"/>
      <c r="T439" s="29"/>
      <c r="U439" s="36"/>
      <c r="V439" s="38"/>
    </row>
    <row r="440" spans="1:22" s="20" customFormat="1" ht="26.4" hidden="1" x14ac:dyDescent="0.25">
      <c r="A440" s="29" t="s">
        <v>717</v>
      </c>
      <c r="B440" s="29" t="s">
        <v>718</v>
      </c>
      <c r="C440" s="50" t="s">
        <v>737</v>
      </c>
      <c r="D440" s="29" t="s">
        <v>738</v>
      </c>
      <c r="E440" s="29"/>
      <c r="F440" s="29"/>
      <c r="G440" s="29"/>
      <c r="H440" s="29"/>
      <c r="I440" s="29"/>
      <c r="J440" s="29" t="s">
        <v>92</v>
      </c>
      <c r="K440" s="29"/>
      <c r="L440" s="29"/>
      <c r="M440" s="29"/>
      <c r="N440" s="29" t="s">
        <v>92</v>
      </c>
      <c r="O440" s="29" t="s">
        <v>92</v>
      </c>
      <c r="P440" s="29"/>
      <c r="Q440" s="29"/>
      <c r="R440" s="29"/>
      <c r="S440" s="29"/>
      <c r="T440" s="29"/>
      <c r="U440" s="36"/>
      <c r="V440" s="38"/>
    </row>
    <row r="441" spans="1:22" s="20" customFormat="1" ht="26.4" hidden="1" x14ac:dyDescent="0.25">
      <c r="A441" s="29" t="s">
        <v>717</v>
      </c>
      <c r="B441" s="29" t="s">
        <v>718</v>
      </c>
      <c r="C441" s="50" t="s">
        <v>739</v>
      </c>
      <c r="D441" s="29" t="s">
        <v>740</v>
      </c>
      <c r="E441" s="29"/>
      <c r="F441" s="29"/>
      <c r="G441" s="29"/>
      <c r="H441" s="29"/>
      <c r="I441" s="29"/>
      <c r="J441" s="29" t="s">
        <v>92</v>
      </c>
      <c r="K441" s="29"/>
      <c r="L441" s="29"/>
      <c r="M441" s="29"/>
      <c r="N441" s="29" t="s">
        <v>92</v>
      </c>
      <c r="O441" s="29" t="s">
        <v>92</v>
      </c>
      <c r="P441" s="29"/>
      <c r="Q441" s="29"/>
      <c r="R441" s="29"/>
      <c r="S441" s="29"/>
      <c r="T441" s="29"/>
      <c r="U441" s="36"/>
      <c r="V441" s="38"/>
    </row>
    <row r="442" spans="1:22" s="20" customFormat="1" ht="26.4" hidden="1" x14ac:dyDescent="0.25">
      <c r="A442" s="29" t="s">
        <v>717</v>
      </c>
      <c r="B442" s="29" t="s">
        <v>718</v>
      </c>
      <c r="C442" s="50" t="s">
        <v>741</v>
      </c>
      <c r="D442" s="29" t="s">
        <v>742</v>
      </c>
      <c r="E442" s="29"/>
      <c r="F442" s="29"/>
      <c r="G442" s="29"/>
      <c r="H442" s="29"/>
      <c r="I442" s="29"/>
      <c r="J442" s="29" t="s">
        <v>92</v>
      </c>
      <c r="K442" s="29"/>
      <c r="L442" s="29"/>
      <c r="M442" s="29"/>
      <c r="N442" s="29" t="s">
        <v>92</v>
      </c>
      <c r="O442" s="29" t="s">
        <v>92</v>
      </c>
      <c r="P442" s="29"/>
      <c r="Q442" s="29"/>
      <c r="R442" s="29"/>
      <c r="S442" s="29"/>
      <c r="T442" s="29"/>
      <c r="U442" s="36"/>
      <c r="V442" s="38"/>
    </row>
    <row r="443" spans="1:22" s="20" customFormat="1" ht="26.4" hidden="1" x14ac:dyDescent="0.25">
      <c r="A443" s="29" t="s">
        <v>717</v>
      </c>
      <c r="B443" s="29" t="s">
        <v>718</v>
      </c>
      <c r="C443" s="50" t="s">
        <v>743</v>
      </c>
      <c r="D443" s="29" t="s">
        <v>744</v>
      </c>
      <c r="E443" s="29"/>
      <c r="F443" s="29"/>
      <c r="G443" s="29"/>
      <c r="H443" s="29"/>
      <c r="I443" s="29"/>
      <c r="J443" s="29" t="s">
        <v>92</v>
      </c>
      <c r="K443" s="29"/>
      <c r="L443" s="29"/>
      <c r="M443" s="29"/>
      <c r="N443" s="29" t="s">
        <v>92</v>
      </c>
      <c r="O443" s="29" t="s">
        <v>92</v>
      </c>
      <c r="P443" s="29"/>
      <c r="Q443" s="29"/>
      <c r="R443" s="29"/>
      <c r="S443" s="29"/>
      <c r="T443" s="29"/>
      <c r="U443" s="36"/>
      <c r="V443" s="38"/>
    </row>
    <row r="444" spans="1:22" s="20" customFormat="1" ht="26.4" hidden="1" x14ac:dyDescent="0.25">
      <c r="A444" s="29" t="s">
        <v>717</v>
      </c>
      <c r="B444" s="29" t="s">
        <v>718</v>
      </c>
      <c r="C444" s="50" t="s">
        <v>745</v>
      </c>
      <c r="D444" s="29" t="s">
        <v>746</v>
      </c>
      <c r="E444" s="29"/>
      <c r="F444" s="29"/>
      <c r="G444" s="29"/>
      <c r="H444" s="29"/>
      <c r="I444" s="29"/>
      <c r="J444" s="29" t="s">
        <v>92</v>
      </c>
      <c r="K444" s="29"/>
      <c r="L444" s="29"/>
      <c r="M444" s="29"/>
      <c r="N444" s="29" t="s">
        <v>92</v>
      </c>
      <c r="O444" s="29" t="s">
        <v>92</v>
      </c>
      <c r="P444" s="29"/>
      <c r="Q444" s="29"/>
      <c r="R444" s="29"/>
      <c r="S444" s="29"/>
      <c r="T444" s="29"/>
      <c r="U444" s="36"/>
      <c r="V444" s="38"/>
    </row>
    <row r="445" spans="1:22" s="20" customFormat="1" ht="26.4" hidden="1" x14ac:dyDescent="0.25">
      <c r="A445" s="29" t="s">
        <v>717</v>
      </c>
      <c r="B445" s="29" t="s">
        <v>718</v>
      </c>
      <c r="C445" s="50" t="s">
        <v>747</v>
      </c>
      <c r="D445" s="29" t="s">
        <v>748</v>
      </c>
      <c r="E445" s="29"/>
      <c r="F445" s="29"/>
      <c r="G445" s="29"/>
      <c r="H445" s="29"/>
      <c r="I445" s="29"/>
      <c r="J445" s="29" t="s">
        <v>92</v>
      </c>
      <c r="K445" s="29"/>
      <c r="L445" s="29"/>
      <c r="M445" s="29"/>
      <c r="N445" s="29" t="s">
        <v>92</v>
      </c>
      <c r="O445" s="29" t="s">
        <v>92</v>
      </c>
      <c r="P445" s="29"/>
      <c r="Q445" s="29"/>
      <c r="R445" s="29"/>
      <c r="S445" s="29"/>
      <c r="T445" s="29"/>
      <c r="U445" s="36"/>
      <c r="V445" s="38"/>
    </row>
    <row r="446" spans="1:22" s="20" customFormat="1" ht="26.4" hidden="1" x14ac:dyDescent="0.25">
      <c r="A446" s="29" t="s">
        <v>717</v>
      </c>
      <c r="B446" s="29" t="s">
        <v>718</v>
      </c>
      <c r="C446" s="50" t="s">
        <v>749</v>
      </c>
      <c r="D446" s="29" t="s">
        <v>750</v>
      </c>
      <c r="E446" s="29"/>
      <c r="F446" s="29"/>
      <c r="G446" s="29"/>
      <c r="H446" s="29"/>
      <c r="I446" s="29"/>
      <c r="J446" s="29" t="s">
        <v>92</v>
      </c>
      <c r="K446" s="29"/>
      <c r="L446" s="29"/>
      <c r="M446" s="29"/>
      <c r="N446" s="29" t="s">
        <v>92</v>
      </c>
      <c r="O446" s="29" t="s">
        <v>92</v>
      </c>
      <c r="P446" s="29"/>
      <c r="Q446" s="29"/>
      <c r="R446" s="29"/>
      <c r="S446" s="29"/>
      <c r="T446" s="29"/>
      <c r="U446" s="36"/>
      <c r="V446" s="38"/>
    </row>
    <row r="447" spans="1:22" s="20" customFormat="1" ht="26.4" hidden="1" x14ac:dyDescent="0.25">
      <c r="A447" s="29" t="s">
        <v>717</v>
      </c>
      <c r="B447" s="29" t="s">
        <v>718</v>
      </c>
      <c r="C447" s="50" t="s">
        <v>751</v>
      </c>
      <c r="D447" s="29" t="s">
        <v>752</v>
      </c>
      <c r="E447" s="29"/>
      <c r="F447" s="29"/>
      <c r="G447" s="29"/>
      <c r="H447" s="29"/>
      <c r="I447" s="29"/>
      <c r="J447" s="29" t="s">
        <v>92</v>
      </c>
      <c r="K447" s="29"/>
      <c r="L447" s="29"/>
      <c r="M447" s="29"/>
      <c r="N447" s="29" t="s">
        <v>92</v>
      </c>
      <c r="O447" s="29" t="s">
        <v>92</v>
      </c>
      <c r="P447" s="29"/>
      <c r="Q447" s="29"/>
      <c r="R447" s="29"/>
      <c r="S447" s="29"/>
      <c r="T447" s="29"/>
      <c r="U447" s="36"/>
      <c r="V447" s="38"/>
    </row>
    <row r="448" spans="1:22" s="20" customFormat="1" ht="26.4" hidden="1" x14ac:dyDescent="0.25">
      <c r="A448" s="29" t="s">
        <v>717</v>
      </c>
      <c r="B448" s="29" t="s">
        <v>718</v>
      </c>
      <c r="C448" s="53" t="s">
        <v>753</v>
      </c>
      <c r="D448" s="29" t="s">
        <v>754</v>
      </c>
      <c r="E448" s="29"/>
      <c r="F448" s="29"/>
      <c r="G448" s="29"/>
      <c r="H448" s="29"/>
      <c r="I448" s="29"/>
      <c r="J448" s="29" t="s">
        <v>92</v>
      </c>
      <c r="K448" s="29"/>
      <c r="L448" s="29"/>
      <c r="M448" s="29"/>
      <c r="N448" s="29" t="s">
        <v>92</v>
      </c>
      <c r="O448" s="29" t="s">
        <v>92</v>
      </c>
      <c r="P448" s="29"/>
      <c r="Q448" s="29"/>
      <c r="R448" s="29"/>
      <c r="S448" s="29"/>
      <c r="T448" s="29"/>
      <c r="U448" s="36"/>
      <c r="V448" s="38"/>
    </row>
    <row r="449" spans="1:22" s="20" customFormat="1" ht="26.4" hidden="1" x14ac:dyDescent="0.25">
      <c r="A449" s="29" t="s">
        <v>717</v>
      </c>
      <c r="B449" s="29" t="s">
        <v>718</v>
      </c>
      <c r="C449" s="50" t="s">
        <v>755</v>
      </c>
      <c r="D449" s="29" t="s">
        <v>754</v>
      </c>
      <c r="E449" s="29"/>
      <c r="F449" s="29"/>
      <c r="G449" s="29"/>
      <c r="H449" s="29"/>
      <c r="I449" s="29"/>
      <c r="J449" s="29" t="s">
        <v>92</v>
      </c>
      <c r="K449" s="29"/>
      <c r="L449" s="29"/>
      <c r="M449" s="29"/>
      <c r="N449" s="29" t="s">
        <v>92</v>
      </c>
      <c r="O449" s="29" t="s">
        <v>92</v>
      </c>
      <c r="P449" s="29"/>
      <c r="Q449" s="29"/>
      <c r="R449" s="29"/>
      <c r="S449" s="29"/>
      <c r="T449" s="29"/>
      <c r="U449" s="36"/>
      <c r="V449" s="38"/>
    </row>
    <row r="450" spans="1:22" s="20" customFormat="1" ht="26.4" hidden="1" x14ac:dyDescent="0.25">
      <c r="A450" s="29" t="s">
        <v>717</v>
      </c>
      <c r="B450" s="29" t="s">
        <v>718</v>
      </c>
      <c r="C450" s="50" t="s">
        <v>756</v>
      </c>
      <c r="D450" s="29" t="s">
        <v>754</v>
      </c>
      <c r="E450" s="29"/>
      <c r="F450" s="29"/>
      <c r="G450" s="29"/>
      <c r="H450" s="29"/>
      <c r="I450" s="29"/>
      <c r="J450" s="29" t="s">
        <v>92</v>
      </c>
      <c r="K450" s="29"/>
      <c r="L450" s="29"/>
      <c r="M450" s="29"/>
      <c r="N450" s="29" t="s">
        <v>92</v>
      </c>
      <c r="O450" s="29" t="s">
        <v>92</v>
      </c>
      <c r="P450" s="29"/>
      <c r="Q450" s="29"/>
      <c r="R450" s="29"/>
      <c r="S450" s="29"/>
      <c r="T450" s="29"/>
      <c r="U450" s="36"/>
      <c r="V450" s="38"/>
    </row>
    <row r="451" spans="1:22" s="20" customFormat="1" ht="26.4" hidden="1" x14ac:dyDescent="0.25">
      <c r="A451" s="29" t="s">
        <v>717</v>
      </c>
      <c r="B451" s="29" t="s">
        <v>718</v>
      </c>
      <c r="C451" s="50" t="s">
        <v>757</v>
      </c>
      <c r="D451" s="29" t="s">
        <v>754</v>
      </c>
      <c r="E451" s="29"/>
      <c r="F451" s="29"/>
      <c r="G451" s="29"/>
      <c r="H451" s="29"/>
      <c r="I451" s="29"/>
      <c r="J451" s="29" t="s">
        <v>92</v>
      </c>
      <c r="K451" s="29"/>
      <c r="L451" s="29"/>
      <c r="M451" s="29"/>
      <c r="N451" s="29" t="s">
        <v>92</v>
      </c>
      <c r="O451" s="29" t="s">
        <v>92</v>
      </c>
      <c r="P451" s="29"/>
      <c r="Q451" s="29"/>
      <c r="R451" s="29"/>
      <c r="S451" s="29"/>
      <c r="T451" s="29"/>
      <c r="U451" s="36"/>
      <c r="V451" s="38"/>
    </row>
    <row r="452" spans="1:22" s="20" customFormat="1" ht="26.4" hidden="1" x14ac:dyDescent="0.25">
      <c r="A452" s="29" t="s">
        <v>717</v>
      </c>
      <c r="B452" s="29" t="s">
        <v>718</v>
      </c>
      <c r="C452" s="50" t="s">
        <v>758</v>
      </c>
      <c r="D452" s="29" t="s">
        <v>754</v>
      </c>
      <c r="E452" s="29"/>
      <c r="F452" s="29"/>
      <c r="G452" s="29"/>
      <c r="H452" s="29"/>
      <c r="I452" s="29"/>
      <c r="J452" s="29" t="s">
        <v>92</v>
      </c>
      <c r="K452" s="29"/>
      <c r="L452" s="29"/>
      <c r="M452" s="29"/>
      <c r="N452" s="29" t="s">
        <v>92</v>
      </c>
      <c r="O452" s="29" t="s">
        <v>92</v>
      </c>
      <c r="P452" s="29"/>
      <c r="Q452" s="29"/>
      <c r="R452" s="29"/>
      <c r="S452" s="29"/>
      <c r="T452" s="29"/>
      <c r="U452" s="36"/>
      <c r="V452" s="38"/>
    </row>
    <row r="453" spans="1:22" s="20" customFormat="1" ht="26.4" hidden="1" x14ac:dyDescent="0.25">
      <c r="A453" s="29" t="s">
        <v>717</v>
      </c>
      <c r="B453" s="29" t="s">
        <v>718</v>
      </c>
      <c r="C453" s="50" t="s">
        <v>759</v>
      </c>
      <c r="D453" s="29" t="s">
        <v>760</v>
      </c>
      <c r="E453" s="29"/>
      <c r="F453" s="29"/>
      <c r="G453" s="29"/>
      <c r="H453" s="29"/>
      <c r="I453" s="29"/>
      <c r="J453" s="29" t="s">
        <v>92</v>
      </c>
      <c r="K453" s="29"/>
      <c r="L453" s="29"/>
      <c r="M453" s="29"/>
      <c r="N453" s="29" t="s">
        <v>92</v>
      </c>
      <c r="O453" s="29" t="s">
        <v>92</v>
      </c>
      <c r="P453" s="29"/>
      <c r="Q453" s="29"/>
      <c r="R453" s="29"/>
      <c r="S453" s="29"/>
      <c r="T453" s="29"/>
      <c r="U453" s="36"/>
      <c r="V453" s="38"/>
    </row>
    <row r="454" spans="1:22" s="20" customFormat="1" ht="26.4" hidden="1" x14ac:dyDescent="0.25">
      <c r="A454" s="29" t="s">
        <v>717</v>
      </c>
      <c r="B454" s="29" t="s">
        <v>718</v>
      </c>
      <c r="C454" s="50" t="s">
        <v>761</v>
      </c>
      <c r="D454" s="29" t="s">
        <v>762</v>
      </c>
      <c r="E454" s="29"/>
      <c r="F454" s="29"/>
      <c r="G454" s="29"/>
      <c r="H454" s="29"/>
      <c r="I454" s="29"/>
      <c r="J454" s="29" t="s">
        <v>92</v>
      </c>
      <c r="K454" s="29"/>
      <c r="L454" s="29"/>
      <c r="M454" s="29"/>
      <c r="N454" s="29" t="s">
        <v>92</v>
      </c>
      <c r="O454" s="29" t="s">
        <v>92</v>
      </c>
      <c r="P454" s="29"/>
      <c r="Q454" s="29"/>
      <c r="R454" s="29"/>
      <c r="S454" s="29"/>
      <c r="T454" s="29"/>
      <c r="U454" s="36"/>
      <c r="V454" s="38"/>
    </row>
    <row r="455" spans="1:22" s="20" customFormat="1" ht="26.4" hidden="1" x14ac:dyDescent="0.25">
      <c r="A455" s="29" t="s">
        <v>717</v>
      </c>
      <c r="B455" s="29" t="s">
        <v>718</v>
      </c>
      <c r="C455" s="50" t="s">
        <v>763</v>
      </c>
      <c r="D455" s="29" t="s">
        <v>764</v>
      </c>
      <c r="E455" s="29"/>
      <c r="F455" s="29"/>
      <c r="G455" s="29"/>
      <c r="H455" s="29"/>
      <c r="I455" s="29"/>
      <c r="J455" s="29" t="s">
        <v>92</v>
      </c>
      <c r="K455" s="29"/>
      <c r="L455" s="29"/>
      <c r="M455" s="29"/>
      <c r="N455" s="29" t="s">
        <v>92</v>
      </c>
      <c r="O455" s="29" t="s">
        <v>92</v>
      </c>
      <c r="P455" s="29"/>
      <c r="Q455" s="29"/>
      <c r="R455" s="29"/>
      <c r="S455" s="29"/>
      <c r="T455" s="29"/>
      <c r="U455" s="36"/>
      <c r="V455" s="38"/>
    </row>
    <row r="456" spans="1:22" s="20" customFormat="1" ht="26.4" hidden="1" x14ac:dyDescent="0.25">
      <c r="A456" s="29" t="s">
        <v>717</v>
      </c>
      <c r="B456" s="29" t="s">
        <v>718</v>
      </c>
      <c r="C456" s="50" t="s">
        <v>765</v>
      </c>
      <c r="D456" s="29" t="s">
        <v>766</v>
      </c>
      <c r="E456" s="29"/>
      <c r="F456" s="29"/>
      <c r="G456" s="29"/>
      <c r="H456" s="29"/>
      <c r="I456" s="29"/>
      <c r="J456" s="29" t="s">
        <v>92</v>
      </c>
      <c r="K456" s="29"/>
      <c r="L456" s="29"/>
      <c r="M456" s="29"/>
      <c r="N456" s="29" t="s">
        <v>92</v>
      </c>
      <c r="O456" s="29" t="s">
        <v>92</v>
      </c>
      <c r="P456" s="29"/>
      <c r="Q456" s="29"/>
      <c r="R456" s="29"/>
      <c r="S456" s="29"/>
      <c r="T456" s="29"/>
      <c r="U456" s="36"/>
      <c r="V456" s="38"/>
    </row>
    <row r="457" spans="1:22" s="20" customFormat="1" ht="26.4" hidden="1" x14ac:dyDescent="0.25">
      <c r="A457" s="29" t="s">
        <v>717</v>
      </c>
      <c r="B457" s="29" t="s">
        <v>718</v>
      </c>
      <c r="C457" s="50" t="s">
        <v>767</v>
      </c>
      <c r="D457" s="29" t="s">
        <v>768</v>
      </c>
      <c r="E457" s="29"/>
      <c r="F457" s="29"/>
      <c r="G457" s="29"/>
      <c r="H457" s="29"/>
      <c r="I457" s="29"/>
      <c r="J457" s="29" t="s">
        <v>92</v>
      </c>
      <c r="K457" s="29"/>
      <c r="L457" s="29"/>
      <c r="M457" s="29"/>
      <c r="N457" s="29" t="s">
        <v>92</v>
      </c>
      <c r="O457" s="29" t="s">
        <v>92</v>
      </c>
      <c r="P457" s="29"/>
      <c r="Q457" s="29"/>
      <c r="R457" s="29"/>
      <c r="S457" s="29"/>
      <c r="T457" s="29"/>
      <c r="U457" s="36"/>
      <c r="V457" s="38"/>
    </row>
    <row r="458" spans="1:22" s="20" customFormat="1" ht="26.4" hidden="1" x14ac:dyDescent="0.25">
      <c r="A458" s="29" t="s">
        <v>717</v>
      </c>
      <c r="B458" s="29" t="s">
        <v>718</v>
      </c>
      <c r="C458" s="50" t="s">
        <v>734</v>
      </c>
      <c r="D458" s="29" t="s">
        <v>769</v>
      </c>
      <c r="E458" s="29"/>
      <c r="F458" s="29"/>
      <c r="G458" s="29"/>
      <c r="H458" s="29"/>
      <c r="I458" s="29"/>
      <c r="J458" s="29" t="s">
        <v>92</v>
      </c>
      <c r="K458" s="29"/>
      <c r="L458" s="29"/>
      <c r="M458" s="29"/>
      <c r="N458" s="29" t="s">
        <v>92</v>
      </c>
      <c r="O458" s="29" t="s">
        <v>92</v>
      </c>
      <c r="P458" s="29"/>
      <c r="Q458" s="29"/>
      <c r="R458" s="29"/>
      <c r="S458" s="29"/>
      <c r="T458" s="29"/>
      <c r="U458" s="36"/>
      <c r="V458" s="38"/>
    </row>
    <row r="459" spans="1:22" s="20" customFormat="1" ht="26.4" hidden="1" x14ac:dyDescent="0.25">
      <c r="A459" s="29" t="s">
        <v>717</v>
      </c>
      <c r="B459" s="29" t="s">
        <v>718</v>
      </c>
      <c r="C459" s="50" t="s">
        <v>770</v>
      </c>
      <c r="D459" s="29" t="s">
        <v>771</v>
      </c>
      <c r="E459" s="29"/>
      <c r="F459" s="29"/>
      <c r="G459" s="29"/>
      <c r="H459" s="29"/>
      <c r="I459" s="29"/>
      <c r="J459" s="29" t="s">
        <v>92</v>
      </c>
      <c r="K459" s="29"/>
      <c r="L459" s="29"/>
      <c r="M459" s="29"/>
      <c r="N459" s="29" t="s">
        <v>92</v>
      </c>
      <c r="O459" s="29" t="s">
        <v>92</v>
      </c>
      <c r="P459" s="29"/>
      <c r="Q459" s="29"/>
      <c r="R459" s="29"/>
      <c r="S459" s="29"/>
      <c r="T459" s="29"/>
      <c r="U459" s="36"/>
      <c r="V459" s="38"/>
    </row>
    <row r="460" spans="1:22" s="20" customFormat="1" ht="26.4" hidden="1" x14ac:dyDescent="0.25">
      <c r="A460" s="29" t="s">
        <v>717</v>
      </c>
      <c r="B460" s="29" t="s">
        <v>718</v>
      </c>
      <c r="C460" s="50" t="s">
        <v>772</v>
      </c>
      <c r="D460" s="29" t="s">
        <v>773</v>
      </c>
      <c r="E460" s="29"/>
      <c r="F460" s="29"/>
      <c r="G460" s="29"/>
      <c r="H460" s="29"/>
      <c r="I460" s="29"/>
      <c r="J460" s="29" t="s">
        <v>92</v>
      </c>
      <c r="K460" s="29"/>
      <c r="L460" s="29"/>
      <c r="M460" s="29"/>
      <c r="N460" s="29" t="s">
        <v>92</v>
      </c>
      <c r="O460" s="29" t="s">
        <v>92</v>
      </c>
      <c r="P460" s="29"/>
      <c r="Q460" s="29"/>
      <c r="R460" s="29"/>
      <c r="S460" s="29"/>
      <c r="T460" s="29"/>
      <c r="U460" s="36"/>
      <c r="V460" s="38"/>
    </row>
    <row r="461" spans="1:22" s="20" customFormat="1" ht="26.4" hidden="1" x14ac:dyDescent="0.25">
      <c r="A461" s="29" t="s">
        <v>717</v>
      </c>
      <c r="B461" s="29" t="s">
        <v>718</v>
      </c>
      <c r="C461" s="50" t="s">
        <v>774</v>
      </c>
      <c r="D461" s="29" t="s">
        <v>775</v>
      </c>
      <c r="E461" s="29"/>
      <c r="F461" s="29"/>
      <c r="G461" s="29"/>
      <c r="H461" s="29"/>
      <c r="I461" s="29"/>
      <c r="J461" s="29" t="s">
        <v>92</v>
      </c>
      <c r="K461" s="29"/>
      <c r="L461" s="29"/>
      <c r="M461" s="29"/>
      <c r="N461" s="29" t="s">
        <v>92</v>
      </c>
      <c r="O461" s="29" t="s">
        <v>92</v>
      </c>
      <c r="P461" s="29"/>
      <c r="Q461" s="29"/>
      <c r="R461" s="29"/>
      <c r="S461" s="29"/>
      <c r="T461" s="29"/>
      <c r="U461" s="36"/>
      <c r="V461" s="38"/>
    </row>
    <row r="462" spans="1:22" s="20" customFormat="1" ht="26.4" hidden="1" x14ac:dyDescent="0.25">
      <c r="A462" s="29" t="s">
        <v>717</v>
      </c>
      <c r="B462" s="29" t="s">
        <v>718</v>
      </c>
      <c r="C462" s="50" t="s">
        <v>776</v>
      </c>
      <c r="D462" s="29" t="s">
        <v>777</v>
      </c>
      <c r="E462" s="29"/>
      <c r="F462" s="29"/>
      <c r="G462" s="29"/>
      <c r="H462" s="29"/>
      <c r="I462" s="29"/>
      <c r="J462" s="29" t="s">
        <v>92</v>
      </c>
      <c r="K462" s="29"/>
      <c r="L462" s="29"/>
      <c r="M462" s="29"/>
      <c r="N462" s="29" t="s">
        <v>92</v>
      </c>
      <c r="O462" s="29" t="s">
        <v>92</v>
      </c>
      <c r="P462" s="29"/>
      <c r="Q462" s="29"/>
      <c r="R462" s="29"/>
      <c r="S462" s="29"/>
      <c r="T462" s="29"/>
      <c r="U462" s="36"/>
      <c r="V462" s="38"/>
    </row>
    <row r="463" spans="1:22" s="20" customFormat="1" ht="26.4" hidden="1" x14ac:dyDescent="0.25">
      <c r="A463" s="29" t="s">
        <v>717</v>
      </c>
      <c r="B463" s="29" t="s">
        <v>718</v>
      </c>
      <c r="C463" s="50" t="s">
        <v>778</v>
      </c>
      <c r="D463" s="29" t="s">
        <v>779</v>
      </c>
      <c r="E463" s="29"/>
      <c r="F463" s="29"/>
      <c r="G463" s="29"/>
      <c r="H463" s="29"/>
      <c r="I463" s="29"/>
      <c r="J463" s="29" t="s">
        <v>92</v>
      </c>
      <c r="K463" s="29"/>
      <c r="L463" s="29"/>
      <c r="M463" s="29"/>
      <c r="N463" s="29" t="s">
        <v>92</v>
      </c>
      <c r="O463" s="29" t="s">
        <v>92</v>
      </c>
      <c r="P463" s="29"/>
      <c r="Q463" s="29"/>
      <c r="R463" s="29"/>
      <c r="S463" s="29"/>
      <c r="T463" s="29"/>
      <c r="U463" s="36"/>
      <c r="V463" s="38"/>
    </row>
    <row r="464" spans="1:22" s="20" customFormat="1" ht="26.4" hidden="1" x14ac:dyDescent="0.25">
      <c r="A464" s="29" t="s">
        <v>717</v>
      </c>
      <c r="B464" s="29" t="s">
        <v>718</v>
      </c>
      <c r="C464" s="50" t="s">
        <v>780</v>
      </c>
      <c r="D464" s="29" t="s">
        <v>781</v>
      </c>
      <c r="E464" s="29"/>
      <c r="F464" s="29"/>
      <c r="G464" s="29"/>
      <c r="H464" s="29"/>
      <c r="I464" s="29"/>
      <c r="J464" s="29" t="s">
        <v>92</v>
      </c>
      <c r="K464" s="29"/>
      <c r="L464" s="29"/>
      <c r="M464" s="29"/>
      <c r="N464" s="29" t="s">
        <v>92</v>
      </c>
      <c r="O464" s="29" t="s">
        <v>92</v>
      </c>
      <c r="P464" s="29"/>
      <c r="Q464" s="29"/>
      <c r="R464" s="29"/>
      <c r="S464" s="29"/>
      <c r="T464" s="29"/>
      <c r="U464" s="36"/>
      <c r="V464" s="38"/>
    </row>
    <row r="465" spans="1:22" s="20" customFormat="1" ht="26.4" hidden="1" x14ac:dyDescent="0.25">
      <c r="A465" s="29" t="s">
        <v>717</v>
      </c>
      <c r="B465" s="29" t="s">
        <v>718</v>
      </c>
      <c r="C465" s="50" t="s">
        <v>782</v>
      </c>
      <c r="D465" s="29" t="s">
        <v>783</v>
      </c>
      <c r="E465" s="29"/>
      <c r="F465" s="29"/>
      <c r="G465" s="29"/>
      <c r="H465" s="29"/>
      <c r="I465" s="29"/>
      <c r="J465" s="29" t="s">
        <v>92</v>
      </c>
      <c r="K465" s="29"/>
      <c r="L465" s="29"/>
      <c r="M465" s="29"/>
      <c r="N465" s="29" t="s">
        <v>92</v>
      </c>
      <c r="O465" s="29" t="s">
        <v>92</v>
      </c>
      <c r="P465" s="29"/>
      <c r="Q465" s="29"/>
      <c r="R465" s="29"/>
      <c r="S465" s="29"/>
      <c r="T465" s="29"/>
      <c r="U465" s="36"/>
      <c r="V465" s="38"/>
    </row>
    <row r="466" spans="1:22" s="20" customFormat="1" ht="26.4" hidden="1" x14ac:dyDescent="0.25">
      <c r="A466" s="29" t="s">
        <v>717</v>
      </c>
      <c r="B466" s="29" t="s">
        <v>718</v>
      </c>
      <c r="C466" s="50" t="s">
        <v>784</v>
      </c>
      <c r="D466" s="29" t="s">
        <v>785</v>
      </c>
      <c r="E466" s="29"/>
      <c r="F466" s="29"/>
      <c r="G466" s="29"/>
      <c r="H466" s="29"/>
      <c r="I466" s="29"/>
      <c r="J466" s="29" t="s">
        <v>92</v>
      </c>
      <c r="K466" s="29"/>
      <c r="L466" s="29"/>
      <c r="M466" s="29"/>
      <c r="N466" s="29" t="s">
        <v>92</v>
      </c>
      <c r="O466" s="29" t="s">
        <v>92</v>
      </c>
      <c r="P466" s="29"/>
      <c r="Q466" s="29"/>
      <c r="R466" s="29"/>
      <c r="S466" s="29"/>
      <c r="T466" s="29"/>
      <c r="U466" s="36"/>
      <c r="V466" s="38"/>
    </row>
    <row r="467" spans="1:22" s="20" customFormat="1" ht="26.4" hidden="1" x14ac:dyDescent="0.25">
      <c r="A467" s="29" t="s">
        <v>717</v>
      </c>
      <c r="B467" s="29" t="s">
        <v>718</v>
      </c>
      <c r="C467" s="50" t="s">
        <v>786</v>
      </c>
      <c r="D467" s="29" t="s">
        <v>787</v>
      </c>
      <c r="E467" s="29"/>
      <c r="F467" s="29"/>
      <c r="G467" s="29"/>
      <c r="H467" s="29"/>
      <c r="I467" s="29"/>
      <c r="J467" s="29" t="s">
        <v>92</v>
      </c>
      <c r="K467" s="29"/>
      <c r="L467" s="29"/>
      <c r="M467" s="29"/>
      <c r="N467" s="29" t="s">
        <v>92</v>
      </c>
      <c r="O467" s="29" t="s">
        <v>92</v>
      </c>
      <c r="P467" s="29"/>
      <c r="Q467" s="29"/>
      <c r="R467" s="29"/>
      <c r="S467" s="29"/>
      <c r="T467" s="29"/>
      <c r="U467" s="36"/>
      <c r="V467" s="38"/>
    </row>
    <row r="468" spans="1:22" s="20" customFormat="1" ht="26.4" hidden="1" x14ac:dyDescent="0.25">
      <c r="A468" s="29" t="s">
        <v>717</v>
      </c>
      <c r="B468" s="29" t="s">
        <v>718</v>
      </c>
      <c r="C468" s="50" t="s">
        <v>788</v>
      </c>
      <c r="D468" s="29" t="s">
        <v>787</v>
      </c>
      <c r="E468" s="29"/>
      <c r="F468" s="29"/>
      <c r="G468" s="29"/>
      <c r="H468" s="29"/>
      <c r="I468" s="29"/>
      <c r="J468" s="29" t="s">
        <v>92</v>
      </c>
      <c r="K468" s="29"/>
      <c r="L468" s="29"/>
      <c r="M468" s="29"/>
      <c r="N468" s="29" t="s">
        <v>92</v>
      </c>
      <c r="O468" s="29" t="s">
        <v>92</v>
      </c>
      <c r="P468" s="29"/>
      <c r="Q468" s="29"/>
      <c r="R468" s="29"/>
      <c r="S468" s="29"/>
      <c r="T468" s="29"/>
      <c r="U468" s="36"/>
      <c r="V468" s="38"/>
    </row>
    <row r="469" spans="1:22" s="20" customFormat="1" ht="26.4" hidden="1" x14ac:dyDescent="0.25">
      <c r="A469" s="29" t="s">
        <v>717</v>
      </c>
      <c r="B469" s="29" t="s">
        <v>718</v>
      </c>
      <c r="C469" s="50" t="s">
        <v>789</v>
      </c>
      <c r="D469" s="29" t="s">
        <v>787</v>
      </c>
      <c r="E469" s="29"/>
      <c r="F469" s="29"/>
      <c r="G469" s="29"/>
      <c r="H469" s="29"/>
      <c r="I469" s="29"/>
      <c r="J469" s="29" t="s">
        <v>92</v>
      </c>
      <c r="K469" s="29"/>
      <c r="L469" s="29"/>
      <c r="M469" s="29"/>
      <c r="N469" s="29" t="s">
        <v>92</v>
      </c>
      <c r="O469" s="29" t="s">
        <v>92</v>
      </c>
      <c r="P469" s="29"/>
      <c r="Q469" s="29"/>
      <c r="R469" s="29"/>
      <c r="S469" s="29"/>
      <c r="T469" s="29"/>
      <c r="U469" s="36"/>
      <c r="V469" s="38"/>
    </row>
    <row r="470" spans="1:22" s="20" customFormat="1" ht="26.4" hidden="1" x14ac:dyDescent="0.25">
      <c r="A470" s="29" t="s">
        <v>717</v>
      </c>
      <c r="B470" s="29" t="s">
        <v>718</v>
      </c>
      <c r="C470" s="50" t="s">
        <v>790</v>
      </c>
      <c r="D470" s="29" t="s">
        <v>787</v>
      </c>
      <c r="E470" s="29"/>
      <c r="F470" s="29"/>
      <c r="G470" s="29"/>
      <c r="H470" s="29"/>
      <c r="I470" s="29"/>
      <c r="J470" s="29" t="s">
        <v>92</v>
      </c>
      <c r="K470" s="29"/>
      <c r="L470" s="29"/>
      <c r="M470" s="29"/>
      <c r="N470" s="29" t="s">
        <v>92</v>
      </c>
      <c r="O470" s="29" t="s">
        <v>92</v>
      </c>
      <c r="P470" s="29"/>
      <c r="Q470" s="29"/>
      <c r="R470" s="29"/>
      <c r="S470" s="29"/>
      <c r="T470" s="29"/>
      <c r="U470" s="36"/>
      <c r="V470" s="38"/>
    </row>
    <row r="471" spans="1:22" s="20" customFormat="1" ht="26.4" hidden="1" x14ac:dyDescent="0.25">
      <c r="A471" s="29" t="s">
        <v>717</v>
      </c>
      <c r="B471" s="29" t="s">
        <v>718</v>
      </c>
      <c r="C471" s="50" t="s">
        <v>791</v>
      </c>
      <c r="D471" s="29" t="s">
        <v>787</v>
      </c>
      <c r="E471" s="29"/>
      <c r="F471" s="29"/>
      <c r="G471" s="29"/>
      <c r="H471" s="29"/>
      <c r="I471" s="29"/>
      <c r="J471" s="29" t="s">
        <v>92</v>
      </c>
      <c r="K471" s="29"/>
      <c r="L471" s="29"/>
      <c r="M471" s="29"/>
      <c r="N471" s="29" t="s">
        <v>92</v>
      </c>
      <c r="O471" s="29" t="s">
        <v>92</v>
      </c>
      <c r="P471" s="29"/>
      <c r="Q471" s="29"/>
      <c r="R471" s="29"/>
      <c r="S471" s="29"/>
      <c r="T471" s="29"/>
      <c r="U471" s="36"/>
      <c r="V471" s="38"/>
    </row>
    <row r="472" spans="1:22" s="20" customFormat="1" ht="26.4" hidden="1" x14ac:dyDescent="0.25">
      <c r="A472" s="29" t="s">
        <v>717</v>
      </c>
      <c r="B472" s="29" t="s">
        <v>718</v>
      </c>
      <c r="C472" s="50" t="s">
        <v>792</v>
      </c>
      <c r="D472" s="29" t="s">
        <v>787</v>
      </c>
      <c r="E472" s="29"/>
      <c r="F472" s="29"/>
      <c r="G472" s="29"/>
      <c r="H472" s="29"/>
      <c r="I472" s="29"/>
      <c r="J472" s="29" t="s">
        <v>92</v>
      </c>
      <c r="K472" s="29"/>
      <c r="L472" s="29"/>
      <c r="M472" s="29"/>
      <c r="N472" s="29" t="s">
        <v>92</v>
      </c>
      <c r="O472" s="29" t="s">
        <v>92</v>
      </c>
      <c r="P472" s="29"/>
      <c r="Q472" s="29"/>
      <c r="R472" s="29"/>
      <c r="S472" s="29"/>
      <c r="T472" s="29"/>
      <c r="U472" s="36"/>
      <c r="V472" s="38"/>
    </row>
    <row r="473" spans="1:22" s="20" customFormat="1" ht="26.4" hidden="1" x14ac:dyDescent="0.25">
      <c r="A473" s="29" t="s">
        <v>717</v>
      </c>
      <c r="B473" s="29" t="s">
        <v>718</v>
      </c>
      <c r="C473" s="50" t="s">
        <v>793</v>
      </c>
      <c r="D473" s="29" t="s">
        <v>787</v>
      </c>
      <c r="E473" s="29"/>
      <c r="F473" s="29"/>
      <c r="G473" s="29"/>
      <c r="H473" s="29"/>
      <c r="I473" s="29"/>
      <c r="J473" s="29" t="s">
        <v>92</v>
      </c>
      <c r="K473" s="29"/>
      <c r="L473" s="29"/>
      <c r="M473" s="29"/>
      <c r="N473" s="29" t="s">
        <v>92</v>
      </c>
      <c r="O473" s="29" t="s">
        <v>92</v>
      </c>
      <c r="P473" s="29"/>
      <c r="Q473" s="29"/>
      <c r="R473" s="29"/>
      <c r="S473" s="29"/>
      <c r="T473" s="29"/>
      <c r="U473" s="36"/>
      <c r="V473" s="38"/>
    </row>
    <row r="474" spans="1:22" s="20" customFormat="1" ht="26.4" hidden="1" x14ac:dyDescent="0.25">
      <c r="A474" s="29" t="s">
        <v>717</v>
      </c>
      <c r="B474" s="29" t="s">
        <v>718</v>
      </c>
      <c r="C474" s="50" t="s">
        <v>794</v>
      </c>
      <c r="D474" s="29" t="s">
        <v>795</v>
      </c>
      <c r="E474" s="29"/>
      <c r="F474" s="29"/>
      <c r="G474" s="29"/>
      <c r="H474" s="29"/>
      <c r="I474" s="29"/>
      <c r="J474" s="29" t="s">
        <v>92</v>
      </c>
      <c r="K474" s="29"/>
      <c r="L474" s="29"/>
      <c r="M474" s="29"/>
      <c r="N474" s="29" t="s">
        <v>92</v>
      </c>
      <c r="O474" s="29" t="s">
        <v>92</v>
      </c>
      <c r="P474" s="29"/>
      <c r="Q474" s="29"/>
      <c r="R474" s="29"/>
      <c r="S474" s="29"/>
      <c r="T474" s="29"/>
      <c r="U474" s="36"/>
      <c r="V474" s="38"/>
    </row>
    <row r="475" spans="1:22" s="20" customFormat="1" ht="26.4" hidden="1" x14ac:dyDescent="0.25">
      <c r="A475" s="29" t="s">
        <v>717</v>
      </c>
      <c r="B475" s="29" t="s">
        <v>718</v>
      </c>
      <c r="C475" s="50" t="s">
        <v>796</v>
      </c>
      <c r="D475" s="29" t="s">
        <v>797</v>
      </c>
      <c r="E475" s="29"/>
      <c r="F475" s="29"/>
      <c r="G475" s="29"/>
      <c r="H475" s="29"/>
      <c r="I475" s="29"/>
      <c r="J475" s="29" t="s">
        <v>92</v>
      </c>
      <c r="K475" s="29"/>
      <c r="L475" s="29"/>
      <c r="M475" s="29"/>
      <c r="N475" s="29" t="s">
        <v>92</v>
      </c>
      <c r="O475" s="29" t="s">
        <v>92</v>
      </c>
      <c r="P475" s="29"/>
      <c r="Q475" s="29"/>
      <c r="R475" s="29"/>
      <c r="S475" s="29"/>
      <c r="T475" s="29"/>
      <c r="U475" s="36"/>
      <c r="V475" s="38"/>
    </row>
    <row r="476" spans="1:22" s="20" customFormat="1" ht="26.4" hidden="1" x14ac:dyDescent="0.25">
      <c r="A476" s="29" t="s">
        <v>717</v>
      </c>
      <c r="B476" s="29" t="s">
        <v>718</v>
      </c>
      <c r="C476" s="50" t="s">
        <v>798</v>
      </c>
      <c r="D476" s="29" t="s">
        <v>799</v>
      </c>
      <c r="E476" s="29"/>
      <c r="F476" s="29"/>
      <c r="G476" s="29"/>
      <c r="H476" s="29"/>
      <c r="I476" s="29"/>
      <c r="J476" s="29" t="s">
        <v>92</v>
      </c>
      <c r="K476" s="29"/>
      <c r="L476" s="29"/>
      <c r="M476" s="29"/>
      <c r="N476" s="29" t="s">
        <v>92</v>
      </c>
      <c r="O476" s="29" t="s">
        <v>92</v>
      </c>
      <c r="P476" s="29"/>
      <c r="Q476" s="29"/>
      <c r="R476" s="29"/>
      <c r="S476" s="29"/>
      <c r="T476" s="29"/>
      <c r="U476" s="36"/>
      <c r="V476" s="38"/>
    </row>
    <row r="477" spans="1:22" s="20" customFormat="1" ht="26.4" hidden="1" x14ac:dyDescent="0.25">
      <c r="A477" s="29" t="s">
        <v>717</v>
      </c>
      <c r="B477" s="29" t="s">
        <v>718</v>
      </c>
      <c r="C477" s="50" t="s">
        <v>800</v>
      </c>
      <c r="D477" s="29" t="s">
        <v>801</v>
      </c>
      <c r="E477" s="29"/>
      <c r="F477" s="29"/>
      <c r="G477" s="29"/>
      <c r="H477" s="29"/>
      <c r="I477" s="29"/>
      <c r="J477" s="29" t="s">
        <v>92</v>
      </c>
      <c r="K477" s="29"/>
      <c r="L477" s="29"/>
      <c r="M477" s="29"/>
      <c r="N477" s="29" t="s">
        <v>92</v>
      </c>
      <c r="O477" s="29" t="s">
        <v>92</v>
      </c>
      <c r="P477" s="29"/>
      <c r="Q477" s="29"/>
      <c r="R477" s="29"/>
      <c r="S477" s="29"/>
      <c r="T477" s="29"/>
      <c r="U477" s="36"/>
      <c r="V477" s="38"/>
    </row>
    <row r="478" spans="1:22" s="20" customFormat="1" ht="26.4" hidden="1" x14ac:dyDescent="0.25">
      <c r="A478" s="29" t="s">
        <v>717</v>
      </c>
      <c r="B478" s="29" t="s">
        <v>718</v>
      </c>
      <c r="C478" s="50" t="s">
        <v>802</v>
      </c>
      <c r="D478" s="29" t="s">
        <v>803</v>
      </c>
      <c r="E478" s="29"/>
      <c r="F478" s="29"/>
      <c r="G478" s="29"/>
      <c r="H478" s="29"/>
      <c r="I478" s="29"/>
      <c r="J478" s="29" t="s">
        <v>92</v>
      </c>
      <c r="K478" s="29"/>
      <c r="L478" s="29"/>
      <c r="M478" s="29"/>
      <c r="N478" s="29" t="s">
        <v>92</v>
      </c>
      <c r="O478" s="29" t="s">
        <v>92</v>
      </c>
      <c r="P478" s="29"/>
      <c r="Q478" s="29"/>
      <c r="R478" s="29"/>
      <c r="S478" s="29"/>
      <c r="T478" s="29"/>
      <c r="U478" s="36"/>
      <c r="V478" s="38"/>
    </row>
    <row r="479" spans="1:22" s="20" customFormat="1" ht="26.4" hidden="1" x14ac:dyDescent="0.25">
      <c r="A479" s="29" t="s">
        <v>717</v>
      </c>
      <c r="B479" s="29" t="s">
        <v>718</v>
      </c>
      <c r="C479" s="50" t="s">
        <v>804</v>
      </c>
      <c r="D479" s="29" t="s">
        <v>805</v>
      </c>
      <c r="E479" s="29"/>
      <c r="F479" s="29"/>
      <c r="G479" s="29"/>
      <c r="H479" s="29"/>
      <c r="I479" s="29"/>
      <c r="J479" s="29" t="s">
        <v>92</v>
      </c>
      <c r="K479" s="29"/>
      <c r="L479" s="29"/>
      <c r="M479" s="29"/>
      <c r="N479" s="29" t="s">
        <v>92</v>
      </c>
      <c r="O479" s="29" t="s">
        <v>92</v>
      </c>
      <c r="P479" s="29"/>
      <c r="Q479" s="29"/>
      <c r="R479" s="29"/>
      <c r="S479" s="29"/>
      <c r="T479" s="29"/>
      <c r="U479" s="36"/>
      <c r="V479" s="38"/>
    </row>
    <row r="480" spans="1:22" s="20" customFormat="1" ht="26.4" hidden="1" x14ac:dyDescent="0.25">
      <c r="A480" s="29" t="s">
        <v>717</v>
      </c>
      <c r="B480" s="29" t="s">
        <v>718</v>
      </c>
      <c r="C480" s="50" t="s">
        <v>806</v>
      </c>
      <c r="D480" s="29" t="s">
        <v>807</v>
      </c>
      <c r="E480" s="29"/>
      <c r="F480" s="29"/>
      <c r="G480" s="29"/>
      <c r="H480" s="29"/>
      <c r="I480" s="29"/>
      <c r="J480" s="29" t="s">
        <v>92</v>
      </c>
      <c r="K480" s="29"/>
      <c r="L480" s="29"/>
      <c r="M480" s="29"/>
      <c r="N480" s="29" t="s">
        <v>92</v>
      </c>
      <c r="O480" s="29" t="s">
        <v>92</v>
      </c>
      <c r="P480" s="29"/>
      <c r="Q480" s="29"/>
      <c r="R480" s="29"/>
      <c r="S480" s="29"/>
      <c r="T480" s="29"/>
      <c r="U480" s="36"/>
      <c r="V480" s="38"/>
    </row>
    <row r="481" spans="1:22" s="20" customFormat="1" ht="26.4" hidden="1" x14ac:dyDescent="0.25">
      <c r="A481" s="29" t="s">
        <v>717</v>
      </c>
      <c r="B481" s="29" t="s">
        <v>718</v>
      </c>
      <c r="C481" s="50" t="s">
        <v>808</v>
      </c>
      <c r="D481" s="29" t="s">
        <v>809</v>
      </c>
      <c r="E481" s="29"/>
      <c r="F481" s="29"/>
      <c r="G481" s="29"/>
      <c r="H481" s="29"/>
      <c r="I481" s="29"/>
      <c r="J481" s="29" t="s">
        <v>92</v>
      </c>
      <c r="K481" s="29"/>
      <c r="L481" s="29"/>
      <c r="M481" s="29"/>
      <c r="N481" s="29" t="s">
        <v>92</v>
      </c>
      <c r="O481" s="29" t="s">
        <v>92</v>
      </c>
      <c r="P481" s="29"/>
      <c r="Q481" s="29"/>
      <c r="R481" s="29"/>
      <c r="S481" s="29"/>
      <c r="T481" s="29"/>
      <c r="U481" s="36"/>
      <c r="V481" s="38"/>
    </row>
    <row r="482" spans="1:22" s="20" customFormat="1" ht="26.4" hidden="1" x14ac:dyDescent="0.25">
      <c r="A482" s="29" t="s">
        <v>717</v>
      </c>
      <c r="B482" s="29" t="s">
        <v>718</v>
      </c>
      <c r="C482" s="50" t="s">
        <v>810</v>
      </c>
      <c r="D482" s="29" t="s">
        <v>811</v>
      </c>
      <c r="E482" s="29"/>
      <c r="F482" s="29"/>
      <c r="G482" s="29"/>
      <c r="H482" s="29"/>
      <c r="I482" s="29"/>
      <c r="J482" s="29" t="s">
        <v>92</v>
      </c>
      <c r="K482" s="29"/>
      <c r="L482" s="29"/>
      <c r="M482" s="29"/>
      <c r="N482" s="29" t="s">
        <v>92</v>
      </c>
      <c r="O482" s="29" t="s">
        <v>92</v>
      </c>
      <c r="P482" s="29"/>
      <c r="Q482" s="29"/>
      <c r="R482" s="29"/>
      <c r="S482" s="29"/>
      <c r="T482" s="29"/>
      <c r="U482" s="36"/>
      <c r="V482" s="38"/>
    </row>
    <row r="483" spans="1:22" s="20" customFormat="1" ht="26.4" hidden="1" x14ac:dyDescent="0.25">
      <c r="A483" s="29" t="s">
        <v>717</v>
      </c>
      <c r="B483" s="29" t="s">
        <v>718</v>
      </c>
      <c r="C483" s="50" t="s">
        <v>812</v>
      </c>
      <c r="D483" s="29" t="s">
        <v>813</v>
      </c>
      <c r="E483" s="29"/>
      <c r="F483" s="29"/>
      <c r="G483" s="29"/>
      <c r="H483" s="29"/>
      <c r="I483" s="29"/>
      <c r="J483" s="29" t="s">
        <v>92</v>
      </c>
      <c r="K483" s="29"/>
      <c r="L483" s="29"/>
      <c r="M483" s="29"/>
      <c r="N483" s="29" t="s">
        <v>92</v>
      </c>
      <c r="O483" s="29" t="s">
        <v>92</v>
      </c>
      <c r="P483" s="29"/>
      <c r="Q483" s="29"/>
      <c r="R483" s="29"/>
      <c r="S483" s="29"/>
      <c r="T483" s="29"/>
      <c r="U483" s="36"/>
      <c r="V483" s="38"/>
    </row>
    <row r="484" spans="1:22" s="20" customFormat="1" ht="26.4" hidden="1" x14ac:dyDescent="0.25">
      <c r="A484" s="29" t="s">
        <v>717</v>
      </c>
      <c r="B484" s="29" t="s">
        <v>718</v>
      </c>
      <c r="C484" s="50" t="s">
        <v>814</v>
      </c>
      <c r="D484" s="29" t="s">
        <v>815</v>
      </c>
      <c r="E484" s="29"/>
      <c r="F484" s="29"/>
      <c r="G484" s="29"/>
      <c r="H484" s="29"/>
      <c r="I484" s="29"/>
      <c r="J484" s="29" t="s">
        <v>92</v>
      </c>
      <c r="K484" s="29"/>
      <c r="L484" s="29"/>
      <c r="M484" s="29"/>
      <c r="N484" s="29" t="s">
        <v>92</v>
      </c>
      <c r="O484" s="29" t="s">
        <v>92</v>
      </c>
      <c r="P484" s="29"/>
      <c r="Q484" s="29"/>
      <c r="R484" s="29"/>
      <c r="S484" s="29"/>
      <c r="T484" s="29"/>
      <c r="U484" s="36"/>
      <c r="V484" s="38"/>
    </row>
    <row r="485" spans="1:22" s="20" customFormat="1" ht="26.4" hidden="1" x14ac:dyDescent="0.25">
      <c r="A485" s="29" t="s">
        <v>717</v>
      </c>
      <c r="B485" s="29" t="s">
        <v>718</v>
      </c>
      <c r="C485" s="50" t="s">
        <v>816</v>
      </c>
      <c r="D485" s="29" t="s">
        <v>817</v>
      </c>
      <c r="E485" s="29"/>
      <c r="F485" s="29"/>
      <c r="G485" s="29"/>
      <c r="H485" s="29"/>
      <c r="I485" s="29"/>
      <c r="J485" s="29" t="s">
        <v>92</v>
      </c>
      <c r="K485" s="29"/>
      <c r="L485" s="29"/>
      <c r="M485" s="29"/>
      <c r="N485" s="29" t="s">
        <v>92</v>
      </c>
      <c r="O485" s="29" t="s">
        <v>92</v>
      </c>
      <c r="P485" s="29"/>
      <c r="Q485" s="29"/>
      <c r="R485" s="29"/>
      <c r="S485" s="29"/>
      <c r="T485" s="29"/>
      <c r="U485" s="36"/>
      <c r="V485" s="38"/>
    </row>
    <row r="486" spans="1:22" s="20" customFormat="1" ht="26.4" hidden="1" x14ac:dyDescent="0.25">
      <c r="A486" s="29" t="s">
        <v>717</v>
      </c>
      <c r="B486" s="29" t="s">
        <v>718</v>
      </c>
      <c r="C486" s="50" t="s">
        <v>818</v>
      </c>
      <c r="D486" s="29" t="s">
        <v>819</v>
      </c>
      <c r="E486" s="29"/>
      <c r="F486" s="29"/>
      <c r="G486" s="29"/>
      <c r="H486" s="29"/>
      <c r="I486" s="29"/>
      <c r="J486" s="29" t="s">
        <v>92</v>
      </c>
      <c r="K486" s="29"/>
      <c r="L486" s="29"/>
      <c r="M486" s="29"/>
      <c r="N486" s="29" t="s">
        <v>92</v>
      </c>
      <c r="O486" s="29" t="s">
        <v>92</v>
      </c>
      <c r="P486" s="29"/>
      <c r="Q486" s="29"/>
      <c r="R486" s="29"/>
      <c r="S486" s="29"/>
      <c r="T486" s="29"/>
      <c r="U486" s="36"/>
      <c r="V486" s="38"/>
    </row>
    <row r="487" spans="1:22" s="20" customFormat="1" ht="26.4" hidden="1" x14ac:dyDescent="0.25">
      <c r="A487" s="29" t="s">
        <v>717</v>
      </c>
      <c r="B487" s="29" t="s">
        <v>718</v>
      </c>
      <c r="C487" s="50" t="s">
        <v>820</v>
      </c>
      <c r="D487" s="29" t="s">
        <v>821</v>
      </c>
      <c r="E487" s="29"/>
      <c r="F487" s="29"/>
      <c r="G487" s="29"/>
      <c r="H487" s="29"/>
      <c r="I487" s="29"/>
      <c r="J487" s="29" t="s">
        <v>92</v>
      </c>
      <c r="K487" s="29"/>
      <c r="L487" s="29"/>
      <c r="M487" s="29"/>
      <c r="N487" s="29" t="s">
        <v>92</v>
      </c>
      <c r="O487" s="29" t="s">
        <v>92</v>
      </c>
      <c r="P487" s="29"/>
      <c r="Q487" s="29"/>
      <c r="R487" s="29"/>
      <c r="S487" s="29"/>
      <c r="T487" s="29"/>
      <c r="U487" s="36"/>
      <c r="V487" s="38"/>
    </row>
    <row r="488" spans="1:22" s="20" customFormat="1" ht="26.4" hidden="1" x14ac:dyDescent="0.25">
      <c r="A488" s="29" t="s">
        <v>717</v>
      </c>
      <c r="B488" s="29" t="s">
        <v>718</v>
      </c>
      <c r="C488" s="50" t="s">
        <v>822</v>
      </c>
      <c r="D488" s="29" t="s">
        <v>823</v>
      </c>
      <c r="E488" s="29"/>
      <c r="F488" s="29"/>
      <c r="G488" s="29"/>
      <c r="H488" s="29"/>
      <c r="I488" s="29"/>
      <c r="J488" s="29" t="s">
        <v>92</v>
      </c>
      <c r="K488" s="29"/>
      <c r="L488" s="29"/>
      <c r="M488" s="29"/>
      <c r="N488" s="29" t="s">
        <v>92</v>
      </c>
      <c r="O488" s="29" t="s">
        <v>92</v>
      </c>
      <c r="P488" s="29"/>
      <c r="Q488" s="29"/>
      <c r="R488" s="29"/>
      <c r="S488" s="29"/>
      <c r="T488" s="29"/>
      <c r="U488" s="36"/>
      <c r="V488" s="38"/>
    </row>
    <row r="489" spans="1:22" s="20" customFormat="1" ht="26.4" hidden="1" x14ac:dyDescent="0.25">
      <c r="A489" s="29" t="s">
        <v>717</v>
      </c>
      <c r="B489" s="29" t="s">
        <v>718</v>
      </c>
      <c r="C489" s="50" t="s">
        <v>824</v>
      </c>
      <c r="D489" s="29" t="s">
        <v>825</v>
      </c>
      <c r="E489" s="29"/>
      <c r="F489" s="29"/>
      <c r="G489" s="29"/>
      <c r="H489" s="29"/>
      <c r="I489" s="29"/>
      <c r="J489" s="29" t="s">
        <v>92</v>
      </c>
      <c r="K489" s="29"/>
      <c r="L489" s="29"/>
      <c r="M489" s="29"/>
      <c r="N489" s="29" t="s">
        <v>92</v>
      </c>
      <c r="O489" s="29" t="s">
        <v>92</v>
      </c>
      <c r="P489" s="29"/>
      <c r="Q489" s="29"/>
      <c r="R489" s="29"/>
      <c r="S489" s="29"/>
      <c r="T489" s="29"/>
      <c r="U489" s="36"/>
      <c r="V489" s="38"/>
    </row>
    <row r="490" spans="1:22" s="20" customFormat="1" ht="26.4" hidden="1" x14ac:dyDescent="0.25">
      <c r="A490" s="29" t="s">
        <v>717</v>
      </c>
      <c r="B490" s="29" t="s">
        <v>718</v>
      </c>
      <c r="C490" s="50" t="s">
        <v>826</v>
      </c>
      <c r="D490" s="29" t="s">
        <v>827</v>
      </c>
      <c r="E490" s="29"/>
      <c r="F490" s="29"/>
      <c r="G490" s="29"/>
      <c r="H490" s="29"/>
      <c r="I490" s="29"/>
      <c r="J490" s="29" t="s">
        <v>92</v>
      </c>
      <c r="K490" s="29"/>
      <c r="L490" s="29"/>
      <c r="M490" s="29"/>
      <c r="N490" s="29" t="s">
        <v>92</v>
      </c>
      <c r="O490" s="29" t="s">
        <v>92</v>
      </c>
      <c r="P490" s="29"/>
      <c r="Q490" s="29"/>
      <c r="R490" s="29"/>
      <c r="S490" s="29"/>
      <c r="T490" s="29"/>
      <c r="U490" s="36"/>
      <c r="V490" s="38"/>
    </row>
    <row r="491" spans="1:22" s="20" customFormat="1" ht="26.4" hidden="1" x14ac:dyDescent="0.25">
      <c r="A491" s="34" t="s">
        <v>828</v>
      </c>
      <c r="B491" s="34" t="s">
        <v>829</v>
      </c>
      <c r="C491" s="55" t="s">
        <v>830</v>
      </c>
      <c r="D491" s="34" t="s">
        <v>831</v>
      </c>
      <c r="E491" s="22"/>
      <c r="F491" s="22"/>
      <c r="G491" s="22"/>
      <c r="H491" s="22"/>
      <c r="I491" s="22"/>
      <c r="J491" s="22"/>
      <c r="K491" s="22"/>
      <c r="L491" s="22"/>
      <c r="M491" s="22" t="s">
        <v>92</v>
      </c>
      <c r="N491" s="22"/>
      <c r="O491" s="22"/>
      <c r="P491" s="22"/>
      <c r="Q491" s="22"/>
      <c r="R491" s="22"/>
      <c r="S491" s="22"/>
      <c r="T491" s="22"/>
      <c r="U491" s="23"/>
      <c r="V491" s="38"/>
    </row>
    <row r="492" spans="1:22" s="20" customFormat="1" ht="26.4" hidden="1" x14ac:dyDescent="0.25">
      <c r="A492" s="34" t="s">
        <v>828</v>
      </c>
      <c r="B492" s="34" t="s">
        <v>829</v>
      </c>
      <c r="C492" s="55" t="s">
        <v>832</v>
      </c>
      <c r="D492" s="34" t="s">
        <v>833</v>
      </c>
      <c r="E492" s="22"/>
      <c r="F492" s="22"/>
      <c r="G492" s="22"/>
      <c r="H492" s="22"/>
      <c r="I492" s="22"/>
      <c r="J492" s="22"/>
      <c r="K492" s="22"/>
      <c r="L492" s="22"/>
      <c r="M492" s="22" t="s">
        <v>92</v>
      </c>
      <c r="N492" s="22"/>
      <c r="O492" s="22"/>
      <c r="P492" s="22"/>
      <c r="Q492" s="22"/>
      <c r="R492" s="22"/>
      <c r="S492" s="22"/>
      <c r="T492" s="22"/>
      <c r="U492" s="23"/>
      <c r="V492" s="38"/>
    </row>
    <row r="493" spans="1:22" s="20" customFormat="1" ht="26.4" hidden="1" x14ac:dyDescent="0.25">
      <c r="A493" s="34" t="s">
        <v>828</v>
      </c>
      <c r="B493" s="34" t="s">
        <v>829</v>
      </c>
      <c r="C493" s="55" t="s">
        <v>834</v>
      </c>
      <c r="D493" s="34" t="s">
        <v>835</v>
      </c>
      <c r="E493" s="22"/>
      <c r="F493" s="22"/>
      <c r="G493" s="22"/>
      <c r="H493" s="22"/>
      <c r="I493" s="22"/>
      <c r="J493" s="22"/>
      <c r="K493" s="22"/>
      <c r="L493" s="22"/>
      <c r="M493" s="22" t="s">
        <v>92</v>
      </c>
      <c r="N493" s="22"/>
      <c r="O493" s="22"/>
      <c r="P493" s="22"/>
      <c r="Q493" s="22"/>
      <c r="R493" s="22"/>
      <c r="S493" s="22"/>
      <c r="T493" s="22"/>
      <c r="U493" s="23"/>
      <c r="V493" s="38"/>
    </row>
    <row r="494" spans="1:22" s="20" customFormat="1" ht="26.4" hidden="1" x14ac:dyDescent="0.25">
      <c r="A494" s="34" t="s">
        <v>828</v>
      </c>
      <c r="B494" s="34" t="s">
        <v>829</v>
      </c>
      <c r="C494" s="55" t="s">
        <v>836</v>
      </c>
      <c r="D494" s="34" t="s">
        <v>837</v>
      </c>
      <c r="E494" s="22"/>
      <c r="F494" s="22"/>
      <c r="G494" s="22"/>
      <c r="H494" s="22"/>
      <c r="I494" s="22"/>
      <c r="J494" s="22"/>
      <c r="K494" s="22"/>
      <c r="L494" s="22"/>
      <c r="M494" s="22" t="s">
        <v>92</v>
      </c>
      <c r="N494" s="22"/>
      <c r="O494" s="22"/>
      <c r="P494" s="22"/>
      <c r="Q494" s="22"/>
      <c r="R494" s="22"/>
      <c r="S494" s="22"/>
      <c r="T494" s="22"/>
      <c r="U494" s="23"/>
      <c r="V494" s="38"/>
    </row>
    <row r="495" spans="1:22" s="20" customFormat="1" ht="26.4" hidden="1" x14ac:dyDescent="0.25">
      <c r="A495" s="34" t="s">
        <v>828</v>
      </c>
      <c r="B495" s="34" t="s">
        <v>829</v>
      </c>
      <c r="C495" s="55" t="s">
        <v>838</v>
      </c>
      <c r="D495" s="34" t="s">
        <v>839</v>
      </c>
      <c r="E495" s="22"/>
      <c r="F495" s="22"/>
      <c r="G495" s="22"/>
      <c r="H495" s="22"/>
      <c r="I495" s="22"/>
      <c r="J495" s="22"/>
      <c r="K495" s="22"/>
      <c r="L495" s="22"/>
      <c r="M495" s="22" t="s">
        <v>92</v>
      </c>
      <c r="N495" s="22"/>
      <c r="O495" s="22"/>
      <c r="P495" s="22"/>
      <c r="Q495" s="22"/>
      <c r="R495" s="22"/>
      <c r="S495" s="22"/>
      <c r="T495" s="22"/>
      <c r="U495" s="23"/>
      <c r="V495" s="38"/>
    </row>
    <row r="496" spans="1:22" s="20" customFormat="1" hidden="1" x14ac:dyDescent="0.25">
      <c r="A496" s="34" t="s">
        <v>828</v>
      </c>
      <c r="B496" s="34" t="s">
        <v>829</v>
      </c>
      <c r="C496" s="55" t="s">
        <v>840</v>
      </c>
      <c r="D496" s="34" t="s">
        <v>122</v>
      </c>
      <c r="E496" s="22"/>
      <c r="F496" s="22"/>
      <c r="G496" s="22"/>
      <c r="H496" s="22"/>
      <c r="I496" s="22"/>
      <c r="J496" s="22"/>
      <c r="K496" s="22"/>
      <c r="L496" s="22"/>
      <c r="M496" s="22" t="s">
        <v>92</v>
      </c>
      <c r="N496" s="22"/>
      <c r="O496" s="22"/>
      <c r="P496" s="22"/>
      <c r="Q496" s="22"/>
      <c r="R496" s="22"/>
      <c r="S496" s="22"/>
      <c r="T496" s="22"/>
      <c r="U496" s="23"/>
      <c r="V496" s="38"/>
    </row>
    <row r="497" spans="1:22" s="20" customFormat="1" ht="39.6" hidden="1" x14ac:dyDescent="0.25">
      <c r="A497" s="34" t="s">
        <v>828</v>
      </c>
      <c r="B497" s="34" t="s">
        <v>829</v>
      </c>
      <c r="C497" s="55" t="s">
        <v>841</v>
      </c>
      <c r="D497" s="34" t="s">
        <v>842</v>
      </c>
      <c r="E497" s="22"/>
      <c r="F497" s="22"/>
      <c r="G497" s="22"/>
      <c r="H497" s="22"/>
      <c r="I497" s="22"/>
      <c r="J497" s="22"/>
      <c r="K497" s="22"/>
      <c r="L497" s="22"/>
      <c r="M497" s="22" t="s">
        <v>92</v>
      </c>
      <c r="N497" s="22"/>
      <c r="O497" s="22"/>
      <c r="P497" s="22"/>
      <c r="Q497" s="22"/>
      <c r="R497" s="22"/>
      <c r="S497" s="22"/>
      <c r="T497" s="22"/>
      <c r="U497" s="23"/>
      <c r="V497" s="38"/>
    </row>
    <row r="498" spans="1:22" s="20" customFormat="1" ht="39.6" hidden="1" x14ac:dyDescent="0.25">
      <c r="A498" s="34" t="s">
        <v>828</v>
      </c>
      <c r="B498" s="34" t="s">
        <v>829</v>
      </c>
      <c r="C498" s="55" t="s">
        <v>843</v>
      </c>
      <c r="D498" s="34" t="s">
        <v>844</v>
      </c>
      <c r="E498" s="22"/>
      <c r="F498" s="22"/>
      <c r="G498" s="22"/>
      <c r="H498" s="22"/>
      <c r="I498" s="22"/>
      <c r="J498" s="22"/>
      <c r="K498" s="22"/>
      <c r="L498" s="22"/>
      <c r="M498" s="22" t="s">
        <v>92</v>
      </c>
      <c r="N498" s="22"/>
      <c r="O498" s="22"/>
      <c r="P498" s="22"/>
      <c r="Q498" s="22"/>
      <c r="R498" s="22"/>
      <c r="S498" s="22"/>
      <c r="T498" s="22"/>
      <c r="U498" s="23"/>
      <c r="V498" s="38"/>
    </row>
    <row r="499" spans="1:22" s="20" customFormat="1" ht="26.4" hidden="1" x14ac:dyDescent="0.25">
      <c r="A499" s="34" t="s">
        <v>828</v>
      </c>
      <c r="B499" s="34" t="s">
        <v>829</v>
      </c>
      <c r="C499" s="55" t="s">
        <v>845</v>
      </c>
      <c r="D499" s="34" t="s">
        <v>846</v>
      </c>
      <c r="E499" s="22"/>
      <c r="F499" s="22"/>
      <c r="G499" s="22"/>
      <c r="H499" s="22"/>
      <c r="I499" s="22"/>
      <c r="J499" s="22"/>
      <c r="K499" s="22"/>
      <c r="L499" s="22"/>
      <c r="M499" s="22" t="s">
        <v>92</v>
      </c>
      <c r="N499" s="22"/>
      <c r="O499" s="22"/>
      <c r="P499" s="22"/>
      <c r="Q499" s="22"/>
      <c r="R499" s="22"/>
      <c r="S499" s="22"/>
      <c r="T499" s="22"/>
      <c r="U499" s="23"/>
      <c r="V499" s="38"/>
    </row>
    <row r="500" spans="1:22" s="20" customFormat="1" ht="26.4" hidden="1" x14ac:dyDescent="0.25">
      <c r="A500" s="34" t="s">
        <v>828</v>
      </c>
      <c r="B500" s="34" t="s">
        <v>829</v>
      </c>
      <c r="C500" s="55" t="s">
        <v>847</v>
      </c>
      <c r="D500" s="34" t="s">
        <v>848</v>
      </c>
      <c r="E500" s="22"/>
      <c r="F500" s="22"/>
      <c r="G500" s="22"/>
      <c r="H500" s="22"/>
      <c r="I500" s="22"/>
      <c r="J500" s="22"/>
      <c r="K500" s="22"/>
      <c r="L500" s="22"/>
      <c r="M500" s="22" t="s">
        <v>92</v>
      </c>
      <c r="N500" s="22"/>
      <c r="O500" s="22"/>
      <c r="P500" s="22"/>
      <c r="Q500" s="22"/>
      <c r="R500" s="22"/>
      <c r="S500" s="22"/>
      <c r="T500" s="22"/>
      <c r="U500" s="23"/>
      <c r="V500" s="38"/>
    </row>
    <row r="501" spans="1:22" s="20" customFormat="1" ht="26.4" hidden="1" x14ac:dyDescent="0.25">
      <c r="A501" s="34" t="s">
        <v>828</v>
      </c>
      <c r="B501" s="34" t="s">
        <v>829</v>
      </c>
      <c r="C501" s="55" t="s">
        <v>849</v>
      </c>
      <c r="D501" s="34" t="s">
        <v>850</v>
      </c>
      <c r="E501" s="22"/>
      <c r="F501" s="22"/>
      <c r="G501" s="22"/>
      <c r="H501" s="22"/>
      <c r="I501" s="22"/>
      <c r="J501" s="22"/>
      <c r="K501" s="22"/>
      <c r="L501" s="22"/>
      <c r="M501" s="22" t="s">
        <v>92</v>
      </c>
      <c r="N501" s="22"/>
      <c r="O501" s="22"/>
      <c r="P501" s="22"/>
      <c r="Q501" s="22"/>
      <c r="R501" s="22"/>
      <c r="S501" s="22"/>
      <c r="T501" s="22"/>
      <c r="U501" s="23"/>
      <c r="V501" s="38"/>
    </row>
    <row r="502" spans="1:22" s="20" customFormat="1" hidden="1" x14ac:dyDescent="0.25">
      <c r="A502" s="34" t="s">
        <v>828</v>
      </c>
      <c r="B502" s="34" t="s">
        <v>829</v>
      </c>
      <c r="C502" s="55" t="s">
        <v>851</v>
      </c>
      <c r="D502" s="34" t="s">
        <v>852</v>
      </c>
      <c r="E502" s="22"/>
      <c r="F502" s="22"/>
      <c r="G502" s="22"/>
      <c r="H502" s="22"/>
      <c r="I502" s="22"/>
      <c r="J502" s="22"/>
      <c r="K502" s="22"/>
      <c r="L502" s="22"/>
      <c r="M502" s="22" t="s">
        <v>92</v>
      </c>
      <c r="N502" s="22"/>
      <c r="O502" s="22"/>
      <c r="P502" s="22"/>
      <c r="Q502" s="22"/>
      <c r="R502" s="22"/>
      <c r="S502" s="22"/>
      <c r="T502" s="22"/>
      <c r="U502" s="23"/>
      <c r="V502" s="38"/>
    </row>
    <row r="503" spans="1:22" x14ac:dyDescent="0.25">
      <c r="C503" s="21"/>
    </row>
    <row r="504" spans="1:22" x14ac:dyDescent="0.25">
      <c r="C504" s="21"/>
    </row>
    <row r="505" spans="1:22" x14ac:dyDescent="0.25">
      <c r="C505" s="21"/>
    </row>
    <row r="506" spans="1:22" x14ac:dyDescent="0.25">
      <c r="C506" s="21"/>
    </row>
    <row r="507" spans="1:22" x14ac:dyDescent="0.25">
      <c r="C507" s="21"/>
    </row>
    <row r="508" spans="1:22" x14ac:dyDescent="0.25">
      <c r="C508" s="21"/>
    </row>
    <row r="509" spans="1:22" x14ac:dyDescent="0.25">
      <c r="C509" s="21"/>
    </row>
    <row r="510" spans="1:22" x14ac:dyDescent="0.25">
      <c r="C510" s="21"/>
    </row>
    <row r="511" spans="1:22" x14ac:dyDescent="0.25">
      <c r="C511" s="21"/>
    </row>
    <row r="512" spans="1:22" x14ac:dyDescent="0.25">
      <c r="C512" s="21"/>
    </row>
    <row r="513" spans="3:3" x14ac:dyDescent="0.25">
      <c r="C513" s="21"/>
    </row>
    <row r="514" spans="3:3" x14ac:dyDescent="0.25">
      <c r="C514" s="21"/>
    </row>
    <row r="515" spans="3:3" x14ac:dyDescent="0.25">
      <c r="C515" s="21"/>
    </row>
    <row r="516" spans="3:3" x14ac:dyDescent="0.25">
      <c r="C516" s="21"/>
    </row>
    <row r="517" spans="3:3" x14ac:dyDescent="0.25">
      <c r="C517" s="21"/>
    </row>
    <row r="518" spans="3:3" x14ac:dyDescent="0.25">
      <c r="C518" s="21"/>
    </row>
    <row r="519" spans="3:3" x14ac:dyDescent="0.25">
      <c r="C519" s="21"/>
    </row>
    <row r="520" spans="3:3" x14ac:dyDescent="0.25">
      <c r="C520" s="21"/>
    </row>
    <row r="521" spans="3:3" x14ac:dyDescent="0.25">
      <c r="C521" s="21"/>
    </row>
    <row r="522" spans="3:3" x14ac:dyDescent="0.25">
      <c r="C522" s="21"/>
    </row>
    <row r="523" spans="3:3" x14ac:dyDescent="0.25">
      <c r="C523" s="21"/>
    </row>
    <row r="524" spans="3:3" x14ac:dyDescent="0.25">
      <c r="C524" s="21"/>
    </row>
    <row r="525" spans="3:3" x14ac:dyDescent="0.25">
      <c r="C525" s="21"/>
    </row>
    <row r="526" spans="3:3" x14ac:dyDescent="0.25">
      <c r="C526" s="21"/>
    </row>
    <row r="527" spans="3:3" x14ac:dyDescent="0.25">
      <c r="C527" s="21"/>
    </row>
    <row r="528" spans="3:3" x14ac:dyDescent="0.25">
      <c r="C528" s="21"/>
    </row>
    <row r="529" spans="3:3" x14ac:dyDescent="0.25">
      <c r="C529" s="21"/>
    </row>
    <row r="530" spans="3:3" x14ac:dyDescent="0.25">
      <c r="C530" s="21"/>
    </row>
    <row r="531" spans="3:3" x14ac:dyDescent="0.25">
      <c r="C531" s="21"/>
    </row>
    <row r="532" spans="3:3" x14ac:dyDescent="0.25">
      <c r="C532" s="21"/>
    </row>
    <row r="533" spans="3:3" x14ac:dyDescent="0.25">
      <c r="C533" s="21"/>
    </row>
    <row r="534" spans="3:3" x14ac:dyDescent="0.25">
      <c r="C534" s="21"/>
    </row>
    <row r="535" spans="3:3" x14ac:dyDescent="0.25">
      <c r="C535" s="21"/>
    </row>
    <row r="536" spans="3:3" x14ac:dyDescent="0.25">
      <c r="C536" s="21"/>
    </row>
    <row r="537" spans="3:3" x14ac:dyDescent="0.25">
      <c r="C537" s="21"/>
    </row>
    <row r="538" spans="3:3" x14ac:dyDescent="0.25">
      <c r="C538" s="21"/>
    </row>
    <row r="539" spans="3:3" x14ac:dyDescent="0.25">
      <c r="C539" s="21"/>
    </row>
    <row r="540" spans="3:3" x14ac:dyDescent="0.25">
      <c r="C540" s="21"/>
    </row>
    <row r="541" spans="3:3" x14ac:dyDescent="0.25">
      <c r="C541" s="21"/>
    </row>
    <row r="542" spans="3:3" x14ac:dyDescent="0.25">
      <c r="C542" s="21"/>
    </row>
    <row r="543" spans="3:3" x14ac:dyDescent="0.25">
      <c r="C543" s="21"/>
    </row>
    <row r="544" spans="3:3" x14ac:dyDescent="0.25">
      <c r="C544" s="21"/>
    </row>
    <row r="545" spans="3:3" x14ac:dyDescent="0.25">
      <c r="C545" s="21"/>
    </row>
    <row r="546" spans="3:3" x14ac:dyDescent="0.25">
      <c r="C546" s="21"/>
    </row>
    <row r="547" spans="3:3" x14ac:dyDescent="0.25">
      <c r="C547" s="21"/>
    </row>
    <row r="548" spans="3:3" x14ac:dyDescent="0.25">
      <c r="C548" s="21"/>
    </row>
    <row r="549" spans="3:3" x14ac:dyDescent="0.25">
      <c r="C549" s="21"/>
    </row>
    <row r="550" spans="3:3" x14ac:dyDescent="0.25">
      <c r="C550" s="21"/>
    </row>
    <row r="551" spans="3:3" x14ac:dyDescent="0.25">
      <c r="C551" s="21"/>
    </row>
    <row r="552" spans="3:3" x14ac:dyDescent="0.25">
      <c r="C552" s="21"/>
    </row>
    <row r="553" spans="3:3" x14ac:dyDescent="0.25">
      <c r="C553" s="21"/>
    </row>
    <row r="554" spans="3:3" x14ac:dyDescent="0.25">
      <c r="C554" s="21"/>
    </row>
    <row r="555" spans="3:3" x14ac:dyDescent="0.25">
      <c r="C555" s="21"/>
    </row>
    <row r="556" spans="3:3" x14ac:dyDescent="0.25">
      <c r="C556" s="21"/>
    </row>
    <row r="557" spans="3:3" x14ac:dyDescent="0.25">
      <c r="C557" s="21"/>
    </row>
    <row r="558" spans="3:3" x14ac:dyDescent="0.25">
      <c r="C558" s="21"/>
    </row>
    <row r="559" spans="3:3" x14ac:dyDescent="0.25">
      <c r="C559" s="21"/>
    </row>
    <row r="560" spans="3:3" x14ac:dyDescent="0.25">
      <c r="C560" s="21"/>
    </row>
    <row r="561" spans="3:3" x14ac:dyDescent="0.25">
      <c r="C561" s="21"/>
    </row>
    <row r="562" spans="3:3" x14ac:dyDescent="0.25">
      <c r="C562" s="21"/>
    </row>
    <row r="563" spans="3:3" x14ac:dyDescent="0.25">
      <c r="C563" s="21"/>
    </row>
    <row r="564" spans="3:3" x14ac:dyDescent="0.25">
      <c r="C564" s="21"/>
    </row>
    <row r="565" spans="3:3" x14ac:dyDescent="0.25">
      <c r="C565" s="21"/>
    </row>
    <row r="566" spans="3:3" x14ac:dyDescent="0.25">
      <c r="C566" s="21"/>
    </row>
    <row r="567" spans="3:3" x14ac:dyDescent="0.25">
      <c r="C567" s="21"/>
    </row>
    <row r="568" spans="3:3" x14ac:dyDescent="0.25">
      <c r="C568" s="21"/>
    </row>
    <row r="569" spans="3:3" x14ac:dyDescent="0.25">
      <c r="C569" s="21"/>
    </row>
    <row r="570" spans="3:3" x14ac:dyDescent="0.25">
      <c r="C570" s="21"/>
    </row>
    <row r="571" spans="3:3" x14ac:dyDescent="0.25">
      <c r="C571" s="21"/>
    </row>
    <row r="572" spans="3:3" x14ac:dyDescent="0.25">
      <c r="C572" s="21"/>
    </row>
    <row r="573" spans="3:3" x14ac:dyDescent="0.25">
      <c r="C573" s="21"/>
    </row>
    <row r="574" spans="3:3" x14ac:dyDescent="0.25">
      <c r="C574" s="21"/>
    </row>
    <row r="575" spans="3:3" x14ac:dyDescent="0.25">
      <c r="C575" s="21"/>
    </row>
    <row r="576" spans="3:3" x14ac:dyDescent="0.25">
      <c r="C576" s="21"/>
    </row>
    <row r="577" spans="3:3" x14ac:dyDescent="0.25">
      <c r="C577" s="21"/>
    </row>
    <row r="578" spans="3:3" x14ac:dyDescent="0.25">
      <c r="C578" s="21"/>
    </row>
    <row r="579" spans="3:3" x14ac:dyDescent="0.25">
      <c r="C579" s="21"/>
    </row>
    <row r="580" spans="3:3" x14ac:dyDescent="0.25">
      <c r="C580" s="21"/>
    </row>
    <row r="581" spans="3:3" x14ac:dyDescent="0.25">
      <c r="C581" s="21"/>
    </row>
    <row r="582" spans="3:3" x14ac:dyDescent="0.25">
      <c r="C582" s="21"/>
    </row>
    <row r="583" spans="3:3" x14ac:dyDescent="0.25">
      <c r="C583" s="21"/>
    </row>
    <row r="584" spans="3:3" x14ac:dyDescent="0.25">
      <c r="C584" s="21"/>
    </row>
    <row r="585" spans="3:3" x14ac:dyDescent="0.25">
      <c r="C585" s="21"/>
    </row>
    <row r="586" spans="3:3" x14ac:dyDescent="0.25">
      <c r="C586" s="21"/>
    </row>
    <row r="587" spans="3:3" x14ac:dyDescent="0.25">
      <c r="C587" s="21"/>
    </row>
    <row r="588" spans="3:3" x14ac:dyDescent="0.25">
      <c r="C588" s="21"/>
    </row>
    <row r="589" spans="3:3" x14ac:dyDescent="0.25">
      <c r="C589" s="21"/>
    </row>
    <row r="590" spans="3:3" x14ac:dyDescent="0.25">
      <c r="C590" s="21"/>
    </row>
    <row r="591" spans="3:3" x14ac:dyDescent="0.25">
      <c r="C591" s="21"/>
    </row>
    <row r="592" spans="3:3" x14ac:dyDescent="0.25">
      <c r="C592" s="21"/>
    </row>
    <row r="593" spans="3:3" x14ac:dyDescent="0.25">
      <c r="C593" s="21"/>
    </row>
    <row r="594" spans="3:3" x14ac:dyDescent="0.25">
      <c r="C594" s="21"/>
    </row>
    <row r="595" spans="3:3" x14ac:dyDescent="0.25">
      <c r="C595" s="21"/>
    </row>
    <row r="596" spans="3:3" x14ac:dyDescent="0.25">
      <c r="C596" s="21"/>
    </row>
    <row r="597" spans="3:3" x14ac:dyDescent="0.25">
      <c r="C597" s="21"/>
    </row>
    <row r="598" spans="3:3" x14ac:dyDescent="0.25">
      <c r="C598" s="21"/>
    </row>
    <row r="599" spans="3:3" x14ac:dyDescent="0.25">
      <c r="C599" s="21"/>
    </row>
    <row r="600" spans="3:3" x14ac:dyDescent="0.25">
      <c r="C600" s="21"/>
    </row>
    <row r="601" spans="3:3" x14ac:dyDescent="0.25">
      <c r="C601" s="21"/>
    </row>
    <row r="602" spans="3:3" x14ac:dyDescent="0.25">
      <c r="C602" s="21"/>
    </row>
    <row r="603" spans="3:3" x14ac:dyDescent="0.25">
      <c r="C603" s="21"/>
    </row>
    <row r="604" spans="3:3" x14ac:dyDescent="0.25">
      <c r="C604" s="21"/>
    </row>
    <row r="605" spans="3:3" x14ac:dyDescent="0.25">
      <c r="C605" s="21"/>
    </row>
    <row r="606" spans="3:3" x14ac:dyDescent="0.25">
      <c r="C606" s="21"/>
    </row>
    <row r="607" spans="3:3" x14ac:dyDescent="0.25">
      <c r="C607" s="21"/>
    </row>
    <row r="608" spans="3:3" x14ac:dyDescent="0.25">
      <c r="C608" s="21"/>
    </row>
    <row r="609" spans="3:3" x14ac:dyDescent="0.25">
      <c r="C609" s="21"/>
    </row>
    <row r="610" spans="3:3" x14ac:dyDescent="0.25">
      <c r="C610" s="21"/>
    </row>
    <row r="611" spans="3:3" x14ac:dyDescent="0.25">
      <c r="C611" s="21"/>
    </row>
    <row r="612" spans="3:3" x14ac:dyDescent="0.25">
      <c r="C612" s="21"/>
    </row>
    <row r="613" spans="3:3" x14ac:dyDescent="0.25">
      <c r="C613" s="21"/>
    </row>
    <row r="614" spans="3:3" x14ac:dyDescent="0.25">
      <c r="C614" s="21"/>
    </row>
    <row r="615" spans="3:3" x14ac:dyDescent="0.25">
      <c r="C615" s="21"/>
    </row>
    <row r="616" spans="3:3" x14ac:dyDescent="0.25">
      <c r="C616" s="21"/>
    </row>
    <row r="617" spans="3:3" x14ac:dyDescent="0.25">
      <c r="C617" s="21"/>
    </row>
    <row r="618" spans="3:3" x14ac:dyDescent="0.25">
      <c r="C618" s="21"/>
    </row>
    <row r="619" spans="3:3" x14ac:dyDescent="0.25">
      <c r="C619" s="21"/>
    </row>
    <row r="620" spans="3:3" x14ac:dyDescent="0.25">
      <c r="C620" s="21"/>
    </row>
    <row r="621" spans="3:3" x14ac:dyDescent="0.25">
      <c r="C621" s="21"/>
    </row>
    <row r="622" spans="3:3" x14ac:dyDescent="0.25">
      <c r="C622" s="21"/>
    </row>
  </sheetData>
  <sheetProtection insertColumns="0" deleteColumns="0"/>
  <autoFilter ref="A1:W502" xr:uid="{00000000-0009-0000-0000-000001000000}">
    <filterColumn colId="0">
      <filters>
        <filter val="Economic and social variables_x000a_Table 5.2"/>
      </filters>
    </filterColumn>
    <filterColumn colId="3">
      <filters>
        <filter val="E"/>
      </filters>
    </filterColumn>
    <filterColumn colId="18">
      <customFilters>
        <customFilter operator="notEqual" val=" "/>
      </customFilters>
    </filterColumn>
    <sortState xmlns:xlrd2="http://schemas.microsoft.com/office/spreadsheetml/2017/richdata2" ref="A2:W388">
      <sortCondition ref="D1:D502"/>
    </sortState>
  </autoFilter>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1001"/>
  <sheetViews>
    <sheetView zoomScaleNormal="100" zoomScaleSheetLayoutView="100" workbookViewId="0"/>
  </sheetViews>
  <sheetFormatPr defaultColWidth="14.44140625" defaultRowHeight="15" customHeight="1" x14ac:dyDescent="0.25"/>
  <cols>
    <col min="1" max="1" width="9.44140625" style="155" customWidth="1"/>
    <col min="2" max="4" width="23.109375" style="155" customWidth="1"/>
    <col min="5" max="6" width="26.44140625" style="155" customWidth="1"/>
    <col min="7" max="7" width="27.44140625" style="155" customWidth="1"/>
    <col min="8" max="8" width="26.44140625" style="155" customWidth="1"/>
    <col min="9" max="10" width="26.44140625" style="377" customWidth="1"/>
    <col min="11" max="11" width="27.109375" style="155" customWidth="1"/>
    <col min="12" max="12" width="20.44140625" style="155" customWidth="1"/>
    <col min="13" max="13" width="18.44140625" style="155" customWidth="1"/>
    <col min="14" max="16384" width="14.44140625" style="155"/>
  </cols>
  <sheetData>
    <row r="1" spans="1:26" ht="15" customHeight="1" x14ac:dyDescent="0.25">
      <c r="A1" s="43" t="s">
        <v>853</v>
      </c>
      <c r="B1" s="107"/>
      <c r="C1" s="107"/>
    </row>
    <row r="2" spans="1:26" ht="27" customHeight="1" x14ac:dyDescent="0.25">
      <c r="A2" s="108" t="s">
        <v>99</v>
      </c>
      <c r="B2" s="109" t="s">
        <v>854</v>
      </c>
      <c r="C2" s="109" t="s">
        <v>147</v>
      </c>
      <c r="D2" s="108" t="s">
        <v>855</v>
      </c>
      <c r="E2" s="108" t="s">
        <v>237</v>
      </c>
      <c r="F2" s="108" t="s">
        <v>257</v>
      </c>
      <c r="G2" s="108" t="s">
        <v>856</v>
      </c>
      <c r="H2" s="108" t="s">
        <v>857</v>
      </c>
      <c r="I2" s="378" t="s">
        <v>858</v>
      </c>
      <c r="J2" s="378" t="s">
        <v>859</v>
      </c>
      <c r="K2" s="108" t="s">
        <v>860</v>
      </c>
      <c r="L2" s="176" t="s">
        <v>861</v>
      </c>
      <c r="M2" s="176" t="s">
        <v>862</v>
      </c>
    </row>
    <row r="3" spans="1:26" ht="26.4" x14ac:dyDescent="0.25">
      <c r="A3" s="170" t="s">
        <v>664</v>
      </c>
      <c r="B3" s="170" t="s">
        <v>619</v>
      </c>
      <c r="C3" s="170" t="s">
        <v>155</v>
      </c>
      <c r="D3" s="220">
        <v>2.1</v>
      </c>
      <c r="E3" s="221" t="s">
        <v>239</v>
      </c>
      <c r="F3" s="221" t="s">
        <v>863</v>
      </c>
      <c r="G3" s="221" t="s">
        <v>185</v>
      </c>
      <c r="H3" s="220" t="s">
        <v>864</v>
      </c>
      <c r="I3" s="220" t="s">
        <v>865</v>
      </c>
      <c r="J3" s="220" t="s">
        <v>866</v>
      </c>
      <c r="K3" s="170" t="s">
        <v>867</v>
      </c>
      <c r="L3" s="102" t="s">
        <v>868</v>
      </c>
      <c r="M3" s="102" t="s">
        <v>869</v>
      </c>
      <c r="N3" s="10"/>
      <c r="O3" s="10"/>
      <c r="P3" s="10"/>
      <c r="Q3" s="10"/>
      <c r="R3" s="10"/>
      <c r="S3" s="10"/>
      <c r="T3" s="10"/>
      <c r="U3" s="10"/>
      <c r="V3" s="10"/>
      <c r="W3" s="10"/>
      <c r="X3" s="10"/>
      <c r="Y3" s="10"/>
      <c r="Z3" s="10"/>
    </row>
    <row r="4" spans="1:26" ht="26.4" x14ac:dyDescent="0.25">
      <c r="A4" s="170" t="s">
        <v>664</v>
      </c>
      <c r="B4" s="170" t="s">
        <v>619</v>
      </c>
      <c r="C4" s="170" t="s">
        <v>173</v>
      </c>
      <c r="D4" s="220">
        <v>2.1</v>
      </c>
      <c r="E4" s="221" t="s">
        <v>239</v>
      </c>
      <c r="F4" s="221" t="s">
        <v>863</v>
      </c>
      <c r="G4" s="221" t="s">
        <v>185</v>
      </c>
      <c r="H4" s="220" t="s">
        <v>864</v>
      </c>
      <c r="I4" s="220" t="s">
        <v>865</v>
      </c>
      <c r="J4" s="220" t="s">
        <v>866</v>
      </c>
      <c r="K4" s="170" t="s">
        <v>867</v>
      </c>
      <c r="L4" s="102" t="s">
        <v>868</v>
      </c>
      <c r="M4" s="102" t="s">
        <v>869</v>
      </c>
      <c r="N4" s="10"/>
      <c r="O4" s="10"/>
      <c r="P4" s="10"/>
      <c r="Q4" s="10"/>
      <c r="R4" s="10"/>
      <c r="S4" s="10"/>
      <c r="T4" s="10"/>
      <c r="U4" s="10"/>
      <c r="V4" s="10"/>
      <c r="W4" s="10"/>
      <c r="X4" s="10"/>
    </row>
    <row r="5" spans="1:26" ht="26.4" x14ac:dyDescent="0.25">
      <c r="A5" s="170" t="s">
        <v>664</v>
      </c>
      <c r="B5" s="170" t="s">
        <v>619</v>
      </c>
      <c r="C5" s="170" t="s">
        <v>155</v>
      </c>
      <c r="D5" s="220">
        <v>2.1</v>
      </c>
      <c r="E5" s="221" t="s">
        <v>239</v>
      </c>
      <c r="F5" s="221" t="s">
        <v>269</v>
      </c>
      <c r="G5" s="221" t="s">
        <v>185</v>
      </c>
      <c r="H5" s="220" t="s">
        <v>864</v>
      </c>
      <c r="I5" s="220" t="s">
        <v>865</v>
      </c>
      <c r="J5" s="220" t="s">
        <v>866</v>
      </c>
      <c r="K5" s="170" t="s">
        <v>867</v>
      </c>
      <c r="L5" s="102" t="s">
        <v>868</v>
      </c>
      <c r="M5" s="102" t="s">
        <v>869</v>
      </c>
      <c r="N5" s="10"/>
      <c r="O5" s="10"/>
      <c r="P5" s="10"/>
      <c r="Q5" s="10"/>
      <c r="R5" s="10"/>
      <c r="S5" s="10"/>
      <c r="T5" s="10"/>
      <c r="U5" s="10"/>
      <c r="V5" s="10"/>
      <c r="W5" s="10"/>
      <c r="X5" s="10"/>
    </row>
    <row r="6" spans="1:26" ht="26.4" x14ac:dyDescent="0.25">
      <c r="A6" s="170" t="s">
        <v>664</v>
      </c>
      <c r="B6" s="170" t="s">
        <v>619</v>
      </c>
      <c r="C6" s="170" t="s">
        <v>173</v>
      </c>
      <c r="D6" s="220">
        <v>2.1</v>
      </c>
      <c r="E6" s="221" t="s">
        <v>239</v>
      </c>
      <c r="F6" s="221" t="s">
        <v>269</v>
      </c>
      <c r="G6" s="221" t="s">
        <v>185</v>
      </c>
      <c r="H6" s="220" t="s">
        <v>864</v>
      </c>
      <c r="I6" s="220" t="s">
        <v>865</v>
      </c>
      <c r="J6" s="220" t="s">
        <v>866</v>
      </c>
      <c r="K6" s="170" t="s">
        <v>867</v>
      </c>
      <c r="L6" s="102" t="s">
        <v>868</v>
      </c>
      <c r="M6" s="102" t="s">
        <v>869</v>
      </c>
    </row>
    <row r="7" spans="1:26" ht="26.4" x14ac:dyDescent="0.25">
      <c r="A7" s="222" t="s">
        <v>664</v>
      </c>
      <c r="B7" s="222" t="s">
        <v>619</v>
      </c>
      <c r="C7" s="222" t="s">
        <v>149</v>
      </c>
      <c r="D7" s="223">
        <v>2.2999999999999998</v>
      </c>
      <c r="E7" s="224" t="s">
        <v>243</v>
      </c>
      <c r="F7" s="224" t="s">
        <v>259</v>
      </c>
      <c r="G7" s="224" t="s">
        <v>870</v>
      </c>
      <c r="H7" s="223" t="s">
        <v>864</v>
      </c>
      <c r="I7" s="223" t="s">
        <v>865</v>
      </c>
      <c r="J7" s="223" t="s">
        <v>866</v>
      </c>
      <c r="K7" s="222" t="s">
        <v>871</v>
      </c>
      <c r="L7" s="376">
        <v>44896</v>
      </c>
      <c r="M7" s="177" t="s">
        <v>869</v>
      </c>
    </row>
    <row r="8" spans="1:26" ht="26.4" x14ac:dyDescent="0.25">
      <c r="A8" s="222" t="s">
        <v>664</v>
      </c>
      <c r="B8" s="222" t="s">
        <v>619</v>
      </c>
      <c r="C8" s="222" t="s">
        <v>149</v>
      </c>
      <c r="D8" s="223">
        <v>2.2999999999999998</v>
      </c>
      <c r="E8" s="224" t="s">
        <v>243</v>
      </c>
      <c r="F8" s="224" t="s">
        <v>263</v>
      </c>
      <c r="G8" s="224" t="s">
        <v>870</v>
      </c>
      <c r="H8" s="223" t="s">
        <v>864</v>
      </c>
      <c r="I8" s="223" t="s">
        <v>865</v>
      </c>
      <c r="J8" s="223" t="s">
        <v>866</v>
      </c>
      <c r="K8" s="222" t="s">
        <v>871</v>
      </c>
      <c r="L8" s="376">
        <v>44896</v>
      </c>
      <c r="M8" s="177" t="s">
        <v>869</v>
      </c>
    </row>
    <row r="9" spans="1:26" ht="66" x14ac:dyDescent="0.25">
      <c r="A9" s="222" t="s">
        <v>664</v>
      </c>
      <c r="B9" s="222" t="s">
        <v>619</v>
      </c>
      <c r="C9" s="222" t="s">
        <v>149</v>
      </c>
      <c r="D9" s="223">
        <v>2.4</v>
      </c>
      <c r="E9" s="22" t="s">
        <v>241</v>
      </c>
      <c r="F9" s="224" t="s">
        <v>265</v>
      </c>
      <c r="G9" s="224" t="s">
        <v>872</v>
      </c>
      <c r="H9" s="223" t="s">
        <v>864</v>
      </c>
      <c r="I9" s="223" t="s">
        <v>865</v>
      </c>
      <c r="J9" s="223" t="s">
        <v>866</v>
      </c>
      <c r="K9" s="222" t="s">
        <v>873</v>
      </c>
      <c r="L9" s="177" t="s">
        <v>874</v>
      </c>
      <c r="M9" s="177" t="s">
        <v>875</v>
      </c>
    </row>
    <row r="10" spans="1:26" ht="26.4" x14ac:dyDescent="0.25">
      <c r="A10" s="222" t="s">
        <v>664</v>
      </c>
      <c r="B10" s="222" t="s">
        <v>619</v>
      </c>
      <c r="C10" s="222" t="s">
        <v>149</v>
      </c>
      <c r="D10" s="223">
        <v>2.4</v>
      </c>
      <c r="E10" s="22" t="s">
        <v>241</v>
      </c>
      <c r="F10" s="224" t="s">
        <v>267</v>
      </c>
      <c r="G10" s="224" t="s">
        <v>876</v>
      </c>
      <c r="H10" s="223" t="s">
        <v>864</v>
      </c>
      <c r="I10" s="223" t="s">
        <v>865</v>
      </c>
      <c r="J10" s="223" t="s">
        <v>866</v>
      </c>
      <c r="K10" s="222" t="s">
        <v>873</v>
      </c>
      <c r="L10" s="177" t="s">
        <v>185</v>
      </c>
      <c r="M10" s="177" t="s">
        <v>877</v>
      </c>
    </row>
    <row r="11" spans="1:26" ht="26.4" x14ac:dyDescent="0.25">
      <c r="A11" s="170" t="s">
        <v>664</v>
      </c>
      <c r="B11" s="170" t="s">
        <v>878</v>
      </c>
      <c r="C11" s="170" t="s">
        <v>149</v>
      </c>
      <c r="D11" s="220">
        <v>2.5</v>
      </c>
      <c r="E11" s="221" t="s">
        <v>239</v>
      </c>
      <c r="F11" s="221" t="s">
        <v>879</v>
      </c>
      <c r="G11" s="170" t="s">
        <v>880</v>
      </c>
      <c r="H11" s="220" t="s">
        <v>864</v>
      </c>
      <c r="I11" s="220" t="s">
        <v>865</v>
      </c>
      <c r="J11" s="220" t="s">
        <v>866</v>
      </c>
      <c r="K11" s="170" t="s">
        <v>881</v>
      </c>
      <c r="L11" s="382">
        <v>44986</v>
      </c>
      <c r="M11" s="177" t="s">
        <v>869</v>
      </c>
    </row>
    <row r="12" spans="1:26" ht="26.4" x14ac:dyDescent="0.25">
      <c r="A12" s="170" t="s">
        <v>664</v>
      </c>
      <c r="B12" s="170" t="s">
        <v>878</v>
      </c>
      <c r="C12" s="170" t="s">
        <v>149</v>
      </c>
      <c r="D12" s="220">
        <v>2.5</v>
      </c>
      <c r="E12" s="221" t="s">
        <v>239</v>
      </c>
      <c r="F12" s="221" t="s">
        <v>279</v>
      </c>
      <c r="G12" s="170" t="s">
        <v>882</v>
      </c>
      <c r="H12" s="220" t="s">
        <v>864</v>
      </c>
      <c r="I12" s="220" t="s">
        <v>865</v>
      </c>
      <c r="J12" s="220" t="s">
        <v>866</v>
      </c>
      <c r="K12" s="170" t="s">
        <v>881</v>
      </c>
      <c r="L12" s="382">
        <v>44986</v>
      </c>
      <c r="M12" s="177" t="s">
        <v>869</v>
      </c>
    </row>
    <row r="13" spans="1:26" ht="26.4" x14ac:dyDescent="0.25">
      <c r="A13" s="170" t="s">
        <v>664</v>
      </c>
      <c r="B13" s="170" t="s">
        <v>878</v>
      </c>
      <c r="C13" s="170" t="s">
        <v>149</v>
      </c>
      <c r="D13" s="220">
        <v>2.5</v>
      </c>
      <c r="E13" s="221" t="s">
        <v>239</v>
      </c>
      <c r="F13" s="221" t="s">
        <v>883</v>
      </c>
      <c r="G13" s="170" t="s">
        <v>884</v>
      </c>
      <c r="H13" s="220" t="s">
        <v>864</v>
      </c>
      <c r="I13" s="220" t="s">
        <v>865</v>
      </c>
      <c r="J13" s="220" t="s">
        <v>866</v>
      </c>
      <c r="K13" s="170" t="s">
        <v>881</v>
      </c>
      <c r="L13" s="382">
        <v>44986</v>
      </c>
      <c r="M13" s="177" t="s">
        <v>869</v>
      </c>
    </row>
    <row r="14" spans="1:26" ht="26.4" x14ac:dyDescent="0.25">
      <c r="A14" s="170" t="s">
        <v>664</v>
      </c>
      <c r="B14" s="170" t="s">
        <v>654</v>
      </c>
      <c r="C14" s="170" t="s">
        <v>149</v>
      </c>
      <c r="D14" s="220">
        <v>2.5</v>
      </c>
      <c r="E14" s="221" t="s">
        <v>239</v>
      </c>
      <c r="F14" s="221" t="s">
        <v>883</v>
      </c>
      <c r="G14" s="170" t="s">
        <v>885</v>
      </c>
      <c r="H14" s="220" t="s">
        <v>864</v>
      </c>
      <c r="I14" s="220" t="s">
        <v>865</v>
      </c>
      <c r="J14" s="220" t="s">
        <v>866</v>
      </c>
      <c r="K14" s="170" t="s">
        <v>881</v>
      </c>
      <c r="L14" s="382">
        <v>44986</v>
      </c>
      <c r="M14" s="177" t="s">
        <v>869</v>
      </c>
    </row>
    <row r="15" spans="1:26" ht="26.4" x14ac:dyDescent="0.25">
      <c r="A15" s="170" t="s">
        <v>664</v>
      </c>
      <c r="B15" s="170" t="s">
        <v>654</v>
      </c>
      <c r="C15" s="170" t="s">
        <v>149</v>
      </c>
      <c r="D15" s="220">
        <v>2.5</v>
      </c>
      <c r="E15" s="221" t="s">
        <v>239</v>
      </c>
      <c r="F15" s="221" t="s">
        <v>863</v>
      </c>
      <c r="G15" s="170" t="s">
        <v>886</v>
      </c>
      <c r="H15" s="220" t="s">
        <v>864</v>
      </c>
      <c r="I15" s="220" t="s">
        <v>865</v>
      </c>
      <c r="J15" s="220" t="s">
        <v>866</v>
      </c>
      <c r="K15" s="170" t="s">
        <v>881</v>
      </c>
      <c r="L15" s="382">
        <v>44986</v>
      </c>
      <c r="M15" s="177" t="s">
        <v>869</v>
      </c>
    </row>
    <row r="16" spans="1:26" ht="39.6" x14ac:dyDescent="0.25">
      <c r="A16" s="170" t="s">
        <v>664</v>
      </c>
      <c r="B16" s="170" t="s">
        <v>654</v>
      </c>
      <c r="C16" s="170" t="s">
        <v>149</v>
      </c>
      <c r="D16" s="220">
        <v>2.5</v>
      </c>
      <c r="E16" s="221" t="s">
        <v>239</v>
      </c>
      <c r="F16" s="221" t="s">
        <v>879</v>
      </c>
      <c r="G16" s="170" t="s">
        <v>887</v>
      </c>
      <c r="H16" s="220" t="s">
        <v>864</v>
      </c>
      <c r="I16" s="220" t="s">
        <v>865</v>
      </c>
      <c r="J16" s="220" t="s">
        <v>866</v>
      </c>
      <c r="K16" s="170" t="s">
        <v>881</v>
      </c>
      <c r="L16" s="382">
        <v>44986</v>
      </c>
      <c r="M16" s="177" t="s">
        <v>869</v>
      </c>
    </row>
    <row r="17" spans="1:13" ht="39.6" x14ac:dyDescent="0.25">
      <c r="A17" s="170" t="s">
        <v>664</v>
      </c>
      <c r="B17" s="170" t="s">
        <v>654</v>
      </c>
      <c r="C17" s="170" t="s">
        <v>149</v>
      </c>
      <c r="D17" s="220">
        <v>2.5</v>
      </c>
      <c r="E17" s="221" t="s">
        <v>239</v>
      </c>
      <c r="F17" s="221" t="s">
        <v>279</v>
      </c>
      <c r="G17" s="170" t="s">
        <v>887</v>
      </c>
      <c r="H17" s="220" t="s">
        <v>864</v>
      </c>
      <c r="I17" s="220" t="s">
        <v>865</v>
      </c>
      <c r="J17" s="220" t="s">
        <v>866</v>
      </c>
      <c r="K17" s="170" t="s">
        <v>881</v>
      </c>
      <c r="L17" s="382">
        <v>44986</v>
      </c>
      <c r="M17" s="177" t="s">
        <v>869</v>
      </c>
    </row>
    <row r="18" spans="1:13" ht="26.4" x14ac:dyDescent="0.25">
      <c r="A18" s="221" t="s">
        <v>664</v>
      </c>
      <c r="B18" s="170" t="s">
        <v>654</v>
      </c>
      <c r="C18" s="170" t="s">
        <v>149</v>
      </c>
      <c r="D18" s="220">
        <v>2.6</v>
      </c>
      <c r="E18" s="225" t="s">
        <v>245</v>
      </c>
      <c r="F18" s="221" t="s">
        <v>279</v>
      </c>
      <c r="G18" s="221" t="s">
        <v>888</v>
      </c>
      <c r="H18" s="226" t="s">
        <v>864</v>
      </c>
      <c r="I18" s="220" t="s">
        <v>889</v>
      </c>
      <c r="J18" s="220" t="s">
        <v>889</v>
      </c>
      <c r="K18" s="170" t="s">
        <v>889</v>
      </c>
      <c r="L18" s="177" t="s">
        <v>890</v>
      </c>
      <c r="M18" s="177" t="s">
        <v>869</v>
      </c>
    </row>
    <row r="19" spans="1:13" ht="26.4" x14ac:dyDescent="0.25">
      <c r="A19" s="221" t="s">
        <v>664</v>
      </c>
      <c r="B19" s="170" t="s">
        <v>654</v>
      </c>
      <c r="C19" s="170" t="s">
        <v>149</v>
      </c>
      <c r="D19" s="220">
        <v>2.6</v>
      </c>
      <c r="E19" s="225" t="s">
        <v>245</v>
      </c>
      <c r="F19" s="221" t="s">
        <v>279</v>
      </c>
      <c r="G19" s="221" t="s">
        <v>891</v>
      </c>
      <c r="H19" s="226" t="s">
        <v>864</v>
      </c>
      <c r="I19" s="220" t="s">
        <v>889</v>
      </c>
      <c r="J19" s="220" t="s">
        <v>889</v>
      </c>
      <c r="K19" s="170" t="s">
        <v>889</v>
      </c>
      <c r="L19" s="177" t="s">
        <v>890</v>
      </c>
      <c r="M19" s="177" t="s">
        <v>869</v>
      </c>
    </row>
    <row r="20" spans="1:13" ht="26.4" x14ac:dyDescent="0.25">
      <c r="A20" s="221" t="s">
        <v>664</v>
      </c>
      <c r="B20" s="170" t="s">
        <v>654</v>
      </c>
      <c r="C20" s="170" t="s">
        <v>149</v>
      </c>
      <c r="D20" s="220">
        <v>2.6</v>
      </c>
      <c r="E20" s="225" t="s">
        <v>245</v>
      </c>
      <c r="F20" s="221" t="s">
        <v>263</v>
      </c>
      <c r="G20" s="221" t="s">
        <v>892</v>
      </c>
      <c r="H20" s="226" t="s">
        <v>864</v>
      </c>
      <c r="I20" s="220" t="s">
        <v>889</v>
      </c>
      <c r="J20" s="220" t="s">
        <v>889</v>
      </c>
      <c r="K20" s="170" t="s">
        <v>889</v>
      </c>
      <c r="L20" s="177" t="s">
        <v>890</v>
      </c>
      <c r="M20" s="177" t="s">
        <v>869</v>
      </c>
    </row>
    <row r="21" spans="1:13" ht="66" x14ac:dyDescent="0.25">
      <c r="A21" s="221" t="s">
        <v>664</v>
      </c>
      <c r="B21" s="170" t="s">
        <v>654</v>
      </c>
      <c r="C21" s="170" t="s">
        <v>149</v>
      </c>
      <c r="D21" s="220">
        <v>2.6</v>
      </c>
      <c r="E21" s="225" t="s">
        <v>245</v>
      </c>
      <c r="F21" s="221" t="s">
        <v>279</v>
      </c>
      <c r="G21" s="221" t="s">
        <v>893</v>
      </c>
      <c r="H21" s="226" t="s">
        <v>864</v>
      </c>
      <c r="I21" s="226" t="s">
        <v>865</v>
      </c>
      <c r="J21" s="226" t="s">
        <v>865</v>
      </c>
      <c r="K21" s="170" t="s">
        <v>894</v>
      </c>
      <c r="L21" s="177" t="s">
        <v>895</v>
      </c>
      <c r="M21" s="177" t="s">
        <v>896</v>
      </c>
    </row>
    <row r="22" spans="1:13" ht="52.8" x14ac:dyDescent="0.25">
      <c r="A22" s="221" t="s">
        <v>664</v>
      </c>
      <c r="B22" s="170" t="s">
        <v>654</v>
      </c>
      <c r="C22" s="170" t="s">
        <v>149</v>
      </c>
      <c r="D22" s="220">
        <v>2.6</v>
      </c>
      <c r="E22" s="225" t="s">
        <v>245</v>
      </c>
      <c r="F22" s="221" t="s">
        <v>279</v>
      </c>
      <c r="G22" s="221" t="s">
        <v>897</v>
      </c>
      <c r="H22" s="226" t="s">
        <v>864</v>
      </c>
      <c r="I22" s="226" t="s">
        <v>865</v>
      </c>
      <c r="J22" s="226" t="s">
        <v>865</v>
      </c>
      <c r="K22" s="170" t="s">
        <v>898</v>
      </c>
      <c r="L22" s="330">
        <v>44883</v>
      </c>
      <c r="M22" s="177" t="s">
        <v>869</v>
      </c>
    </row>
    <row r="23" spans="1:13" ht="52.8" x14ac:dyDescent="0.25">
      <c r="A23" s="221" t="s">
        <v>664</v>
      </c>
      <c r="B23" s="170" t="s">
        <v>654</v>
      </c>
      <c r="C23" s="170" t="s">
        <v>149</v>
      </c>
      <c r="D23" s="220">
        <v>2.6</v>
      </c>
      <c r="E23" s="225" t="s">
        <v>245</v>
      </c>
      <c r="F23" s="221" t="s">
        <v>263</v>
      </c>
      <c r="G23" s="221" t="s">
        <v>899</v>
      </c>
      <c r="H23" s="226" t="s">
        <v>864</v>
      </c>
      <c r="I23" s="226" t="s">
        <v>865</v>
      </c>
      <c r="J23" s="226" t="s">
        <v>865</v>
      </c>
      <c r="K23" s="170" t="s">
        <v>900</v>
      </c>
      <c r="L23" s="330">
        <v>44883</v>
      </c>
      <c r="M23" s="177" t="s">
        <v>869</v>
      </c>
    </row>
    <row r="24" spans="1:13" ht="52.8" x14ac:dyDescent="0.25">
      <c r="A24" s="221" t="s">
        <v>664</v>
      </c>
      <c r="B24" s="170" t="s">
        <v>654</v>
      </c>
      <c r="C24" s="170" t="s">
        <v>149</v>
      </c>
      <c r="D24" s="220">
        <v>2.6</v>
      </c>
      <c r="E24" s="225" t="s">
        <v>245</v>
      </c>
      <c r="F24" s="221" t="s">
        <v>279</v>
      </c>
      <c r="G24" s="221" t="s">
        <v>901</v>
      </c>
      <c r="H24" s="226" t="s">
        <v>864</v>
      </c>
      <c r="I24" s="226" t="s">
        <v>865</v>
      </c>
      <c r="J24" s="226" t="s">
        <v>865</v>
      </c>
      <c r="K24" s="170" t="s">
        <v>902</v>
      </c>
      <c r="L24" s="331">
        <v>44895</v>
      </c>
      <c r="M24" s="177" t="s">
        <v>869</v>
      </c>
    </row>
    <row r="25" spans="1:13" ht="39.6" x14ac:dyDescent="0.25">
      <c r="A25" s="221" t="s">
        <v>664</v>
      </c>
      <c r="B25" s="170" t="s">
        <v>654</v>
      </c>
      <c r="C25" s="170" t="s">
        <v>149</v>
      </c>
      <c r="D25" s="220">
        <v>2.6</v>
      </c>
      <c r="E25" s="225" t="s">
        <v>245</v>
      </c>
      <c r="F25" s="221" t="s">
        <v>279</v>
      </c>
      <c r="G25" s="221" t="s">
        <v>903</v>
      </c>
      <c r="H25" s="226" t="s">
        <v>864</v>
      </c>
      <c r="I25" s="226" t="s">
        <v>865</v>
      </c>
      <c r="J25" s="226" t="s">
        <v>866</v>
      </c>
      <c r="K25" s="170" t="s">
        <v>881</v>
      </c>
      <c r="L25" s="177" t="s">
        <v>904</v>
      </c>
      <c r="M25" s="177" t="s">
        <v>869</v>
      </c>
    </row>
    <row r="26" spans="1:13" ht="52.8" x14ac:dyDescent="0.25">
      <c r="A26" s="221" t="s">
        <v>664</v>
      </c>
      <c r="B26" s="170" t="s">
        <v>654</v>
      </c>
      <c r="C26" s="170" t="s">
        <v>149</v>
      </c>
      <c r="D26" s="220">
        <v>2.6</v>
      </c>
      <c r="E26" s="225" t="s">
        <v>245</v>
      </c>
      <c r="F26" s="221" t="s">
        <v>279</v>
      </c>
      <c r="G26" s="221" t="s">
        <v>905</v>
      </c>
      <c r="H26" s="226" t="s">
        <v>864</v>
      </c>
      <c r="I26" s="226" t="s">
        <v>865</v>
      </c>
      <c r="J26" s="226" t="s">
        <v>866</v>
      </c>
      <c r="K26" s="170" t="s">
        <v>898</v>
      </c>
      <c r="L26" s="331">
        <v>44951</v>
      </c>
      <c r="M26" s="177" t="s">
        <v>869</v>
      </c>
    </row>
    <row r="27" spans="1:13" ht="52.8" x14ac:dyDescent="0.25">
      <c r="A27" s="221" t="s">
        <v>664</v>
      </c>
      <c r="B27" s="170" t="s">
        <v>654</v>
      </c>
      <c r="C27" s="170" t="s">
        <v>149</v>
      </c>
      <c r="D27" s="220">
        <v>2.6</v>
      </c>
      <c r="E27" s="225" t="s">
        <v>245</v>
      </c>
      <c r="F27" s="221" t="s">
        <v>263</v>
      </c>
      <c r="G27" s="221" t="s">
        <v>906</v>
      </c>
      <c r="H27" s="226" t="s">
        <v>864</v>
      </c>
      <c r="I27" s="226" t="s">
        <v>865</v>
      </c>
      <c r="J27" s="226" t="s">
        <v>866</v>
      </c>
      <c r="K27" s="170" t="s">
        <v>900</v>
      </c>
      <c r="L27" s="331">
        <v>44951</v>
      </c>
      <c r="M27" s="177" t="s">
        <v>869</v>
      </c>
    </row>
    <row r="28" spans="1:13" ht="39.6" x14ac:dyDescent="0.25">
      <c r="A28" s="221" t="s">
        <v>664</v>
      </c>
      <c r="B28" s="170" t="s">
        <v>654</v>
      </c>
      <c r="C28" s="170" t="s">
        <v>185</v>
      </c>
      <c r="D28" s="220">
        <v>2.6</v>
      </c>
      <c r="E28" s="225" t="s">
        <v>245</v>
      </c>
      <c r="F28" s="221" t="s">
        <v>275</v>
      </c>
      <c r="G28" s="221" t="s">
        <v>907</v>
      </c>
      <c r="H28" s="226" t="s">
        <v>864</v>
      </c>
      <c r="I28" s="226" t="s">
        <v>865</v>
      </c>
      <c r="J28" s="226" t="s">
        <v>865</v>
      </c>
      <c r="K28" s="170" t="s">
        <v>908</v>
      </c>
      <c r="L28" s="177" t="s">
        <v>909</v>
      </c>
      <c r="M28" s="177" t="s">
        <v>910</v>
      </c>
    </row>
    <row r="29" spans="1:13" ht="52.8" x14ac:dyDescent="0.25">
      <c r="A29" s="221" t="s">
        <v>664</v>
      </c>
      <c r="B29" s="170" t="s">
        <v>654</v>
      </c>
      <c r="C29" s="170" t="s">
        <v>185</v>
      </c>
      <c r="D29" s="220">
        <v>2.6</v>
      </c>
      <c r="E29" s="225" t="s">
        <v>245</v>
      </c>
      <c r="F29" s="221" t="s">
        <v>279</v>
      </c>
      <c r="G29" s="221" t="s">
        <v>911</v>
      </c>
      <c r="H29" s="226" t="s">
        <v>864</v>
      </c>
      <c r="I29" s="226" t="s">
        <v>865</v>
      </c>
      <c r="J29" s="226" t="s">
        <v>865</v>
      </c>
      <c r="K29" s="170" t="s">
        <v>881</v>
      </c>
      <c r="L29" s="177" t="s">
        <v>912</v>
      </c>
      <c r="M29" s="177" t="s">
        <v>869</v>
      </c>
    </row>
    <row r="30" spans="1:13" ht="39.6" x14ac:dyDescent="0.25">
      <c r="A30" s="221" t="s">
        <v>664</v>
      </c>
      <c r="B30" s="170" t="s">
        <v>654</v>
      </c>
      <c r="C30" s="170" t="s">
        <v>185</v>
      </c>
      <c r="D30" s="220">
        <v>2.6</v>
      </c>
      <c r="E30" s="225" t="s">
        <v>245</v>
      </c>
      <c r="F30" s="221" t="s">
        <v>275</v>
      </c>
      <c r="G30" s="221" t="s">
        <v>913</v>
      </c>
      <c r="H30" s="226" t="s">
        <v>864</v>
      </c>
      <c r="I30" s="226" t="s">
        <v>865</v>
      </c>
      <c r="J30" s="226" t="s">
        <v>866</v>
      </c>
      <c r="K30" s="170" t="s">
        <v>914</v>
      </c>
      <c r="L30" s="331">
        <v>45000</v>
      </c>
      <c r="M30" s="177" t="s">
        <v>869</v>
      </c>
    </row>
    <row r="31" spans="1:13" ht="39.6" x14ac:dyDescent="0.25">
      <c r="A31" s="221" t="s">
        <v>664</v>
      </c>
      <c r="B31" s="170" t="s">
        <v>654</v>
      </c>
      <c r="C31" s="170" t="s">
        <v>185</v>
      </c>
      <c r="D31" s="220">
        <v>2.6</v>
      </c>
      <c r="E31" s="225" t="s">
        <v>245</v>
      </c>
      <c r="F31" s="221" t="s">
        <v>279</v>
      </c>
      <c r="G31" s="221" t="s">
        <v>915</v>
      </c>
      <c r="H31" s="226" t="s">
        <v>864</v>
      </c>
      <c r="I31" s="226" t="s">
        <v>865</v>
      </c>
      <c r="J31" s="226" t="s">
        <v>866</v>
      </c>
      <c r="K31" s="170" t="s">
        <v>881</v>
      </c>
      <c r="L31" s="177" t="s">
        <v>916</v>
      </c>
      <c r="M31" s="177" t="s">
        <v>869</v>
      </c>
    </row>
    <row r="32" spans="1:13" ht="39.6" x14ac:dyDescent="0.25">
      <c r="A32" s="221" t="s">
        <v>664</v>
      </c>
      <c r="B32" s="170" t="s">
        <v>654</v>
      </c>
      <c r="C32" s="170" t="s">
        <v>185</v>
      </c>
      <c r="D32" s="220">
        <v>2.6</v>
      </c>
      <c r="E32" s="225" t="s">
        <v>245</v>
      </c>
      <c r="F32" s="221" t="s">
        <v>263</v>
      </c>
      <c r="G32" s="221" t="s">
        <v>917</v>
      </c>
      <c r="H32" s="226" t="s">
        <v>864</v>
      </c>
      <c r="I32" s="226" t="s">
        <v>865</v>
      </c>
      <c r="J32" s="226" t="s">
        <v>866</v>
      </c>
      <c r="K32" s="170" t="s">
        <v>881</v>
      </c>
      <c r="L32" s="177" t="s">
        <v>916</v>
      </c>
      <c r="M32" s="177" t="s">
        <v>869</v>
      </c>
    </row>
    <row r="33" spans="1:13" ht="39.6" x14ac:dyDescent="0.25">
      <c r="A33" s="221" t="s">
        <v>664</v>
      </c>
      <c r="B33" s="170" t="s">
        <v>654</v>
      </c>
      <c r="C33" s="170" t="s">
        <v>185</v>
      </c>
      <c r="D33" s="220">
        <v>2.6</v>
      </c>
      <c r="E33" s="225" t="s">
        <v>245</v>
      </c>
      <c r="F33" s="221" t="s">
        <v>275</v>
      </c>
      <c r="G33" s="221" t="s">
        <v>918</v>
      </c>
      <c r="H33" s="226" t="s">
        <v>864</v>
      </c>
      <c r="I33" s="226" t="s">
        <v>865</v>
      </c>
      <c r="J33" s="226" t="s">
        <v>866</v>
      </c>
      <c r="K33" s="170" t="s">
        <v>914</v>
      </c>
      <c r="L33" s="331">
        <v>45000</v>
      </c>
      <c r="M33" s="177" t="s">
        <v>869</v>
      </c>
    </row>
    <row r="34" spans="1:13" ht="39.6" x14ac:dyDescent="0.25">
      <c r="A34" s="221" t="s">
        <v>664</v>
      </c>
      <c r="B34" s="170" t="s">
        <v>654</v>
      </c>
      <c r="C34" s="170" t="s">
        <v>185</v>
      </c>
      <c r="D34" s="220">
        <v>2.6</v>
      </c>
      <c r="E34" s="225" t="s">
        <v>245</v>
      </c>
      <c r="F34" s="221" t="s">
        <v>279</v>
      </c>
      <c r="G34" s="221" t="s">
        <v>919</v>
      </c>
      <c r="H34" s="226" t="s">
        <v>864</v>
      </c>
      <c r="I34" s="226" t="s">
        <v>865</v>
      </c>
      <c r="J34" s="226" t="s">
        <v>865</v>
      </c>
      <c r="K34" s="170" t="s">
        <v>881</v>
      </c>
      <c r="L34" s="177" t="s">
        <v>916</v>
      </c>
      <c r="M34" s="177" t="s">
        <v>869</v>
      </c>
    </row>
    <row r="35" spans="1:13" ht="39.6" x14ac:dyDescent="0.25">
      <c r="A35" s="221" t="s">
        <v>664</v>
      </c>
      <c r="B35" s="170" t="s">
        <v>654</v>
      </c>
      <c r="C35" s="170" t="s">
        <v>149</v>
      </c>
      <c r="D35" s="220">
        <v>2.6</v>
      </c>
      <c r="E35" s="225" t="s">
        <v>245</v>
      </c>
      <c r="F35" s="221" t="s">
        <v>279</v>
      </c>
      <c r="G35" s="221" t="s">
        <v>920</v>
      </c>
      <c r="H35" s="226" t="s">
        <v>864</v>
      </c>
      <c r="I35" s="226" t="s">
        <v>865</v>
      </c>
      <c r="J35" s="226" t="s">
        <v>865</v>
      </c>
      <c r="K35" s="170" t="s">
        <v>881</v>
      </c>
      <c r="L35" s="177" t="s">
        <v>921</v>
      </c>
      <c r="M35" s="177" t="s">
        <v>869</v>
      </c>
    </row>
    <row r="36" spans="1:13" ht="66" x14ac:dyDescent="0.25">
      <c r="A36" s="221" t="s">
        <v>664</v>
      </c>
      <c r="B36" s="170" t="s">
        <v>654</v>
      </c>
      <c r="C36" s="170" t="s">
        <v>149</v>
      </c>
      <c r="D36" s="220">
        <v>2.6</v>
      </c>
      <c r="E36" s="225" t="s">
        <v>245</v>
      </c>
      <c r="F36" s="221" t="s">
        <v>279</v>
      </c>
      <c r="G36" s="221" t="s">
        <v>922</v>
      </c>
      <c r="H36" s="226" t="s">
        <v>864</v>
      </c>
      <c r="I36" s="226" t="s">
        <v>865</v>
      </c>
      <c r="J36" s="226" t="s">
        <v>865</v>
      </c>
      <c r="K36" s="170" t="s">
        <v>894</v>
      </c>
      <c r="L36" s="177" t="s">
        <v>923</v>
      </c>
      <c r="M36" s="177" t="s">
        <v>896</v>
      </c>
    </row>
    <row r="37" spans="1:13" ht="52.8" x14ac:dyDescent="0.25">
      <c r="A37" s="221" t="s">
        <v>664</v>
      </c>
      <c r="B37" s="170" t="s">
        <v>654</v>
      </c>
      <c r="C37" s="170" t="s">
        <v>149</v>
      </c>
      <c r="D37" s="220">
        <v>2.6</v>
      </c>
      <c r="E37" s="225" t="s">
        <v>245</v>
      </c>
      <c r="F37" s="221" t="s">
        <v>279</v>
      </c>
      <c r="G37" s="221" t="s">
        <v>924</v>
      </c>
      <c r="H37" s="226" t="s">
        <v>864</v>
      </c>
      <c r="I37" s="226" t="s">
        <v>865</v>
      </c>
      <c r="J37" s="226" t="s">
        <v>865</v>
      </c>
      <c r="K37" s="170" t="s">
        <v>898</v>
      </c>
      <c r="L37" s="331">
        <v>44634</v>
      </c>
      <c r="M37" s="177" t="s">
        <v>869</v>
      </c>
    </row>
    <row r="38" spans="1:13" ht="52.8" x14ac:dyDescent="0.25">
      <c r="A38" s="221" t="s">
        <v>664</v>
      </c>
      <c r="B38" s="170" t="s">
        <v>654</v>
      </c>
      <c r="C38" s="170" t="s">
        <v>149</v>
      </c>
      <c r="D38" s="220">
        <v>2.6</v>
      </c>
      <c r="E38" s="225" t="s">
        <v>245</v>
      </c>
      <c r="F38" s="221" t="s">
        <v>263</v>
      </c>
      <c r="G38" s="221" t="s">
        <v>925</v>
      </c>
      <c r="H38" s="226" t="s">
        <v>864</v>
      </c>
      <c r="I38" s="226" t="s">
        <v>865</v>
      </c>
      <c r="J38" s="226" t="s">
        <v>865</v>
      </c>
      <c r="K38" s="170" t="s">
        <v>900</v>
      </c>
      <c r="L38" s="331">
        <v>44634</v>
      </c>
      <c r="M38" s="177" t="s">
        <v>869</v>
      </c>
    </row>
    <row r="39" spans="1:13" ht="52.8" x14ac:dyDescent="0.25">
      <c r="A39" s="221" t="s">
        <v>664</v>
      </c>
      <c r="B39" s="170" t="s">
        <v>654</v>
      </c>
      <c r="C39" s="170" t="s">
        <v>149</v>
      </c>
      <c r="D39" s="220">
        <v>2.6</v>
      </c>
      <c r="E39" s="225" t="s">
        <v>245</v>
      </c>
      <c r="F39" s="221" t="s">
        <v>279</v>
      </c>
      <c r="G39" s="221" t="s">
        <v>926</v>
      </c>
      <c r="H39" s="226" t="s">
        <v>864</v>
      </c>
      <c r="I39" s="226" t="s">
        <v>865</v>
      </c>
      <c r="J39" s="226" t="s">
        <v>865</v>
      </c>
      <c r="K39" s="170" t="s">
        <v>927</v>
      </c>
      <c r="L39" s="331">
        <v>44634</v>
      </c>
      <c r="M39" s="177" t="s">
        <v>869</v>
      </c>
    </row>
    <row r="40" spans="1:13" ht="52.8" x14ac:dyDescent="0.25">
      <c r="A40" s="221" t="s">
        <v>664</v>
      </c>
      <c r="B40" s="170" t="s">
        <v>654</v>
      </c>
      <c r="C40" s="170" t="s">
        <v>149</v>
      </c>
      <c r="D40" s="220">
        <v>2.6</v>
      </c>
      <c r="E40" s="225" t="s">
        <v>245</v>
      </c>
      <c r="F40" s="221" t="s">
        <v>275</v>
      </c>
      <c r="G40" s="221" t="s">
        <v>928</v>
      </c>
      <c r="H40" s="226" t="s">
        <v>864</v>
      </c>
      <c r="I40" s="226" t="s">
        <v>865</v>
      </c>
      <c r="J40" s="226" t="s">
        <v>865</v>
      </c>
      <c r="K40" s="170" t="s">
        <v>929</v>
      </c>
      <c r="L40" s="331">
        <v>44634</v>
      </c>
      <c r="M40" s="177" t="s">
        <v>869</v>
      </c>
    </row>
    <row r="41" spans="1:13" ht="52.8" x14ac:dyDescent="0.25">
      <c r="A41" s="221" t="s">
        <v>664</v>
      </c>
      <c r="B41" s="170" t="s">
        <v>654</v>
      </c>
      <c r="C41" s="170" t="s">
        <v>149</v>
      </c>
      <c r="D41" s="220">
        <v>2.6</v>
      </c>
      <c r="E41" s="225" t="s">
        <v>245</v>
      </c>
      <c r="F41" s="221" t="s">
        <v>279</v>
      </c>
      <c r="G41" s="221" t="s">
        <v>930</v>
      </c>
      <c r="H41" s="226" t="s">
        <v>864</v>
      </c>
      <c r="I41" s="226" t="s">
        <v>865</v>
      </c>
      <c r="J41" s="226" t="s">
        <v>865</v>
      </c>
      <c r="K41" s="170" t="s">
        <v>902</v>
      </c>
      <c r="L41" s="331">
        <v>44655</v>
      </c>
      <c r="M41" s="177" t="s">
        <v>869</v>
      </c>
    </row>
    <row r="42" spans="1:13" ht="39.6" x14ac:dyDescent="0.25">
      <c r="A42" s="221" t="s">
        <v>664</v>
      </c>
      <c r="B42" s="170" t="s">
        <v>654</v>
      </c>
      <c r="C42" s="170" t="s">
        <v>149</v>
      </c>
      <c r="D42" s="220">
        <v>2.6</v>
      </c>
      <c r="E42" s="225" t="s">
        <v>245</v>
      </c>
      <c r="F42" s="221" t="s">
        <v>279</v>
      </c>
      <c r="G42" s="221" t="s">
        <v>931</v>
      </c>
      <c r="H42" s="226" t="s">
        <v>864</v>
      </c>
      <c r="I42" s="226" t="s">
        <v>865</v>
      </c>
      <c r="J42" s="226" t="s">
        <v>866</v>
      </c>
      <c r="K42" s="170" t="s">
        <v>881</v>
      </c>
      <c r="L42" s="177" t="s">
        <v>904</v>
      </c>
      <c r="M42" s="177" t="s">
        <v>869</v>
      </c>
    </row>
    <row r="43" spans="1:13" ht="92.4" x14ac:dyDescent="0.25">
      <c r="A43" s="221" t="s">
        <v>664</v>
      </c>
      <c r="B43" s="170" t="s">
        <v>654</v>
      </c>
      <c r="C43" s="170" t="s">
        <v>149</v>
      </c>
      <c r="D43" s="220">
        <v>2.6</v>
      </c>
      <c r="E43" s="225" t="s">
        <v>245</v>
      </c>
      <c r="F43" s="221" t="s">
        <v>279</v>
      </c>
      <c r="G43" s="221" t="s">
        <v>932</v>
      </c>
      <c r="H43" s="226" t="s">
        <v>864</v>
      </c>
      <c r="I43" s="226" t="s">
        <v>865</v>
      </c>
      <c r="J43" s="226" t="s">
        <v>865</v>
      </c>
      <c r="K43" s="170" t="s">
        <v>894</v>
      </c>
      <c r="L43" s="177" t="s">
        <v>933</v>
      </c>
      <c r="M43" s="177" t="s">
        <v>934</v>
      </c>
    </row>
    <row r="44" spans="1:13" ht="52.8" x14ac:dyDescent="0.25">
      <c r="A44" s="221" t="s">
        <v>664</v>
      </c>
      <c r="B44" s="170" t="s">
        <v>654</v>
      </c>
      <c r="C44" s="170" t="s">
        <v>149</v>
      </c>
      <c r="D44" s="220">
        <v>2.6</v>
      </c>
      <c r="E44" s="225" t="s">
        <v>245</v>
      </c>
      <c r="F44" s="221" t="s">
        <v>279</v>
      </c>
      <c r="G44" s="221" t="s">
        <v>935</v>
      </c>
      <c r="H44" s="226" t="s">
        <v>864</v>
      </c>
      <c r="I44" s="226" t="s">
        <v>865</v>
      </c>
      <c r="J44" s="226" t="s">
        <v>866</v>
      </c>
      <c r="K44" s="170" t="s">
        <v>927</v>
      </c>
      <c r="L44" s="331">
        <v>44958</v>
      </c>
      <c r="M44" s="177" t="s">
        <v>869</v>
      </c>
    </row>
    <row r="45" spans="1:13" ht="39.6" x14ac:dyDescent="0.25">
      <c r="A45" s="221" t="s">
        <v>664</v>
      </c>
      <c r="B45" s="170" t="s">
        <v>654</v>
      </c>
      <c r="C45" s="170" t="s">
        <v>149</v>
      </c>
      <c r="D45" s="220">
        <v>2.6</v>
      </c>
      <c r="E45" s="225" t="s">
        <v>245</v>
      </c>
      <c r="F45" s="221" t="s">
        <v>279</v>
      </c>
      <c r="G45" s="221" t="s">
        <v>936</v>
      </c>
      <c r="H45" s="226" t="s">
        <v>864</v>
      </c>
      <c r="I45" s="226" t="s">
        <v>865</v>
      </c>
      <c r="J45" s="226" t="s">
        <v>865</v>
      </c>
      <c r="K45" s="170" t="s">
        <v>881</v>
      </c>
      <c r="L45" s="177" t="s">
        <v>904</v>
      </c>
      <c r="M45" s="177" t="s">
        <v>869</v>
      </c>
    </row>
    <row r="46" spans="1:13" ht="52.8" x14ac:dyDescent="0.25">
      <c r="A46" s="221" t="s">
        <v>664</v>
      </c>
      <c r="B46" s="170" t="s">
        <v>654</v>
      </c>
      <c r="C46" s="170" t="s">
        <v>149</v>
      </c>
      <c r="D46" s="220">
        <v>2.6</v>
      </c>
      <c r="E46" s="225" t="s">
        <v>245</v>
      </c>
      <c r="F46" s="221" t="s">
        <v>279</v>
      </c>
      <c r="G46" s="221" t="s">
        <v>937</v>
      </c>
      <c r="H46" s="226" t="s">
        <v>864</v>
      </c>
      <c r="I46" s="226" t="s">
        <v>865</v>
      </c>
      <c r="J46" s="226" t="s">
        <v>865</v>
      </c>
      <c r="K46" s="170" t="s">
        <v>927</v>
      </c>
      <c r="L46" s="331">
        <v>44958</v>
      </c>
      <c r="M46" s="177" t="s">
        <v>869</v>
      </c>
    </row>
    <row r="47" spans="1:13" ht="39.6" x14ac:dyDescent="0.25">
      <c r="A47" s="221" t="s">
        <v>664</v>
      </c>
      <c r="B47" s="170" t="s">
        <v>654</v>
      </c>
      <c r="C47" s="170" t="s">
        <v>185</v>
      </c>
      <c r="D47" s="220">
        <v>2.6</v>
      </c>
      <c r="E47" s="225" t="s">
        <v>245</v>
      </c>
      <c r="F47" s="221" t="s">
        <v>275</v>
      </c>
      <c r="G47" s="221" t="s">
        <v>938</v>
      </c>
      <c r="H47" s="226" t="s">
        <v>864</v>
      </c>
      <c r="I47" s="226" t="s">
        <v>865</v>
      </c>
      <c r="J47" s="226" t="s">
        <v>865</v>
      </c>
      <c r="K47" s="170" t="s">
        <v>908</v>
      </c>
      <c r="L47" s="177" t="s">
        <v>939</v>
      </c>
      <c r="M47" s="177" t="s">
        <v>910</v>
      </c>
    </row>
    <row r="48" spans="1:13" ht="52.8" x14ac:dyDescent="0.25">
      <c r="A48" s="221" t="s">
        <v>664</v>
      </c>
      <c r="B48" s="170" t="s">
        <v>654</v>
      </c>
      <c r="C48" s="170" t="s">
        <v>185</v>
      </c>
      <c r="D48" s="220">
        <v>2.6</v>
      </c>
      <c r="E48" s="225" t="s">
        <v>245</v>
      </c>
      <c r="F48" s="221" t="s">
        <v>279</v>
      </c>
      <c r="G48" s="221" t="s">
        <v>940</v>
      </c>
      <c r="H48" s="226" t="s">
        <v>864</v>
      </c>
      <c r="I48" s="226" t="s">
        <v>865</v>
      </c>
      <c r="J48" s="226" t="s">
        <v>865</v>
      </c>
      <c r="K48" s="170" t="s">
        <v>881</v>
      </c>
      <c r="L48" s="177" t="s">
        <v>941</v>
      </c>
      <c r="M48" s="177" t="s">
        <v>869</v>
      </c>
    </row>
    <row r="49" spans="1:13" ht="52.8" x14ac:dyDescent="0.25">
      <c r="A49" s="221" t="s">
        <v>664</v>
      </c>
      <c r="B49" s="170" t="s">
        <v>654</v>
      </c>
      <c r="C49" s="170" t="s">
        <v>149</v>
      </c>
      <c r="D49" s="220">
        <v>2.6</v>
      </c>
      <c r="E49" s="225" t="s">
        <v>245</v>
      </c>
      <c r="F49" s="221" t="s">
        <v>279</v>
      </c>
      <c r="G49" s="221" t="s">
        <v>942</v>
      </c>
      <c r="H49" s="226" t="s">
        <v>864</v>
      </c>
      <c r="I49" s="226" t="s">
        <v>865</v>
      </c>
      <c r="J49" s="226" t="s">
        <v>865</v>
      </c>
      <c r="K49" s="170" t="s">
        <v>943</v>
      </c>
      <c r="L49" s="331">
        <v>44881</v>
      </c>
      <c r="M49" s="177" t="s">
        <v>869</v>
      </c>
    </row>
    <row r="50" spans="1:13" ht="66" x14ac:dyDescent="0.25">
      <c r="A50" s="221" t="s">
        <v>664</v>
      </c>
      <c r="B50" s="170" t="s">
        <v>654</v>
      </c>
      <c r="C50" s="170" t="s">
        <v>149</v>
      </c>
      <c r="D50" s="220">
        <v>2.6</v>
      </c>
      <c r="E50" s="225" t="s">
        <v>245</v>
      </c>
      <c r="F50" s="221" t="s">
        <v>279</v>
      </c>
      <c r="G50" s="221" t="s">
        <v>944</v>
      </c>
      <c r="H50" s="226" t="s">
        <v>864</v>
      </c>
      <c r="I50" s="226" t="s">
        <v>865</v>
      </c>
      <c r="J50" s="226" t="s">
        <v>865</v>
      </c>
      <c r="K50" s="170" t="s">
        <v>894</v>
      </c>
      <c r="L50" s="177" t="s">
        <v>895</v>
      </c>
      <c r="M50" s="177" t="s">
        <v>896</v>
      </c>
    </row>
    <row r="51" spans="1:13" ht="52.8" x14ac:dyDescent="0.25">
      <c r="A51" s="221" t="s">
        <v>664</v>
      </c>
      <c r="B51" s="170" t="s">
        <v>654</v>
      </c>
      <c r="C51" s="170" t="s">
        <v>149</v>
      </c>
      <c r="D51" s="220">
        <v>2.6</v>
      </c>
      <c r="E51" s="225" t="s">
        <v>245</v>
      </c>
      <c r="F51" s="221" t="s">
        <v>279</v>
      </c>
      <c r="G51" s="221" t="s">
        <v>945</v>
      </c>
      <c r="H51" s="226" t="s">
        <v>864</v>
      </c>
      <c r="I51" s="226" t="s">
        <v>865</v>
      </c>
      <c r="J51" s="226" t="s">
        <v>865</v>
      </c>
      <c r="K51" s="170" t="s">
        <v>946</v>
      </c>
      <c r="L51" s="331">
        <v>44888</v>
      </c>
      <c r="M51" s="177" t="s">
        <v>869</v>
      </c>
    </row>
    <row r="52" spans="1:13" ht="52.8" x14ac:dyDescent="0.25">
      <c r="A52" s="221" t="s">
        <v>664</v>
      </c>
      <c r="B52" s="170" t="s">
        <v>654</v>
      </c>
      <c r="C52" s="170" t="s">
        <v>149</v>
      </c>
      <c r="D52" s="220">
        <v>2.6</v>
      </c>
      <c r="E52" s="225" t="s">
        <v>245</v>
      </c>
      <c r="F52" s="221" t="s">
        <v>263</v>
      </c>
      <c r="G52" s="221" t="s">
        <v>947</v>
      </c>
      <c r="H52" s="226" t="s">
        <v>864</v>
      </c>
      <c r="I52" s="226" t="s">
        <v>865</v>
      </c>
      <c r="J52" s="226" t="s">
        <v>865</v>
      </c>
      <c r="K52" s="170" t="s">
        <v>946</v>
      </c>
      <c r="L52" s="331">
        <v>44888</v>
      </c>
      <c r="M52" s="177" t="s">
        <v>869</v>
      </c>
    </row>
    <row r="53" spans="1:13" ht="39.6" x14ac:dyDescent="0.25">
      <c r="A53" s="221" t="s">
        <v>664</v>
      </c>
      <c r="B53" s="170" t="s">
        <v>654</v>
      </c>
      <c r="C53" s="170" t="s">
        <v>149</v>
      </c>
      <c r="D53" s="220">
        <v>2.6</v>
      </c>
      <c r="E53" s="225" t="s">
        <v>245</v>
      </c>
      <c r="F53" s="221" t="s">
        <v>279</v>
      </c>
      <c r="G53" s="221" t="s">
        <v>948</v>
      </c>
      <c r="H53" s="226" t="s">
        <v>949</v>
      </c>
      <c r="I53" s="226" t="s">
        <v>865</v>
      </c>
      <c r="J53" s="226" t="s">
        <v>865</v>
      </c>
      <c r="K53" s="170" t="s">
        <v>881</v>
      </c>
      <c r="L53" s="177" t="s">
        <v>950</v>
      </c>
      <c r="M53" s="177" t="s">
        <v>869</v>
      </c>
    </row>
    <row r="54" spans="1:13" ht="39.6" x14ac:dyDescent="0.25">
      <c r="A54" s="221" t="s">
        <v>664</v>
      </c>
      <c r="B54" s="170" t="s">
        <v>654</v>
      </c>
      <c r="C54" s="170" t="s">
        <v>149</v>
      </c>
      <c r="D54" s="220">
        <v>2.6</v>
      </c>
      <c r="E54" s="225" t="s">
        <v>245</v>
      </c>
      <c r="F54" s="221" t="s">
        <v>275</v>
      </c>
      <c r="G54" s="221" t="s">
        <v>951</v>
      </c>
      <c r="H54" s="226" t="s">
        <v>949</v>
      </c>
      <c r="I54" s="226" t="s">
        <v>865</v>
      </c>
      <c r="J54" s="226" t="s">
        <v>865</v>
      </c>
      <c r="K54" s="170"/>
      <c r="L54" s="177" t="s">
        <v>950</v>
      </c>
      <c r="M54" s="177" t="s">
        <v>869</v>
      </c>
    </row>
    <row r="55" spans="1:13" ht="39.6" x14ac:dyDescent="0.25">
      <c r="A55" s="221" t="s">
        <v>664</v>
      </c>
      <c r="B55" s="170" t="s">
        <v>654</v>
      </c>
      <c r="C55" s="170" t="s">
        <v>149</v>
      </c>
      <c r="D55" s="220">
        <v>2.6</v>
      </c>
      <c r="E55" s="225" t="s">
        <v>245</v>
      </c>
      <c r="F55" s="221" t="s">
        <v>263</v>
      </c>
      <c r="G55" s="221" t="s">
        <v>952</v>
      </c>
      <c r="H55" s="226" t="s">
        <v>949</v>
      </c>
      <c r="I55" s="226" t="s">
        <v>865</v>
      </c>
      <c r="J55" s="226" t="s">
        <v>865</v>
      </c>
      <c r="K55" s="170" t="s">
        <v>881</v>
      </c>
      <c r="L55" s="177" t="s">
        <v>950</v>
      </c>
      <c r="M55" s="177" t="s">
        <v>869</v>
      </c>
    </row>
    <row r="56" spans="1:13" ht="52.8" x14ac:dyDescent="0.25">
      <c r="A56" s="221" t="s">
        <v>664</v>
      </c>
      <c r="B56" s="170" t="s">
        <v>654</v>
      </c>
      <c r="C56" s="170" t="s">
        <v>149</v>
      </c>
      <c r="D56" s="220">
        <v>2.6</v>
      </c>
      <c r="E56" s="225" t="s">
        <v>245</v>
      </c>
      <c r="F56" s="221" t="s">
        <v>279</v>
      </c>
      <c r="G56" s="221" t="s">
        <v>953</v>
      </c>
      <c r="H56" s="226" t="s">
        <v>949</v>
      </c>
      <c r="I56" s="226" t="s">
        <v>865</v>
      </c>
      <c r="J56" s="226" t="s">
        <v>865</v>
      </c>
      <c r="K56" s="170" t="s">
        <v>927</v>
      </c>
      <c r="L56" s="177" t="s">
        <v>950</v>
      </c>
      <c r="M56" s="177" t="s">
        <v>869</v>
      </c>
    </row>
    <row r="57" spans="1:13" ht="39.6" x14ac:dyDescent="0.25">
      <c r="A57" s="221" t="s">
        <v>664</v>
      </c>
      <c r="B57" s="170" t="s">
        <v>654</v>
      </c>
      <c r="C57" s="170" t="s">
        <v>149</v>
      </c>
      <c r="D57" s="220">
        <v>2.6</v>
      </c>
      <c r="E57" s="225" t="s">
        <v>245</v>
      </c>
      <c r="F57" s="221" t="s">
        <v>279</v>
      </c>
      <c r="G57" s="221" t="s">
        <v>954</v>
      </c>
      <c r="H57" s="226" t="s">
        <v>864</v>
      </c>
      <c r="I57" s="226" t="s">
        <v>865</v>
      </c>
      <c r="J57" s="226" t="s">
        <v>866</v>
      </c>
      <c r="K57" s="170" t="s">
        <v>881</v>
      </c>
      <c r="L57" s="177" t="s">
        <v>904</v>
      </c>
      <c r="M57" s="177" t="s">
        <v>869</v>
      </c>
    </row>
    <row r="58" spans="1:13" ht="52.8" x14ac:dyDescent="0.25">
      <c r="A58" s="221" t="s">
        <v>664</v>
      </c>
      <c r="B58" s="170" t="s">
        <v>654</v>
      </c>
      <c r="C58" s="170" t="s">
        <v>149</v>
      </c>
      <c r="D58" s="220">
        <v>2.6</v>
      </c>
      <c r="E58" s="225" t="s">
        <v>245</v>
      </c>
      <c r="F58" s="221" t="s">
        <v>279</v>
      </c>
      <c r="G58" s="221" t="s">
        <v>955</v>
      </c>
      <c r="H58" s="226" t="s">
        <v>864</v>
      </c>
      <c r="I58" s="226" t="s">
        <v>865</v>
      </c>
      <c r="J58" s="226" t="s">
        <v>866</v>
      </c>
      <c r="K58" s="170" t="s">
        <v>898</v>
      </c>
      <c r="L58" s="331">
        <v>44951</v>
      </c>
      <c r="M58" s="177" t="s">
        <v>869</v>
      </c>
    </row>
    <row r="59" spans="1:13" ht="52.8" x14ac:dyDescent="0.25">
      <c r="A59" s="221" t="s">
        <v>664</v>
      </c>
      <c r="B59" s="170" t="s">
        <v>654</v>
      </c>
      <c r="C59" s="170" t="s">
        <v>149</v>
      </c>
      <c r="D59" s="220">
        <v>2.6</v>
      </c>
      <c r="E59" s="225" t="s">
        <v>245</v>
      </c>
      <c r="F59" s="221" t="s">
        <v>263</v>
      </c>
      <c r="G59" s="221" t="s">
        <v>956</v>
      </c>
      <c r="H59" s="226" t="s">
        <v>864</v>
      </c>
      <c r="I59" s="226" t="s">
        <v>865</v>
      </c>
      <c r="J59" s="226" t="s">
        <v>866</v>
      </c>
      <c r="K59" s="170" t="s">
        <v>900</v>
      </c>
      <c r="L59" s="331">
        <v>44951</v>
      </c>
      <c r="M59" s="177" t="s">
        <v>869</v>
      </c>
    </row>
    <row r="60" spans="1:13" ht="52.8" x14ac:dyDescent="0.25">
      <c r="A60" s="221" t="s">
        <v>664</v>
      </c>
      <c r="B60" s="170" t="s">
        <v>655</v>
      </c>
      <c r="C60" s="170" t="s">
        <v>149</v>
      </c>
      <c r="D60" s="220">
        <v>2.6</v>
      </c>
      <c r="E60" s="225" t="s">
        <v>245</v>
      </c>
      <c r="F60" s="221" t="s">
        <v>279</v>
      </c>
      <c r="G60" s="221" t="s">
        <v>957</v>
      </c>
      <c r="H60" s="226" t="s">
        <v>864</v>
      </c>
      <c r="I60" s="226" t="s">
        <v>865</v>
      </c>
      <c r="J60" s="226" t="s">
        <v>865</v>
      </c>
      <c r="K60" s="170" t="s">
        <v>943</v>
      </c>
      <c r="L60" s="331">
        <v>44663</v>
      </c>
      <c r="M60" s="177" t="s">
        <v>869</v>
      </c>
    </row>
    <row r="61" spans="1:13" ht="66" x14ac:dyDescent="0.25">
      <c r="A61" s="221" t="s">
        <v>664</v>
      </c>
      <c r="B61" s="170" t="s">
        <v>655</v>
      </c>
      <c r="C61" s="170" t="s">
        <v>149</v>
      </c>
      <c r="D61" s="220">
        <v>2.6</v>
      </c>
      <c r="E61" s="225" t="s">
        <v>245</v>
      </c>
      <c r="F61" s="221" t="s">
        <v>279</v>
      </c>
      <c r="G61" s="221" t="s">
        <v>958</v>
      </c>
      <c r="H61" s="226" t="s">
        <v>864</v>
      </c>
      <c r="I61" s="226" t="s">
        <v>865</v>
      </c>
      <c r="J61" s="226" t="s">
        <v>865</v>
      </c>
      <c r="K61" s="170" t="s">
        <v>894</v>
      </c>
      <c r="L61" s="177" t="s">
        <v>895</v>
      </c>
      <c r="M61" s="177" t="s">
        <v>896</v>
      </c>
    </row>
    <row r="62" spans="1:13" ht="52.8" x14ac:dyDescent="0.25">
      <c r="A62" s="221" t="s">
        <v>664</v>
      </c>
      <c r="B62" s="170" t="s">
        <v>655</v>
      </c>
      <c r="C62" s="170" t="s">
        <v>149</v>
      </c>
      <c r="D62" s="220">
        <v>2.6</v>
      </c>
      <c r="E62" s="225" t="s">
        <v>245</v>
      </c>
      <c r="F62" s="221" t="s">
        <v>279</v>
      </c>
      <c r="G62" s="221" t="s">
        <v>959</v>
      </c>
      <c r="H62" s="226" t="s">
        <v>864</v>
      </c>
      <c r="I62" s="226" t="s">
        <v>865</v>
      </c>
      <c r="J62" s="226" t="s">
        <v>865</v>
      </c>
      <c r="K62" s="170" t="s">
        <v>946</v>
      </c>
      <c r="L62" s="331">
        <v>44663</v>
      </c>
      <c r="M62" s="177" t="s">
        <v>869</v>
      </c>
    </row>
    <row r="63" spans="1:13" ht="52.8" x14ac:dyDescent="0.25">
      <c r="A63" s="221" t="s">
        <v>664</v>
      </c>
      <c r="B63" s="170" t="s">
        <v>655</v>
      </c>
      <c r="C63" s="170" t="s">
        <v>149</v>
      </c>
      <c r="D63" s="220">
        <v>2.6</v>
      </c>
      <c r="E63" s="225" t="s">
        <v>245</v>
      </c>
      <c r="F63" s="221" t="s">
        <v>263</v>
      </c>
      <c r="G63" s="221" t="s">
        <v>960</v>
      </c>
      <c r="H63" s="226" t="s">
        <v>864</v>
      </c>
      <c r="I63" s="226" t="s">
        <v>865</v>
      </c>
      <c r="J63" s="226" t="s">
        <v>865</v>
      </c>
      <c r="K63" s="170" t="s">
        <v>946</v>
      </c>
      <c r="L63" s="331">
        <v>44663</v>
      </c>
      <c r="M63" s="177" t="s">
        <v>869</v>
      </c>
    </row>
    <row r="64" spans="1:13" ht="39.6" x14ac:dyDescent="0.25">
      <c r="A64" s="221" t="s">
        <v>664</v>
      </c>
      <c r="B64" s="170" t="s">
        <v>655</v>
      </c>
      <c r="C64" s="170" t="s">
        <v>149</v>
      </c>
      <c r="D64" s="220">
        <v>2.6</v>
      </c>
      <c r="E64" s="225" t="s">
        <v>245</v>
      </c>
      <c r="F64" s="221" t="s">
        <v>279</v>
      </c>
      <c r="G64" s="221" t="s">
        <v>961</v>
      </c>
      <c r="H64" s="226" t="s">
        <v>962</v>
      </c>
      <c r="I64" s="226" t="s">
        <v>865</v>
      </c>
      <c r="J64" s="226" t="s">
        <v>865</v>
      </c>
      <c r="K64" s="170" t="s">
        <v>881</v>
      </c>
      <c r="L64" s="177" t="s">
        <v>916</v>
      </c>
      <c r="M64" s="177" t="s">
        <v>869</v>
      </c>
    </row>
    <row r="65" spans="1:13" ht="39.6" x14ac:dyDescent="0.25">
      <c r="A65" s="221" t="s">
        <v>664</v>
      </c>
      <c r="B65" s="170" t="s">
        <v>655</v>
      </c>
      <c r="C65" s="170" t="s">
        <v>149</v>
      </c>
      <c r="D65" s="220">
        <v>2.6</v>
      </c>
      <c r="E65" s="225" t="s">
        <v>245</v>
      </c>
      <c r="F65" s="221" t="s">
        <v>275</v>
      </c>
      <c r="G65" s="221" t="s">
        <v>963</v>
      </c>
      <c r="H65" s="226" t="s">
        <v>962</v>
      </c>
      <c r="I65" s="226" t="s">
        <v>865</v>
      </c>
      <c r="J65" s="226" t="s">
        <v>866</v>
      </c>
      <c r="K65" s="170"/>
      <c r="L65" s="177" t="s">
        <v>964</v>
      </c>
      <c r="M65" s="177" t="s">
        <v>965</v>
      </c>
    </row>
    <row r="66" spans="1:13" ht="39.6" x14ac:dyDescent="0.25">
      <c r="A66" s="221" t="s">
        <v>664</v>
      </c>
      <c r="B66" s="170" t="s">
        <v>655</v>
      </c>
      <c r="C66" s="170" t="s">
        <v>149</v>
      </c>
      <c r="D66" s="220">
        <v>2.6</v>
      </c>
      <c r="E66" s="225" t="s">
        <v>245</v>
      </c>
      <c r="F66" s="221" t="s">
        <v>275</v>
      </c>
      <c r="G66" s="221" t="s">
        <v>966</v>
      </c>
      <c r="H66" s="226" t="s">
        <v>962</v>
      </c>
      <c r="I66" s="226" t="s">
        <v>865</v>
      </c>
      <c r="J66" s="226" t="s">
        <v>866</v>
      </c>
      <c r="K66" s="170"/>
      <c r="L66" s="177" t="s">
        <v>964</v>
      </c>
      <c r="M66" s="177" t="s">
        <v>965</v>
      </c>
    </row>
    <row r="67" spans="1:13" ht="39.6" x14ac:dyDescent="0.25">
      <c r="A67" s="221" t="s">
        <v>664</v>
      </c>
      <c r="B67" s="170" t="s">
        <v>655</v>
      </c>
      <c r="C67" s="170" t="s">
        <v>149</v>
      </c>
      <c r="D67" s="220">
        <v>2.6</v>
      </c>
      <c r="E67" s="225" t="s">
        <v>245</v>
      </c>
      <c r="F67" s="221" t="s">
        <v>263</v>
      </c>
      <c r="G67" s="221" t="s">
        <v>967</v>
      </c>
      <c r="H67" s="226" t="s">
        <v>962</v>
      </c>
      <c r="I67" s="226" t="s">
        <v>865</v>
      </c>
      <c r="J67" s="226" t="s">
        <v>865</v>
      </c>
      <c r="K67" s="170" t="s">
        <v>881</v>
      </c>
      <c r="L67" s="177" t="s">
        <v>964</v>
      </c>
      <c r="M67" s="177" t="s">
        <v>965</v>
      </c>
    </row>
    <row r="68" spans="1:13" ht="52.8" x14ac:dyDescent="0.25">
      <c r="A68" s="221" t="s">
        <v>664</v>
      </c>
      <c r="B68" s="170" t="s">
        <v>655</v>
      </c>
      <c r="C68" s="170" t="s">
        <v>149</v>
      </c>
      <c r="D68" s="220">
        <v>2.6</v>
      </c>
      <c r="E68" s="225" t="s">
        <v>245</v>
      </c>
      <c r="F68" s="221" t="s">
        <v>279</v>
      </c>
      <c r="G68" s="221" t="s">
        <v>968</v>
      </c>
      <c r="H68" s="226" t="s">
        <v>962</v>
      </c>
      <c r="I68" s="226" t="s">
        <v>865</v>
      </c>
      <c r="J68" s="226" t="s">
        <v>865</v>
      </c>
      <c r="K68" s="170" t="s">
        <v>927</v>
      </c>
      <c r="L68" s="331">
        <v>44958</v>
      </c>
      <c r="M68" s="177" t="s">
        <v>869</v>
      </c>
    </row>
    <row r="69" spans="1:13" ht="66" x14ac:dyDescent="0.25">
      <c r="A69" s="221" t="s">
        <v>664</v>
      </c>
      <c r="B69" s="170" t="s">
        <v>654</v>
      </c>
      <c r="C69" s="170" t="s">
        <v>149</v>
      </c>
      <c r="D69" s="220">
        <v>4.0999999999999996</v>
      </c>
      <c r="E69" s="91" t="s">
        <v>245</v>
      </c>
      <c r="F69" s="221" t="s">
        <v>279</v>
      </c>
      <c r="G69" s="221" t="s">
        <v>969</v>
      </c>
      <c r="H69" s="220" t="s">
        <v>864</v>
      </c>
      <c r="I69" s="226" t="s">
        <v>865</v>
      </c>
      <c r="J69" s="226" t="s">
        <v>866</v>
      </c>
      <c r="K69" s="170" t="s">
        <v>970</v>
      </c>
      <c r="L69" s="177" t="s">
        <v>971</v>
      </c>
      <c r="M69" s="177" t="s">
        <v>972</v>
      </c>
    </row>
    <row r="70" spans="1:13" ht="26.4" x14ac:dyDescent="0.25">
      <c r="A70" s="170" t="s">
        <v>664</v>
      </c>
      <c r="B70" s="170" t="s">
        <v>878</v>
      </c>
      <c r="C70" s="170" t="s">
        <v>149</v>
      </c>
      <c r="D70" s="220">
        <v>4.2</v>
      </c>
      <c r="E70" s="221" t="s">
        <v>239</v>
      </c>
      <c r="F70" s="221" t="s">
        <v>269</v>
      </c>
      <c r="G70" s="170" t="s">
        <v>880</v>
      </c>
      <c r="H70" s="220" t="s">
        <v>864</v>
      </c>
      <c r="I70" s="220" t="s">
        <v>865</v>
      </c>
      <c r="J70" s="220" t="s">
        <v>866</v>
      </c>
      <c r="K70" s="170" t="s">
        <v>881</v>
      </c>
      <c r="L70" s="402">
        <v>44986</v>
      </c>
      <c r="M70" s="177" t="s">
        <v>869</v>
      </c>
    </row>
    <row r="71" spans="1:13" ht="26.4" x14ac:dyDescent="0.25">
      <c r="A71" s="170" t="s">
        <v>664</v>
      </c>
      <c r="B71" s="170" t="s">
        <v>654</v>
      </c>
      <c r="C71" s="170" t="s">
        <v>149</v>
      </c>
      <c r="D71" s="220">
        <v>4.2</v>
      </c>
      <c r="E71" s="221" t="s">
        <v>239</v>
      </c>
      <c r="F71" s="221" t="s">
        <v>269</v>
      </c>
      <c r="G71" s="170" t="s">
        <v>973</v>
      </c>
      <c r="H71" s="220" t="s">
        <v>864</v>
      </c>
      <c r="I71" s="220" t="s">
        <v>865</v>
      </c>
      <c r="J71" s="220" t="s">
        <v>866</v>
      </c>
      <c r="K71" s="170" t="s">
        <v>881</v>
      </c>
      <c r="L71" s="402">
        <v>44986</v>
      </c>
      <c r="M71" s="177" t="s">
        <v>869</v>
      </c>
    </row>
    <row r="72" spans="1:13" ht="26.4" x14ac:dyDescent="0.25">
      <c r="A72" s="227" t="s">
        <v>664</v>
      </c>
      <c r="B72" s="227" t="s">
        <v>878</v>
      </c>
      <c r="C72" s="227" t="s">
        <v>185</v>
      </c>
      <c r="D72" s="228">
        <v>5.2</v>
      </c>
      <c r="E72" s="22" t="s">
        <v>251</v>
      </c>
      <c r="F72" s="22" t="s">
        <v>281</v>
      </c>
      <c r="G72" s="229" t="s">
        <v>974</v>
      </c>
      <c r="H72" s="228" t="s">
        <v>864</v>
      </c>
      <c r="I72" s="230" t="s">
        <v>975</v>
      </c>
      <c r="J72" s="220" t="s">
        <v>866</v>
      </c>
      <c r="K72" s="170" t="s">
        <v>976</v>
      </c>
      <c r="L72" s="402">
        <v>44986</v>
      </c>
      <c r="M72" s="177" t="s">
        <v>869</v>
      </c>
    </row>
    <row r="73" spans="1:13" ht="26.4" x14ac:dyDescent="0.25">
      <c r="A73" s="227" t="s">
        <v>664</v>
      </c>
      <c r="B73" s="227" t="s">
        <v>878</v>
      </c>
      <c r="C73" s="227" t="s">
        <v>185</v>
      </c>
      <c r="D73" s="228">
        <v>5.2</v>
      </c>
      <c r="E73" s="22" t="s">
        <v>251</v>
      </c>
      <c r="F73" s="22" t="s">
        <v>281</v>
      </c>
      <c r="G73" s="229" t="s">
        <v>977</v>
      </c>
      <c r="H73" s="228" t="s">
        <v>864</v>
      </c>
      <c r="I73" s="230" t="s">
        <v>865</v>
      </c>
      <c r="J73" s="220" t="s">
        <v>866</v>
      </c>
      <c r="K73" s="170" t="s">
        <v>976</v>
      </c>
      <c r="L73" s="402">
        <v>44986</v>
      </c>
      <c r="M73" s="177" t="s">
        <v>869</v>
      </c>
    </row>
    <row r="74" spans="1:13" ht="26.4" x14ac:dyDescent="0.25">
      <c r="A74" s="227" t="s">
        <v>664</v>
      </c>
      <c r="B74" s="227" t="s">
        <v>878</v>
      </c>
      <c r="C74" s="227" t="s">
        <v>185</v>
      </c>
      <c r="D74" s="228">
        <v>5.2</v>
      </c>
      <c r="E74" s="22" t="s">
        <v>251</v>
      </c>
      <c r="F74" s="22" t="s">
        <v>281</v>
      </c>
      <c r="G74" s="229" t="s">
        <v>978</v>
      </c>
      <c r="H74" s="228" t="s">
        <v>864</v>
      </c>
      <c r="I74" s="230" t="s">
        <v>979</v>
      </c>
      <c r="J74" s="220" t="s">
        <v>866</v>
      </c>
      <c r="K74" s="229" t="s">
        <v>980</v>
      </c>
      <c r="L74" s="402">
        <v>44986</v>
      </c>
      <c r="M74" s="177" t="s">
        <v>869</v>
      </c>
    </row>
    <row r="75" spans="1:13" ht="39.6" x14ac:dyDescent="0.25">
      <c r="A75" s="227" t="s">
        <v>664</v>
      </c>
      <c r="B75" s="227" t="s">
        <v>878</v>
      </c>
      <c r="C75" s="227" t="s">
        <v>185</v>
      </c>
      <c r="D75" s="228">
        <v>5.2</v>
      </c>
      <c r="E75" s="22" t="s">
        <v>251</v>
      </c>
      <c r="F75" s="22" t="s">
        <v>283</v>
      </c>
      <c r="G75" s="229" t="s">
        <v>981</v>
      </c>
      <c r="H75" s="228" t="s">
        <v>864</v>
      </c>
      <c r="I75" s="230" t="s">
        <v>975</v>
      </c>
      <c r="J75" s="220" t="s">
        <v>866</v>
      </c>
      <c r="K75" s="229" t="s">
        <v>565</v>
      </c>
      <c r="L75" s="402" t="s">
        <v>971</v>
      </c>
      <c r="M75" s="177" t="s">
        <v>982</v>
      </c>
    </row>
    <row r="76" spans="1:13" ht="39.6" x14ac:dyDescent="0.25">
      <c r="A76" s="227" t="s">
        <v>664</v>
      </c>
      <c r="B76" s="227" t="s">
        <v>878</v>
      </c>
      <c r="C76" s="227" t="s">
        <v>185</v>
      </c>
      <c r="D76" s="228">
        <v>6.1</v>
      </c>
      <c r="E76" s="306" t="s">
        <v>253</v>
      </c>
      <c r="F76" s="22" t="s">
        <v>285</v>
      </c>
      <c r="G76" s="229" t="s">
        <v>983</v>
      </c>
      <c r="H76" s="228" t="s">
        <v>864</v>
      </c>
      <c r="I76" s="230" t="s">
        <v>979</v>
      </c>
      <c r="J76" s="220" t="s">
        <v>866</v>
      </c>
      <c r="K76" s="229" t="s">
        <v>980</v>
      </c>
      <c r="L76" s="402">
        <v>44986</v>
      </c>
      <c r="M76" s="177" t="s">
        <v>869</v>
      </c>
    </row>
    <row r="77" spans="1:13" ht="39.6" x14ac:dyDescent="0.25">
      <c r="A77" s="227" t="s">
        <v>664</v>
      </c>
      <c r="B77" s="227" t="s">
        <v>878</v>
      </c>
      <c r="C77" s="227" t="s">
        <v>185</v>
      </c>
      <c r="D77" s="228">
        <v>6.1</v>
      </c>
      <c r="E77" s="306" t="s">
        <v>253</v>
      </c>
      <c r="F77" s="22" t="s">
        <v>285</v>
      </c>
      <c r="G77" s="229" t="s">
        <v>984</v>
      </c>
      <c r="H77" s="228" t="s">
        <v>864</v>
      </c>
      <c r="I77" s="230" t="s">
        <v>975</v>
      </c>
      <c r="J77" s="220" t="s">
        <v>866</v>
      </c>
      <c r="K77" s="229" t="s">
        <v>565</v>
      </c>
      <c r="L77" s="402">
        <v>44986</v>
      </c>
      <c r="M77" s="177" t="s">
        <v>869</v>
      </c>
    </row>
    <row r="78" spans="1:13" ht="39.6" x14ac:dyDescent="0.25">
      <c r="A78" s="227" t="s">
        <v>664</v>
      </c>
      <c r="B78" s="227" t="s">
        <v>878</v>
      </c>
      <c r="C78" s="227" t="s">
        <v>185</v>
      </c>
      <c r="D78" s="228">
        <v>6.1</v>
      </c>
      <c r="E78" s="306" t="s">
        <v>253</v>
      </c>
      <c r="F78" s="22" t="s">
        <v>287</v>
      </c>
      <c r="G78" s="229" t="s">
        <v>981</v>
      </c>
      <c r="H78" s="228" t="s">
        <v>864</v>
      </c>
      <c r="I78" s="230" t="s">
        <v>975</v>
      </c>
      <c r="J78" s="220" t="s">
        <v>866</v>
      </c>
      <c r="K78" s="229" t="s">
        <v>565</v>
      </c>
      <c r="L78" s="402">
        <v>44986</v>
      </c>
      <c r="M78" s="177" t="s">
        <v>982</v>
      </c>
    </row>
    <row r="79" spans="1:13" ht="15.75" customHeight="1" x14ac:dyDescent="0.25">
      <c r="F79" s="10"/>
      <c r="G79" s="10"/>
      <c r="H79" s="10"/>
    </row>
    <row r="80" spans="1:13" ht="15.75" customHeight="1" x14ac:dyDescent="0.25">
      <c r="F80" s="10"/>
      <c r="G80" s="10"/>
      <c r="H80" s="10"/>
    </row>
    <row r="81" spans="6:8" ht="15.75" customHeight="1" x14ac:dyDescent="0.25">
      <c r="F81" s="10"/>
      <c r="G81" s="10"/>
      <c r="H81" s="10"/>
    </row>
    <row r="82" spans="6:8" ht="15.75" customHeight="1" x14ac:dyDescent="0.25">
      <c r="F82" s="10"/>
      <c r="G82" s="10"/>
      <c r="H82" s="10"/>
    </row>
    <row r="83" spans="6:8" ht="15.75" customHeight="1" x14ac:dyDescent="0.25">
      <c r="F83" s="10"/>
      <c r="G83" s="10"/>
      <c r="H83" s="10"/>
    </row>
    <row r="84" spans="6:8" ht="15.75" customHeight="1" x14ac:dyDescent="0.25">
      <c r="F84" s="10"/>
      <c r="G84" s="10"/>
      <c r="H84" s="10"/>
    </row>
    <row r="85" spans="6:8" ht="15.75" customHeight="1" x14ac:dyDescent="0.25">
      <c r="F85" s="10"/>
      <c r="G85" s="10"/>
      <c r="H85" s="10"/>
    </row>
    <row r="86" spans="6:8" ht="15.75" customHeight="1" x14ac:dyDescent="0.25">
      <c r="F86" s="10"/>
      <c r="G86" s="10"/>
      <c r="H86" s="10"/>
    </row>
    <row r="87" spans="6:8" ht="15.75" customHeight="1" x14ac:dyDescent="0.25">
      <c r="F87" s="10"/>
      <c r="G87" s="10"/>
      <c r="H87" s="10"/>
    </row>
    <row r="88" spans="6:8" ht="15.75" customHeight="1" x14ac:dyDescent="0.25">
      <c r="F88" s="10"/>
      <c r="G88" s="10"/>
      <c r="H88" s="10"/>
    </row>
    <row r="89" spans="6:8" ht="15.75" customHeight="1" x14ac:dyDescent="0.25">
      <c r="F89" s="10"/>
      <c r="G89" s="10"/>
      <c r="H89" s="10"/>
    </row>
    <row r="90" spans="6:8" ht="15.75" customHeight="1" x14ac:dyDescent="0.25">
      <c r="F90" s="10"/>
      <c r="G90" s="10"/>
      <c r="H90" s="10"/>
    </row>
    <row r="91" spans="6:8" ht="15.75" customHeight="1" x14ac:dyDescent="0.25">
      <c r="F91" s="10"/>
      <c r="G91" s="10"/>
      <c r="H91" s="10"/>
    </row>
    <row r="92" spans="6:8" ht="15.75" customHeight="1" x14ac:dyDescent="0.25">
      <c r="F92" s="10"/>
      <c r="G92" s="10"/>
      <c r="H92" s="10"/>
    </row>
    <row r="93" spans="6:8" ht="15.75" customHeight="1" x14ac:dyDescent="0.25">
      <c r="F93" s="10"/>
      <c r="G93" s="10"/>
      <c r="H93" s="10"/>
    </row>
    <row r="94" spans="6:8" ht="15.75" customHeight="1" x14ac:dyDescent="0.25">
      <c r="F94" s="10"/>
      <c r="G94" s="10"/>
      <c r="H94" s="10"/>
    </row>
    <row r="95" spans="6:8" ht="15.75" customHeight="1" x14ac:dyDescent="0.25">
      <c r="F95" s="10"/>
      <c r="G95" s="10"/>
      <c r="H95" s="10"/>
    </row>
    <row r="96" spans="6:8" ht="15.75" customHeight="1" x14ac:dyDescent="0.25">
      <c r="F96" s="10"/>
      <c r="G96" s="10"/>
      <c r="H96" s="10"/>
    </row>
    <row r="97" spans="6:8" ht="15.75" customHeight="1" x14ac:dyDescent="0.25">
      <c r="F97" s="10"/>
      <c r="G97" s="10"/>
      <c r="H97" s="10"/>
    </row>
    <row r="98" spans="6:8" ht="15.75" customHeight="1" x14ac:dyDescent="0.25">
      <c r="F98" s="10"/>
      <c r="G98" s="10"/>
      <c r="H98" s="10"/>
    </row>
    <row r="99" spans="6:8" ht="15.75" customHeight="1" x14ac:dyDescent="0.25">
      <c r="F99" s="10"/>
      <c r="G99" s="10"/>
      <c r="H99" s="10"/>
    </row>
    <row r="100" spans="6:8" ht="15.75" customHeight="1" x14ac:dyDescent="0.25">
      <c r="F100" s="10"/>
      <c r="G100" s="10"/>
      <c r="H100" s="10"/>
    </row>
    <row r="101" spans="6:8" ht="15.75" customHeight="1" x14ac:dyDescent="0.25">
      <c r="F101" s="10"/>
      <c r="G101" s="10"/>
      <c r="H101" s="10"/>
    </row>
    <row r="102" spans="6:8" ht="15.75" customHeight="1" x14ac:dyDescent="0.25">
      <c r="F102" s="10"/>
      <c r="G102" s="10"/>
      <c r="H102" s="10"/>
    </row>
    <row r="103" spans="6:8" ht="15.75" customHeight="1" x14ac:dyDescent="0.25">
      <c r="F103" s="10"/>
      <c r="G103" s="10"/>
      <c r="H103" s="10"/>
    </row>
    <row r="104" spans="6:8" ht="15.75" customHeight="1" x14ac:dyDescent="0.25">
      <c r="F104" s="10"/>
      <c r="G104" s="10"/>
      <c r="H104" s="10"/>
    </row>
    <row r="105" spans="6:8" ht="15.75" customHeight="1" x14ac:dyDescent="0.25">
      <c r="F105" s="10"/>
      <c r="G105" s="10"/>
      <c r="H105" s="10"/>
    </row>
    <row r="106" spans="6:8" ht="15.75" customHeight="1" x14ac:dyDescent="0.25">
      <c r="F106" s="10"/>
      <c r="G106" s="10"/>
      <c r="H106" s="10"/>
    </row>
    <row r="107" spans="6:8" ht="15.75" customHeight="1" x14ac:dyDescent="0.25">
      <c r="F107" s="10"/>
      <c r="G107" s="10"/>
      <c r="H107" s="10"/>
    </row>
    <row r="108" spans="6:8" ht="15.75" customHeight="1" x14ac:dyDescent="0.25">
      <c r="F108" s="10"/>
      <c r="G108" s="10"/>
      <c r="H108" s="10"/>
    </row>
    <row r="109" spans="6:8" ht="15.75" customHeight="1" x14ac:dyDescent="0.25">
      <c r="F109" s="10"/>
      <c r="G109" s="10"/>
      <c r="H109" s="10"/>
    </row>
    <row r="110" spans="6:8" ht="15.75" customHeight="1" x14ac:dyDescent="0.25">
      <c r="F110" s="10"/>
      <c r="G110" s="10"/>
      <c r="H110" s="10"/>
    </row>
    <row r="111" spans="6:8" ht="15.75" customHeight="1" x14ac:dyDescent="0.25">
      <c r="F111" s="10"/>
      <c r="G111" s="10"/>
      <c r="H111" s="10"/>
    </row>
    <row r="112" spans="6:8" ht="15.75" customHeight="1" x14ac:dyDescent="0.25">
      <c r="F112" s="10"/>
      <c r="G112" s="10"/>
      <c r="H112" s="10"/>
    </row>
    <row r="113" spans="6:8" ht="15.75" customHeight="1" x14ac:dyDescent="0.25">
      <c r="F113" s="10"/>
      <c r="G113" s="10"/>
      <c r="H113" s="10"/>
    </row>
    <row r="114" spans="6:8" ht="15.75" customHeight="1" x14ac:dyDescent="0.25">
      <c r="F114" s="10"/>
      <c r="G114" s="10"/>
      <c r="H114" s="10"/>
    </row>
    <row r="115" spans="6:8" ht="15.75" customHeight="1" x14ac:dyDescent="0.25">
      <c r="F115" s="10"/>
      <c r="G115" s="10"/>
      <c r="H115" s="10"/>
    </row>
    <row r="116" spans="6:8" ht="15.75" customHeight="1" x14ac:dyDescent="0.25">
      <c r="F116" s="10"/>
      <c r="G116" s="10"/>
      <c r="H116" s="10"/>
    </row>
    <row r="117" spans="6:8" ht="15.75" customHeight="1" x14ac:dyDescent="0.25">
      <c r="F117" s="10"/>
      <c r="G117" s="10"/>
      <c r="H117" s="10"/>
    </row>
    <row r="118" spans="6:8" ht="15.75" customHeight="1" x14ac:dyDescent="0.25">
      <c r="F118" s="10"/>
      <c r="G118" s="10"/>
      <c r="H118" s="10"/>
    </row>
    <row r="119" spans="6:8" ht="15.75" customHeight="1" x14ac:dyDescent="0.25">
      <c r="F119" s="10"/>
      <c r="G119" s="10"/>
      <c r="H119" s="10"/>
    </row>
    <row r="120" spans="6:8" ht="15.75" customHeight="1" x14ac:dyDescent="0.25">
      <c r="F120" s="10"/>
      <c r="G120" s="10"/>
      <c r="H120" s="10"/>
    </row>
    <row r="121" spans="6:8" ht="15.75" customHeight="1" x14ac:dyDescent="0.25">
      <c r="F121" s="10"/>
      <c r="G121" s="10"/>
      <c r="H121" s="10"/>
    </row>
    <row r="122" spans="6:8" ht="15.75" customHeight="1" x14ac:dyDescent="0.25">
      <c r="F122" s="10"/>
      <c r="G122" s="10"/>
      <c r="H122" s="10"/>
    </row>
    <row r="123" spans="6:8" ht="15.75" customHeight="1" x14ac:dyDescent="0.25">
      <c r="F123" s="10"/>
      <c r="G123" s="10"/>
      <c r="H123" s="10"/>
    </row>
    <row r="124" spans="6:8" ht="15.75" customHeight="1" x14ac:dyDescent="0.25">
      <c r="F124" s="10"/>
      <c r="G124" s="10"/>
      <c r="H124" s="10"/>
    </row>
    <row r="125" spans="6:8" ht="15.75" customHeight="1" x14ac:dyDescent="0.25">
      <c r="F125" s="10"/>
      <c r="G125" s="10"/>
      <c r="H125" s="10"/>
    </row>
    <row r="126" spans="6:8" ht="15.75" customHeight="1" x14ac:dyDescent="0.25">
      <c r="F126" s="10"/>
      <c r="G126" s="10"/>
      <c r="H126" s="10"/>
    </row>
    <row r="127" spans="6:8" ht="15.75" customHeight="1" x14ac:dyDescent="0.25">
      <c r="F127" s="10"/>
      <c r="G127" s="10"/>
      <c r="H127" s="10"/>
    </row>
    <row r="128" spans="6:8" ht="15.75" customHeight="1" x14ac:dyDescent="0.25">
      <c r="F128" s="10"/>
      <c r="G128" s="10"/>
      <c r="H128" s="10"/>
    </row>
    <row r="129" spans="6:8" ht="15.75" customHeight="1" x14ac:dyDescent="0.25">
      <c r="F129" s="10"/>
      <c r="G129" s="10"/>
      <c r="H129" s="10"/>
    </row>
    <row r="130" spans="6:8" ht="15.75" customHeight="1" x14ac:dyDescent="0.25">
      <c r="F130" s="10"/>
      <c r="G130" s="10"/>
      <c r="H130" s="10"/>
    </row>
    <row r="131" spans="6:8" ht="15.75" customHeight="1" x14ac:dyDescent="0.25">
      <c r="F131" s="10"/>
      <c r="G131" s="10"/>
      <c r="H131" s="10"/>
    </row>
    <row r="132" spans="6:8" ht="15.75" customHeight="1" x14ac:dyDescent="0.25">
      <c r="F132" s="10"/>
      <c r="G132" s="10"/>
      <c r="H132" s="10"/>
    </row>
    <row r="133" spans="6:8" ht="15.75" customHeight="1" x14ac:dyDescent="0.25">
      <c r="F133" s="10"/>
      <c r="G133" s="10"/>
      <c r="H133" s="10"/>
    </row>
    <row r="134" spans="6:8" ht="15.75" customHeight="1" x14ac:dyDescent="0.25">
      <c r="F134" s="10"/>
      <c r="G134" s="10"/>
      <c r="H134" s="10"/>
    </row>
    <row r="135" spans="6:8" ht="15.75" customHeight="1" x14ac:dyDescent="0.25">
      <c r="F135" s="10"/>
      <c r="G135" s="10"/>
      <c r="H135" s="10"/>
    </row>
    <row r="136" spans="6:8" ht="15.75" customHeight="1" x14ac:dyDescent="0.25">
      <c r="F136" s="10"/>
      <c r="G136" s="10"/>
      <c r="H136" s="10"/>
    </row>
    <row r="137" spans="6:8" ht="15.75" customHeight="1" x14ac:dyDescent="0.25">
      <c r="F137" s="10"/>
      <c r="G137" s="10"/>
      <c r="H137" s="10"/>
    </row>
    <row r="138" spans="6:8" ht="15.75" customHeight="1" x14ac:dyDescent="0.25">
      <c r="F138" s="10"/>
      <c r="G138" s="10"/>
      <c r="H138" s="10"/>
    </row>
    <row r="139" spans="6:8" ht="15.75" customHeight="1" x14ac:dyDescent="0.25">
      <c r="F139" s="10"/>
      <c r="G139" s="10"/>
      <c r="H139" s="10"/>
    </row>
    <row r="140" spans="6:8" ht="15.75" customHeight="1" x14ac:dyDescent="0.25">
      <c r="F140" s="10"/>
      <c r="G140" s="10"/>
      <c r="H140" s="10"/>
    </row>
    <row r="141" spans="6:8" ht="15.75" customHeight="1" x14ac:dyDescent="0.25">
      <c r="F141" s="10"/>
      <c r="G141" s="10"/>
      <c r="H141" s="10"/>
    </row>
    <row r="142" spans="6:8" ht="15.75" customHeight="1" x14ac:dyDescent="0.25">
      <c r="F142" s="10"/>
      <c r="G142" s="10"/>
      <c r="H142" s="10"/>
    </row>
    <row r="143" spans="6:8" ht="15.75" customHeight="1" x14ac:dyDescent="0.25">
      <c r="F143" s="10"/>
      <c r="G143" s="10"/>
      <c r="H143" s="10"/>
    </row>
    <row r="144" spans="6:8" ht="15.75" customHeight="1" x14ac:dyDescent="0.25">
      <c r="F144" s="10"/>
      <c r="G144" s="10"/>
      <c r="H144" s="10"/>
    </row>
    <row r="145" spans="6:8" ht="15.75" customHeight="1" x14ac:dyDescent="0.25">
      <c r="F145" s="10"/>
      <c r="G145" s="10"/>
      <c r="H145" s="10"/>
    </row>
    <row r="146" spans="6:8" ht="15.75" customHeight="1" x14ac:dyDescent="0.25">
      <c r="F146" s="10"/>
      <c r="G146" s="10"/>
      <c r="H146" s="10"/>
    </row>
    <row r="147" spans="6:8" ht="15.75" customHeight="1" x14ac:dyDescent="0.25">
      <c r="F147" s="10"/>
      <c r="G147" s="10"/>
      <c r="H147" s="10"/>
    </row>
    <row r="148" spans="6:8" ht="15.75" customHeight="1" x14ac:dyDescent="0.25">
      <c r="F148" s="10"/>
      <c r="G148" s="10"/>
      <c r="H148" s="10"/>
    </row>
    <row r="149" spans="6:8" ht="15.75" customHeight="1" x14ac:dyDescent="0.25">
      <c r="F149" s="10"/>
      <c r="G149" s="10"/>
      <c r="H149" s="10"/>
    </row>
    <row r="150" spans="6:8" ht="15.75" customHeight="1" x14ac:dyDescent="0.25">
      <c r="F150" s="10"/>
      <c r="G150" s="10"/>
      <c r="H150" s="10"/>
    </row>
    <row r="151" spans="6:8" ht="15.75" customHeight="1" x14ac:dyDescent="0.25">
      <c r="F151" s="10"/>
      <c r="G151" s="10"/>
      <c r="H151" s="10"/>
    </row>
    <row r="152" spans="6:8" ht="15.75" customHeight="1" x14ac:dyDescent="0.25">
      <c r="F152" s="10"/>
      <c r="G152" s="10"/>
      <c r="H152" s="10"/>
    </row>
    <row r="153" spans="6:8" ht="15.75" customHeight="1" x14ac:dyDescent="0.25">
      <c r="F153" s="10"/>
      <c r="G153" s="10"/>
      <c r="H153" s="10"/>
    </row>
    <row r="154" spans="6:8" ht="15.75" customHeight="1" x14ac:dyDescent="0.25">
      <c r="F154" s="10"/>
      <c r="G154" s="10"/>
      <c r="H154" s="10"/>
    </row>
    <row r="155" spans="6:8" ht="15.75" customHeight="1" x14ac:dyDescent="0.25">
      <c r="F155" s="10"/>
      <c r="G155" s="10"/>
      <c r="H155" s="10"/>
    </row>
    <row r="156" spans="6:8" ht="15.75" customHeight="1" x14ac:dyDescent="0.25">
      <c r="F156" s="10"/>
      <c r="G156" s="10"/>
      <c r="H156" s="10"/>
    </row>
    <row r="157" spans="6:8" ht="15.75" customHeight="1" x14ac:dyDescent="0.25">
      <c r="F157" s="10"/>
      <c r="G157" s="10"/>
      <c r="H157" s="10"/>
    </row>
    <row r="158" spans="6:8" ht="15.75" customHeight="1" x14ac:dyDescent="0.25">
      <c r="F158" s="10"/>
      <c r="G158" s="10"/>
      <c r="H158" s="10"/>
    </row>
    <row r="159" spans="6:8" ht="15.75" customHeight="1" x14ac:dyDescent="0.25">
      <c r="F159" s="10"/>
      <c r="G159" s="10"/>
      <c r="H159" s="10"/>
    </row>
    <row r="160" spans="6:8" ht="15.75" customHeight="1" x14ac:dyDescent="0.25">
      <c r="F160" s="10"/>
      <c r="G160" s="10"/>
      <c r="H160" s="10"/>
    </row>
    <row r="161" spans="6:8" ht="15.75" customHeight="1" x14ac:dyDescent="0.25">
      <c r="F161" s="10"/>
      <c r="G161" s="10"/>
      <c r="H161" s="10"/>
    </row>
    <row r="162" spans="6:8" ht="15.75" customHeight="1" x14ac:dyDescent="0.25">
      <c r="F162" s="10"/>
      <c r="G162" s="10"/>
      <c r="H162" s="10"/>
    </row>
    <row r="163" spans="6:8" ht="15.75" customHeight="1" x14ac:dyDescent="0.25">
      <c r="F163" s="10"/>
      <c r="G163" s="10"/>
      <c r="H163" s="10"/>
    </row>
    <row r="164" spans="6:8" ht="15.75" customHeight="1" x14ac:dyDescent="0.25">
      <c r="F164" s="10"/>
      <c r="G164" s="10"/>
      <c r="H164" s="10"/>
    </row>
    <row r="165" spans="6:8" ht="15.75" customHeight="1" x14ac:dyDescent="0.25">
      <c r="F165" s="10"/>
      <c r="G165" s="10"/>
      <c r="H165" s="10"/>
    </row>
    <row r="166" spans="6:8" ht="15.75" customHeight="1" x14ac:dyDescent="0.25">
      <c r="F166" s="10"/>
      <c r="G166" s="10"/>
      <c r="H166" s="10"/>
    </row>
    <row r="167" spans="6:8" ht="15.75" customHeight="1" x14ac:dyDescent="0.25">
      <c r="F167" s="10"/>
      <c r="G167" s="10"/>
      <c r="H167" s="10"/>
    </row>
    <row r="168" spans="6:8" ht="15.75" customHeight="1" x14ac:dyDescent="0.25">
      <c r="F168" s="10"/>
      <c r="G168" s="10"/>
      <c r="H168" s="10"/>
    </row>
    <row r="169" spans="6:8" ht="15.75" customHeight="1" x14ac:dyDescent="0.25">
      <c r="F169" s="10"/>
      <c r="G169" s="10"/>
      <c r="H169" s="10"/>
    </row>
    <row r="170" spans="6:8" ht="15.75" customHeight="1" x14ac:dyDescent="0.25">
      <c r="F170" s="10"/>
      <c r="G170" s="10"/>
      <c r="H170" s="10"/>
    </row>
    <row r="171" spans="6:8" ht="15.75" customHeight="1" x14ac:dyDescent="0.25">
      <c r="F171" s="10"/>
      <c r="G171" s="10"/>
      <c r="H171" s="10"/>
    </row>
    <row r="172" spans="6:8" ht="15.75" customHeight="1" x14ac:dyDescent="0.25">
      <c r="F172" s="10"/>
      <c r="G172" s="10"/>
      <c r="H172" s="10"/>
    </row>
    <row r="173" spans="6:8" ht="15.75" customHeight="1" x14ac:dyDescent="0.25">
      <c r="F173" s="10"/>
      <c r="G173" s="10"/>
      <c r="H173" s="10"/>
    </row>
    <row r="174" spans="6:8" ht="15.75" customHeight="1" x14ac:dyDescent="0.25">
      <c r="F174" s="10"/>
      <c r="G174" s="10"/>
      <c r="H174" s="10"/>
    </row>
    <row r="175" spans="6:8" ht="15.75" customHeight="1" x14ac:dyDescent="0.25">
      <c r="F175" s="10"/>
      <c r="G175" s="10"/>
      <c r="H175" s="10"/>
    </row>
    <row r="176" spans="6:8" ht="15.75" customHeight="1" x14ac:dyDescent="0.25">
      <c r="F176" s="10"/>
      <c r="G176" s="10"/>
      <c r="H176" s="10"/>
    </row>
    <row r="177" spans="6:8" ht="15.75" customHeight="1" x14ac:dyDescent="0.25">
      <c r="F177" s="10"/>
      <c r="G177" s="10"/>
      <c r="H177" s="10"/>
    </row>
    <row r="178" spans="6:8" ht="15.75" customHeight="1" x14ac:dyDescent="0.25">
      <c r="F178" s="10"/>
      <c r="G178" s="10"/>
      <c r="H178" s="10"/>
    </row>
    <row r="179" spans="6:8" ht="15.75" customHeight="1" x14ac:dyDescent="0.25">
      <c r="F179" s="10"/>
      <c r="G179" s="10"/>
      <c r="H179" s="10"/>
    </row>
    <row r="180" spans="6:8" ht="15.75" customHeight="1" x14ac:dyDescent="0.25">
      <c r="F180" s="10"/>
      <c r="G180" s="10"/>
      <c r="H180" s="10"/>
    </row>
    <row r="181" spans="6:8" ht="15.75" customHeight="1" x14ac:dyDescent="0.25">
      <c r="F181" s="10"/>
      <c r="G181" s="10"/>
      <c r="H181" s="10"/>
    </row>
    <row r="182" spans="6:8" ht="15.75" customHeight="1" x14ac:dyDescent="0.25">
      <c r="F182" s="10"/>
      <c r="G182" s="10"/>
      <c r="H182" s="10"/>
    </row>
    <row r="183" spans="6:8" ht="15.75" customHeight="1" x14ac:dyDescent="0.25">
      <c r="F183" s="10"/>
      <c r="G183" s="10"/>
      <c r="H183" s="10"/>
    </row>
    <row r="184" spans="6:8" ht="15.75" customHeight="1" x14ac:dyDescent="0.25">
      <c r="F184" s="10"/>
      <c r="G184" s="10"/>
      <c r="H184" s="10"/>
    </row>
    <row r="185" spans="6:8" ht="15.75" customHeight="1" x14ac:dyDescent="0.25">
      <c r="F185" s="10"/>
      <c r="G185" s="10"/>
      <c r="H185" s="10"/>
    </row>
    <row r="186" spans="6:8" ht="15.75" customHeight="1" x14ac:dyDescent="0.25">
      <c r="F186" s="10"/>
      <c r="G186" s="10"/>
      <c r="H186" s="10"/>
    </row>
    <row r="187" spans="6:8" ht="15.75" customHeight="1" x14ac:dyDescent="0.25">
      <c r="F187" s="10"/>
      <c r="G187" s="10"/>
      <c r="H187" s="10"/>
    </row>
    <row r="188" spans="6:8" ht="15.75" customHeight="1" x14ac:dyDescent="0.25">
      <c r="F188" s="10"/>
      <c r="G188" s="10"/>
      <c r="H188" s="10"/>
    </row>
    <row r="189" spans="6:8" ht="15.75" customHeight="1" x14ac:dyDescent="0.25">
      <c r="F189" s="10"/>
      <c r="G189" s="10"/>
      <c r="H189" s="10"/>
    </row>
    <row r="190" spans="6:8" ht="15.75" customHeight="1" x14ac:dyDescent="0.25">
      <c r="F190" s="10"/>
      <c r="G190" s="10"/>
      <c r="H190" s="10"/>
    </row>
    <row r="191" spans="6:8" ht="15.75" customHeight="1" x14ac:dyDescent="0.25">
      <c r="F191" s="10"/>
      <c r="G191" s="10"/>
      <c r="H191" s="10"/>
    </row>
    <row r="192" spans="6:8" ht="15.75" customHeight="1" x14ac:dyDescent="0.25">
      <c r="F192" s="10"/>
      <c r="G192" s="10"/>
      <c r="H192" s="10"/>
    </row>
    <row r="193" spans="6:8" ht="15.75" customHeight="1" x14ac:dyDescent="0.25">
      <c r="F193" s="10"/>
      <c r="G193" s="10"/>
      <c r="H193" s="10"/>
    </row>
    <row r="194" spans="6:8" ht="15.75" customHeight="1" x14ac:dyDescent="0.25">
      <c r="F194" s="10"/>
      <c r="G194" s="10"/>
      <c r="H194" s="10"/>
    </row>
    <row r="195" spans="6:8" ht="15.75" customHeight="1" x14ac:dyDescent="0.25">
      <c r="F195" s="10"/>
      <c r="G195" s="10"/>
      <c r="H195" s="10"/>
    </row>
    <row r="196" spans="6:8" ht="15.75" customHeight="1" x14ac:dyDescent="0.25">
      <c r="F196" s="10"/>
      <c r="G196" s="10"/>
      <c r="H196" s="10"/>
    </row>
    <row r="197" spans="6:8" ht="15.75" customHeight="1" x14ac:dyDescent="0.25">
      <c r="F197" s="10"/>
      <c r="G197" s="10"/>
      <c r="H197" s="10"/>
    </row>
    <row r="198" spans="6:8" ht="15.75" customHeight="1" x14ac:dyDescent="0.25">
      <c r="F198" s="10"/>
      <c r="G198" s="10"/>
      <c r="H198" s="10"/>
    </row>
    <row r="199" spans="6:8" ht="15.75" customHeight="1" x14ac:dyDescent="0.25">
      <c r="F199" s="10"/>
      <c r="G199" s="10"/>
      <c r="H199" s="10"/>
    </row>
    <row r="200" spans="6:8" ht="15.75" customHeight="1" x14ac:dyDescent="0.25">
      <c r="F200" s="10"/>
      <c r="G200" s="10"/>
      <c r="H200" s="10"/>
    </row>
    <row r="201" spans="6:8" ht="15.75" customHeight="1" x14ac:dyDescent="0.25">
      <c r="F201" s="10"/>
      <c r="G201" s="10"/>
      <c r="H201" s="10"/>
    </row>
    <row r="202" spans="6:8" ht="15.75" customHeight="1" x14ac:dyDescent="0.25">
      <c r="F202" s="10"/>
      <c r="G202" s="10"/>
      <c r="H202" s="10"/>
    </row>
    <row r="203" spans="6:8" ht="15.75" customHeight="1" x14ac:dyDescent="0.25">
      <c r="F203" s="10"/>
      <c r="G203" s="10"/>
      <c r="H203" s="10"/>
    </row>
    <row r="204" spans="6:8" ht="15.75" customHeight="1" x14ac:dyDescent="0.25">
      <c r="F204" s="10"/>
      <c r="G204" s="10"/>
      <c r="H204" s="10"/>
    </row>
    <row r="205" spans="6:8" ht="15.75" customHeight="1" x14ac:dyDescent="0.25">
      <c r="F205" s="10"/>
      <c r="G205" s="10"/>
      <c r="H205" s="10"/>
    </row>
    <row r="206" spans="6:8" ht="15.75" customHeight="1" x14ac:dyDescent="0.25">
      <c r="F206" s="10"/>
      <c r="G206" s="10"/>
      <c r="H206" s="10"/>
    </row>
    <row r="207" spans="6:8" ht="15.75" customHeight="1" x14ac:dyDescent="0.25">
      <c r="F207" s="10"/>
      <c r="G207" s="10"/>
      <c r="H207" s="10"/>
    </row>
    <row r="208" spans="6:8" ht="15.75" customHeight="1" x14ac:dyDescent="0.25">
      <c r="F208" s="10"/>
      <c r="G208" s="10"/>
      <c r="H208" s="10"/>
    </row>
    <row r="209" spans="6:8" ht="15.75" customHeight="1" x14ac:dyDescent="0.25">
      <c r="F209" s="10"/>
      <c r="G209" s="10"/>
      <c r="H209" s="10"/>
    </row>
    <row r="210" spans="6:8" ht="15.75" customHeight="1" x14ac:dyDescent="0.25">
      <c r="F210" s="10"/>
      <c r="G210" s="10"/>
      <c r="H210" s="10"/>
    </row>
    <row r="211" spans="6:8" ht="15.75" customHeight="1" x14ac:dyDescent="0.25">
      <c r="F211" s="10"/>
      <c r="G211" s="10"/>
      <c r="H211" s="10"/>
    </row>
    <row r="212" spans="6:8" ht="15.75" customHeight="1" x14ac:dyDescent="0.25">
      <c r="F212" s="10"/>
      <c r="G212" s="10"/>
      <c r="H212" s="10"/>
    </row>
    <row r="213" spans="6:8" ht="15.75" customHeight="1" x14ac:dyDescent="0.25">
      <c r="F213" s="10"/>
      <c r="G213" s="10"/>
      <c r="H213" s="10"/>
    </row>
    <row r="214" spans="6:8" ht="15.75" customHeight="1" x14ac:dyDescent="0.25">
      <c r="F214" s="10"/>
      <c r="G214" s="10"/>
      <c r="H214" s="10"/>
    </row>
    <row r="215" spans="6:8" ht="15.75" customHeight="1" x14ac:dyDescent="0.25">
      <c r="F215" s="10"/>
      <c r="G215" s="10"/>
      <c r="H215" s="10"/>
    </row>
    <row r="216" spans="6:8" ht="15.75" customHeight="1" x14ac:dyDescent="0.25">
      <c r="F216" s="10"/>
      <c r="G216" s="10"/>
      <c r="H216" s="10"/>
    </row>
    <row r="217" spans="6:8" ht="15.75" customHeight="1" x14ac:dyDescent="0.25">
      <c r="F217" s="10"/>
      <c r="G217" s="10"/>
      <c r="H217" s="10"/>
    </row>
    <row r="218" spans="6:8" ht="15.75" customHeight="1" x14ac:dyDescent="0.25">
      <c r="F218" s="10"/>
      <c r="G218" s="10"/>
      <c r="H218" s="10"/>
    </row>
    <row r="219" spans="6:8" ht="15.75" customHeight="1" x14ac:dyDescent="0.25">
      <c r="F219" s="10"/>
      <c r="G219" s="10"/>
      <c r="H219" s="10"/>
    </row>
    <row r="220" spans="6:8" ht="15.75" customHeight="1" x14ac:dyDescent="0.25">
      <c r="F220" s="10"/>
      <c r="G220" s="10"/>
      <c r="H220" s="10"/>
    </row>
    <row r="221" spans="6:8" ht="15.75" customHeight="1" x14ac:dyDescent="0.25">
      <c r="F221" s="10"/>
      <c r="G221" s="10"/>
      <c r="H221" s="10"/>
    </row>
    <row r="222" spans="6:8" ht="15.75" customHeight="1" x14ac:dyDescent="0.25">
      <c r="H222" s="10"/>
    </row>
    <row r="223" spans="6:8" ht="15.75" customHeight="1" x14ac:dyDescent="0.25"/>
    <row r="224" spans="6: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MasterCodeList!$C$2:$C$27</xm:f>
          </x14:formula1>
          <xm:sqref>A4:A6</xm:sqref>
        </x14:dataValidation>
        <x14:dataValidation type="list" allowBlank="1" showInputMessage="1" showErrorMessage="1" xr:uid="{00000000-0002-0000-0200-000001000000}">
          <x14:formula1>
            <xm:f>MasterCodeList!$C$378:$C$384</xm:f>
          </x14:formula1>
          <xm:sqref>B4:B6</xm:sqref>
        </x14:dataValidation>
        <x14:dataValidation type="list" allowBlank="1" showInputMessage="1" showErrorMessage="1" xr:uid="{00000000-0002-0000-0200-000002000000}">
          <x14:formula1>
            <xm:f>MasterCodeList!$C$28:$C$46</xm:f>
          </x14:formula1>
          <xm:sqref>C4:C6</xm:sqref>
        </x14:dataValidation>
        <x14:dataValidation type="list" allowBlank="1" showInputMessage="1" showErrorMessage="1" xr:uid="{00000000-0002-0000-0200-000003000000}">
          <x14:formula1>
            <xm:f>MasterCodeList!$C$79:$C$87</xm:f>
          </x14:formula1>
          <xm:sqref>E4:E6</xm:sqref>
        </x14:dataValidation>
        <x14:dataValidation type="list" allowBlank="1" showInputMessage="1" showErrorMessage="1" xr:uid="{00000000-0002-0000-0200-000004000000}">
          <x14:formula1>
            <xm:f>MasterCodeList!$C$88:$C$108</xm:f>
          </x14:formula1>
          <xm:sqref>F4:F6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960"/>
  <sheetViews>
    <sheetView zoomScaleNormal="100" zoomScaleSheetLayoutView="100" workbookViewId="0"/>
  </sheetViews>
  <sheetFormatPr defaultColWidth="14.44140625" defaultRowHeight="15" customHeight="1" x14ac:dyDescent="0.25"/>
  <cols>
    <col min="1" max="1" width="11.44140625" style="41" customWidth="1"/>
    <col min="2" max="2" width="26.44140625" style="41" customWidth="1"/>
    <col min="3" max="3" width="33.5546875" style="41" customWidth="1"/>
    <col min="4" max="4" width="21" style="41" customWidth="1"/>
    <col min="5" max="5" width="34.6640625" style="41" customWidth="1"/>
    <col min="6" max="6" width="17.33203125" style="324" customWidth="1"/>
    <col min="7" max="7" width="33.109375" style="84" customWidth="1"/>
    <col min="8" max="16384" width="14.44140625" style="41"/>
  </cols>
  <sheetData>
    <row r="1" spans="1:24" ht="15" customHeight="1" x14ac:dyDescent="0.25">
      <c r="A1" s="43" t="s">
        <v>985</v>
      </c>
      <c r="B1" s="107"/>
      <c r="C1" s="107"/>
      <c r="F1" s="84"/>
    </row>
    <row r="2" spans="1:24" ht="26.4" x14ac:dyDescent="0.25">
      <c r="A2" s="108" t="s">
        <v>99</v>
      </c>
      <c r="B2" s="108" t="s">
        <v>986</v>
      </c>
      <c r="C2" s="123" t="s">
        <v>987</v>
      </c>
      <c r="D2" s="108" t="s">
        <v>147</v>
      </c>
      <c r="E2" s="108" t="s">
        <v>860</v>
      </c>
      <c r="F2" s="323" t="s">
        <v>988</v>
      </c>
      <c r="G2" s="172" t="s">
        <v>862</v>
      </c>
      <c r="H2" s="10"/>
      <c r="I2" s="10"/>
      <c r="J2" s="10"/>
      <c r="K2" s="10"/>
      <c r="L2" s="10"/>
      <c r="M2" s="10"/>
      <c r="N2" s="10"/>
      <c r="O2" s="10"/>
      <c r="P2" s="10"/>
      <c r="Q2" s="10"/>
      <c r="R2" s="10"/>
      <c r="S2" s="10"/>
      <c r="T2" s="10"/>
      <c r="U2" s="10"/>
      <c r="V2" s="10"/>
      <c r="W2" s="10"/>
      <c r="X2" s="10"/>
    </row>
    <row r="3" spans="1:24" ht="13.2" x14ac:dyDescent="0.25">
      <c r="A3" s="332" t="s">
        <v>664</v>
      </c>
      <c r="B3" s="333" t="s">
        <v>989</v>
      </c>
      <c r="C3" s="334" t="s">
        <v>990</v>
      </c>
      <c r="D3" s="335" t="s">
        <v>155</v>
      </c>
      <c r="E3" s="336"/>
      <c r="F3" s="337">
        <v>1</v>
      </c>
      <c r="G3" s="338" t="s">
        <v>869</v>
      </c>
    </row>
    <row r="4" spans="1:24" ht="39.6" x14ac:dyDescent="0.25">
      <c r="A4" s="332" t="s">
        <v>664</v>
      </c>
      <c r="B4" s="333" t="s">
        <v>991</v>
      </c>
      <c r="C4" s="334" t="s">
        <v>992</v>
      </c>
      <c r="D4" s="335" t="s">
        <v>149</v>
      </c>
      <c r="E4" s="334" t="s">
        <v>993</v>
      </c>
      <c r="F4" s="339">
        <v>1</v>
      </c>
      <c r="G4" s="338" t="s">
        <v>869</v>
      </c>
    </row>
    <row r="5" spans="1:24" ht="26.4" x14ac:dyDescent="0.25">
      <c r="A5" s="332" t="s">
        <v>664</v>
      </c>
      <c r="B5" s="333" t="s">
        <v>994</v>
      </c>
      <c r="C5" s="334" t="s">
        <v>995</v>
      </c>
      <c r="D5" s="335" t="s">
        <v>149</v>
      </c>
      <c r="E5" s="336"/>
      <c r="F5" s="339">
        <v>2</v>
      </c>
      <c r="G5" s="340" t="s">
        <v>996</v>
      </c>
    </row>
    <row r="6" spans="1:24" ht="26.4" x14ac:dyDescent="0.25">
      <c r="A6" s="332" t="s">
        <v>664</v>
      </c>
      <c r="B6" s="333" t="s">
        <v>997</v>
      </c>
      <c r="C6" s="334" t="s">
        <v>998</v>
      </c>
      <c r="D6" s="335" t="s">
        <v>149</v>
      </c>
      <c r="E6" s="336"/>
      <c r="F6" s="339">
        <v>1</v>
      </c>
      <c r="G6" s="338" t="s">
        <v>869</v>
      </c>
    </row>
    <row r="7" spans="1:24" ht="13.2" x14ac:dyDescent="0.25">
      <c r="A7" s="332" t="s">
        <v>664</v>
      </c>
      <c r="B7" s="341" t="s">
        <v>999</v>
      </c>
      <c r="C7" s="342" t="s">
        <v>999</v>
      </c>
      <c r="D7" s="343" t="s">
        <v>185</v>
      </c>
      <c r="E7" s="344"/>
      <c r="F7" s="339">
        <v>2</v>
      </c>
      <c r="G7" s="338" t="s">
        <v>869</v>
      </c>
    </row>
    <row r="8" spans="1:24" ht="26.4" x14ac:dyDescent="0.25">
      <c r="A8" s="332" t="s">
        <v>664</v>
      </c>
      <c r="B8" s="333" t="s">
        <v>1000</v>
      </c>
      <c r="C8" s="334" t="s">
        <v>1001</v>
      </c>
      <c r="D8" s="335" t="s">
        <v>149</v>
      </c>
      <c r="E8" s="336"/>
      <c r="F8" s="339">
        <v>2</v>
      </c>
      <c r="G8" s="340" t="s">
        <v>996</v>
      </c>
    </row>
    <row r="9" spans="1:24" ht="39.6" x14ac:dyDescent="0.25">
      <c r="A9" s="332" t="s">
        <v>664</v>
      </c>
      <c r="B9" s="333" t="s">
        <v>1002</v>
      </c>
      <c r="C9" s="334" t="s">
        <v>1003</v>
      </c>
      <c r="D9" s="335" t="s">
        <v>149</v>
      </c>
      <c r="E9" s="334" t="s">
        <v>1004</v>
      </c>
      <c r="F9" s="339">
        <v>2</v>
      </c>
      <c r="G9" s="340" t="s">
        <v>869</v>
      </c>
    </row>
    <row r="10" spans="1:24" ht="26.4" x14ac:dyDescent="0.25">
      <c r="A10" s="332" t="s">
        <v>664</v>
      </c>
      <c r="B10" s="333" t="s">
        <v>1005</v>
      </c>
      <c r="C10" s="334" t="s">
        <v>1006</v>
      </c>
      <c r="D10" s="335" t="s">
        <v>149</v>
      </c>
      <c r="E10" s="336"/>
      <c r="F10" s="339">
        <v>0</v>
      </c>
      <c r="G10" s="340" t="s">
        <v>1007</v>
      </c>
    </row>
    <row r="11" spans="1:24" ht="26.4" x14ac:dyDescent="0.25">
      <c r="A11" s="332" t="s">
        <v>664</v>
      </c>
      <c r="B11" s="333" t="s">
        <v>1008</v>
      </c>
      <c r="C11" s="334" t="s">
        <v>1009</v>
      </c>
      <c r="D11" s="335" t="s">
        <v>149</v>
      </c>
      <c r="E11" s="336"/>
      <c r="F11" s="339">
        <v>2</v>
      </c>
      <c r="G11" s="338" t="s">
        <v>869</v>
      </c>
    </row>
    <row r="12" spans="1:24" ht="39.6" x14ac:dyDescent="0.25">
      <c r="A12" s="332" t="s">
        <v>664</v>
      </c>
      <c r="B12" s="333" t="s">
        <v>1010</v>
      </c>
      <c r="C12" s="334" t="s">
        <v>1011</v>
      </c>
      <c r="D12" s="335" t="s">
        <v>149</v>
      </c>
      <c r="E12" s="334" t="s">
        <v>1012</v>
      </c>
      <c r="F12" s="339">
        <v>2</v>
      </c>
      <c r="G12" s="338" t="s">
        <v>869</v>
      </c>
    </row>
    <row r="13" spans="1:24" ht="13.2" x14ac:dyDescent="0.25">
      <c r="A13" s="332" t="s">
        <v>664</v>
      </c>
      <c r="B13" s="333" t="s">
        <v>1013</v>
      </c>
      <c r="C13" s="334" t="s">
        <v>1014</v>
      </c>
      <c r="D13" s="335" t="s">
        <v>149</v>
      </c>
      <c r="E13" s="336"/>
      <c r="F13" s="339">
        <v>2</v>
      </c>
      <c r="G13" s="338" t="s">
        <v>869</v>
      </c>
    </row>
    <row r="14" spans="1:24" ht="26.4" x14ac:dyDescent="0.25">
      <c r="A14" s="332" t="s">
        <v>664</v>
      </c>
      <c r="B14" s="333" t="s">
        <v>1015</v>
      </c>
      <c r="C14" s="334" t="s">
        <v>1016</v>
      </c>
      <c r="D14" s="335" t="s">
        <v>149</v>
      </c>
      <c r="E14" s="336"/>
      <c r="F14" s="339">
        <v>1</v>
      </c>
      <c r="G14" s="338" t="s">
        <v>869</v>
      </c>
    </row>
    <row r="15" spans="1:24" ht="39.6" x14ac:dyDescent="0.25">
      <c r="A15" s="332" t="s">
        <v>664</v>
      </c>
      <c r="B15" s="333" t="s">
        <v>1017</v>
      </c>
      <c r="C15" s="334" t="s">
        <v>1018</v>
      </c>
      <c r="D15" s="335" t="s">
        <v>149</v>
      </c>
      <c r="E15" s="334" t="s">
        <v>1012</v>
      </c>
      <c r="F15" s="339">
        <v>1</v>
      </c>
      <c r="G15" s="338" t="s">
        <v>869</v>
      </c>
    </row>
    <row r="16" spans="1:24" ht="26.4" x14ac:dyDescent="0.25">
      <c r="A16" s="332" t="s">
        <v>664</v>
      </c>
      <c r="B16" s="333" t="s">
        <v>1019</v>
      </c>
      <c r="C16" s="334" t="s">
        <v>1020</v>
      </c>
      <c r="D16" s="335" t="s">
        <v>149</v>
      </c>
      <c r="E16" s="336"/>
      <c r="F16" s="339">
        <v>1</v>
      </c>
      <c r="G16" s="338" t="s">
        <v>869</v>
      </c>
    </row>
    <row r="17" spans="1:24" ht="39.6" x14ac:dyDescent="0.25">
      <c r="A17" s="332" t="s">
        <v>664</v>
      </c>
      <c r="B17" s="333" t="s">
        <v>1021</v>
      </c>
      <c r="C17" s="334" t="s">
        <v>1022</v>
      </c>
      <c r="D17" s="335" t="s">
        <v>149</v>
      </c>
      <c r="E17" s="334" t="s">
        <v>1023</v>
      </c>
      <c r="F17" s="339">
        <v>0</v>
      </c>
      <c r="G17" s="340" t="s">
        <v>1024</v>
      </c>
    </row>
    <row r="18" spans="1:24" ht="26.4" x14ac:dyDescent="0.25">
      <c r="A18" s="332" t="s">
        <v>664</v>
      </c>
      <c r="B18" s="333" t="s">
        <v>1025</v>
      </c>
      <c r="C18" s="334" t="s">
        <v>1026</v>
      </c>
      <c r="D18" s="335" t="s">
        <v>149</v>
      </c>
      <c r="E18" s="336"/>
      <c r="F18" s="339">
        <v>2</v>
      </c>
      <c r="G18" s="338" t="s">
        <v>869</v>
      </c>
    </row>
    <row r="19" spans="1:24" ht="39.6" x14ac:dyDescent="0.25">
      <c r="A19" s="332" t="s">
        <v>664</v>
      </c>
      <c r="B19" s="333" t="s">
        <v>1027</v>
      </c>
      <c r="C19" s="334" t="s">
        <v>1028</v>
      </c>
      <c r="D19" s="335" t="s">
        <v>149</v>
      </c>
      <c r="E19" s="334" t="s">
        <v>1012</v>
      </c>
      <c r="F19" s="339">
        <v>3</v>
      </c>
      <c r="G19" s="338" t="s">
        <v>869</v>
      </c>
    </row>
    <row r="20" spans="1:24" ht="39.6" x14ac:dyDescent="0.25">
      <c r="A20" s="332" t="s">
        <v>664</v>
      </c>
      <c r="B20" s="333" t="s">
        <v>1029</v>
      </c>
      <c r="C20" s="334" t="s">
        <v>1030</v>
      </c>
      <c r="D20" s="335" t="s">
        <v>149</v>
      </c>
      <c r="E20" s="336"/>
      <c r="F20" s="339">
        <v>1</v>
      </c>
      <c r="G20" s="338" t="s">
        <v>869</v>
      </c>
    </row>
    <row r="21" spans="1:24" ht="26.4" x14ac:dyDescent="0.25">
      <c r="A21" s="332" t="s">
        <v>664</v>
      </c>
      <c r="B21" s="333" t="s">
        <v>1031</v>
      </c>
      <c r="C21" s="334" t="s">
        <v>1032</v>
      </c>
      <c r="D21" s="335" t="s">
        <v>149</v>
      </c>
      <c r="E21" s="336"/>
      <c r="F21" s="339">
        <v>2</v>
      </c>
      <c r="G21" s="338" t="s">
        <v>869</v>
      </c>
    </row>
    <row r="22" spans="1:24" ht="39.6" x14ac:dyDescent="0.25">
      <c r="A22" s="332" t="s">
        <v>664</v>
      </c>
      <c r="B22" s="333" t="s">
        <v>1033</v>
      </c>
      <c r="C22" s="334" t="s">
        <v>1034</v>
      </c>
      <c r="D22" s="335" t="s">
        <v>149</v>
      </c>
      <c r="E22" s="334" t="s">
        <v>1023</v>
      </c>
      <c r="F22" s="339">
        <v>1</v>
      </c>
      <c r="G22" s="338" t="s">
        <v>869</v>
      </c>
    </row>
    <row r="23" spans="1:24" ht="26.4" x14ac:dyDescent="0.25">
      <c r="A23" s="332" t="s">
        <v>664</v>
      </c>
      <c r="B23" s="333" t="s">
        <v>1035</v>
      </c>
      <c r="C23" s="334" t="s">
        <v>1036</v>
      </c>
      <c r="D23" s="335" t="s">
        <v>149</v>
      </c>
      <c r="E23" s="336"/>
      <c r="F23" s="339">
        <v>1</v>
      </c>
      <c r="G23" s="338" t="s">
        <v>869</v>
      </c>
    </row>
    <row r="24" spans="1:24" ht="39.6" x14ac:dyDescent="0.25">
      <c r="A24" s="332" t="s">
        <v>664</v>
      </c>
      <c r="B24" s="333" t="s">
        <v>1037</v>
      </c>
      <c r="C24" s="334" t="s">
        <v>1038</v>
      </c>
      <c r="D24" s="335" t="s">
        <v>149</v>
      </c>
      <c r="E24" s="334" t="s">
        <v>1012</v>
      </c>
      <c r="F24" s="339">
        <v>2</v>
      </c>
      <c r="G24" s="338" t="s">
        <v>869</v>
      </c>
    </row>
    <row r="25" spans="1:24" ht="13.2" x14ac:dyDescent="0.25">
      <c r="A25" s="332" t="s">
        <v>664</v>
      </c>
      <c r="B25" s="345" t="s">
        <v>1039</v>
      </c>
      <c r="C25" s="344" t="s">
        <v>1040</v>
      </c>
      <c r="D25" s="343" t="s">
        <v>185</v>
      </c>
      <c r="E25" s="344" t="s">
        <v>1041</v>
      </c>
      <c r="F25" s="339">
        <v>1</v>
      </c>
      <c r="G25" s="338" t="s">
        <v>869</v>
      </c>
    </row>
    <row r="26" spans="1:24" ht="39.6" x14ac:dyDescent="0.25">
      <c r="A26" s="332" t="s">
        <v>664</v>
      </c>
      <c r="B26" s="345" t="s">
        <v>1042</v>
      </c>
      <c r="C26" s="344" t="s">
        <v>1043</v>
      </c>
      <c r="D26" s="343" t="s">
        <v>185</v>
      </c>
      <c r="E26" s="344" t="s">
        <v>1041</v>
      </c>
      <c r="F26" s="339">
        <v>2</v>
      </c>
      <c r="G26" s="338" t="s">
        <v>869</v>
      </c>
    </row>
    <row r="27" spans="1:24" ht="26.4" x14ac:dyDescent="0.25">
      <c r="A27" s="332" t="s">
        <v>664</v>
      </c>
      <c r="B27" s="341" t="s">
        <v>1044</v>
      </c>
      <c r="C27" s="342" t="s">
        <v>1045</v>
      </c>
      <c r="D27" s="343" t="s">
        <v>185</v>
      </c>
      <c r="E27" s="344"/>
      <c r="F27" s="339">
        <v>1</v>
      </c>
      <c r="G27" s="338" t="s">
        <v>869</v>
      </c>
    </row>
    <row r="28" spans="1:24" ht="26.4" x14ac:dyDescent="0.25">
      <c r="A28" s="332" t="s">
        <v>664</v>
      </c>
      <c r="B28" s="341" t="s">
        <v>1046</v>
      </c>
      <c r="C28" s="342" t="s">
        <v>1047</v>
      </c>
      <c r="D28" s="343" t="s">
        <v>185</v>
      </c>
      <c r="E28" s="344"/>
      <c r="F28" s="339">
        <v>1</v>
      </c>
      <c r="G28" s="338" t="s">
        <v>869</v>
      </c>
    </row>
    <row r="29" spans="1:24" ht="39.6" x14ac:dyDescent="0.25">
      <c r="A29" s="332" t="s">
        <v>664</v>
      </c>
      <c r="B29" s="341" t="s">
        <v>1048</v>
      </c>
      <c r="C29" s="342" t="s">
        <v>1049</v>
      </c>
      <c r="D29" s="343" t="s">
        <v>185</v>
      </c>
      <c r="E29" s="344"/>
      <c r="F29" s="339">
        <v>3</v>
      </c>
      <c r="G29" s="338" t="s">
        <v>869</v>
      </c>
    </row>
    <row r="30" spans="1:24" ht="39.6" x14ac:dyDescent="0.25">
      <c r="A30" s="332" t="s">
        <v>664</v>
      </c>
      <c r="B30" s="341" t="s">
        <v>1050</v>
      </c>
      <c r="C30" s="342" t="s">
        <v>1051</v>
      </c>
      <c r="D30" s="343" t="s">
        <v>185</v>
      </c>
      <c r="E30" s="344"/>
      <c r="F30" s="339">
        <v>2</v>
      </c>
      <c r="G30" s="340" t="s">
        <v>869</v>
      </c>
    </row>
    <row r="31" spans="1:24" ht="26.4" x14ac:dyDescent="0.25">
      <c r="A31" s="332" t="s">
        <v>664</v>
      </c>
      <c r="B31" s="341" t="s">
        <v>1052</v>
      </c>
      <c r="C31" s="342" t="s">
        <v>1053</v>
      </c>
      <c r="D31" s="343" t="s">
        <v>185</v>
      </c>
      <c r="E31" s="344" t="s">
        <v>1054</v>
      </c>
      <c r="F31" s="339">
        <v>0</v>
      </c>
      <c r="G31" s="340" t="s">
        <v>1054</v>
      </c>
      <c r="H31" s="10"/>
      <c r="I31" s="10"/>
      <c r="J31" s="10"/>
      <c r="K31" s="10"/>
      <c r="L31" s="10"/>
      <c r="M31" s="10"/>
      <c r="N31" s="10"/>
      <c r="O31" s="10"/>
      <c r="P31" s="10"/>
      <c r="Q31" s="10"/>
      <c r="R31" s="10"/>
      <c r="S31" s="10"/>
      <c r="T31" s="10"/>
      <c r="U31" s="10"/>
      <c r="V31" s="10"/>
      <c r="W31" s="10"/>
      <c r="X31" s="10"/>
    </row>
    <row r="32" spans="1:24" ht="26.4" x14ac:dyDescent="0.25">
      <c r="A32" s="332" t="s">
        <v>664</v>
      </c>
      <c r="B32" s="341" t="s">
        <v>1055</v>
      </c>
      <c r="C32" s="342" t="s">
        <v>1056</v>
      </c>
      <c r="D32" s="343" t="s">
        <v>185</v>
      </c>
      <c r="E32" s="344" t="s">
        <v>1054</v>
      </c>
      <c r="F32" s="339">
        <v>0</v>
      </c>
      <c r="G32" s="340" t="s">
        <v>1054</v>
      </c>
      <c r="H32" s="117"/>
      <c r="I32" s="117"/>
      <c r="J32" s="117"/>
      <c r="K32" s="117"/>
      <c r="L32" s="117"/>
      <c r="M32" s="117"/>
      <c r="N32" s="117"/>
      <c r="O32" s="117"/>
      <c r="P32" s="117"/>
      <c r="Q32" s="117"/>
      <c r="R32" s="117"/>
      <c r="S32" s="117"/>
      <c r="T32" s="117"/>
      <c r="U32" s="117"/>
      <c r="V32" s="117"/>
      <c r="W32" s="117"/>
      <c r="X32" s="117"/>
    </row>
    <row r="33" spans="1:24" ht="26.4" x14ac:dyDescent="0.25">
      <c r="A33" s="332" t="s">
        <v>664</v>
      </c>
      <c r="B33" s="345" t="s">
        <v>1057</v>
      </c>
      <c r="C33" s="344" t="s">
        <v>1058</v>
      </c>
      <c r="D33" s="343" t="s">
        <v>185</v>
      </c>
      <c r="E33" s="344" t="s">
        <v>1054</v>
      </c>
      <c r="F33" s="339">
        <v>0</v>
      </c>
      <c r="G33" s="340" t="s">
        <v>1054</v>
      </c>
      <c r="H33" s="117"/>
      <c r="I33" s="117"/>
      <c r="J33" s="117"/>
      <c r="K33" s="117"/>
      <c r="L33" s="117"/>
      <c r="M33" s="117"/>
      <c r="N33" s="117"/>
      <c r="O33" s="117"/>
      <c r="P33" s="117"/>
      <c r="Q33" s="117"/>
      <c r="R33" s="117"/>
      <c r="S33" s="117"/>
      <c r="T33" s="117"/>
      <c r="U33" s="117"/>
      <c r="V33" s="117"/>
      <c r="W33" s="117"/>
      <c r="X33" s="117"/>
    </row>
    <row r="34" spans="1:24" ht="39.6" x14ac:dyDescent="0.25">
      <c r="A34" s="332" t="s">
        <v>664</v>
      </c>
      <c r="B34" s="341" t="s">
        <v>1059</v>
      </c>
      <c r="C34" s="342" t="s">
        <v>1060</v>
      </c>
      <c r="D34" s="343" t="s">
        <v>185</v>
      </c>
      <c r="E34" s="344" t="s">
        <v>1054</v>
      </c>
      <c r="F34" s="339">
        <v>0</v>
      </c>
      <c r="G34" s="340" t="s">
        <v>1054</v>
      </c>
      <c r="H34" s="117"/>
      <c r="I34" s="117"/>
      <c r="J34" s="117"/>
      <c r="K34" s="117"/>
      <c r="L34" s="117"/>
      <c r="M34" s="117"/>
      <c r="N34" s="117"/>
      <c r="O34" s="117"/>
      <c r="P34" s="117"/>
      <c r="Q34" s="117"/>
      <c r="R34" s="117"/>
      <c r="S34" s="117"/>
      <c r="T34" s="117"/>
      <c r="U34" s="117"/>
      <c r="V34" s="117"/>
      <c r="W34" s="117"/>
      <c r="X34" s="117"/>
    </row>
    <row r="35" spans="1:24" ht="26.4" x14ac:dyDescent="0.25">
      <c r="A35" s="425" t="s">
        <v>664</v>
      </c>
      <c r="B35" s="426" t="s">
        <v>1061</v>
      </c>
      <c r="C35" s="427" t="s">
        <v>1062</v>
      </c>
      <c r="D35" s="428" t="s">
        <v>149</v>
      </c>
      <c r="E35" s="427"/>
      <c r="F35" s="339">
        <v>1</v>
      </c>
      <c r="G35" s="340" t="s">
        <v>1063</v>
      </c>
    </row>
    <row r="36" spans="1:24" ht="26.4" x14ac:dyDescent="0.25">
      <c r="A36" s="425" t="s">
        <v>664</v>
      </c>
      <c r="B36" s="426" t="s">
        <v>1064</v>
      </c>
      <c r="C36" s="427" t="s">
        <v>1065</v>
      </c>
      <c r="D36" s="428" t="s">
        <v>149</v>
      </c>
      <c r="E36" s="427"/>
      <c r="F36" s="339">
        <v>1</v>
      </c>
      <c r="G36" s="340" t="s">
        <v>1063</v>
      </c>
    </row>
    <row r="37" spans="1:24" ht="26.4" x14ac:dyDescent="0.25">
      <c r="A37" s="425" t="s">
        <v>664</v>
      </c>
      <c r="B37" s="426" t="s">
        <v>1066</v>
      </c>
      <c r="C37" s="427" t="s">
        <v>1067</v>
      </c>
      <c r="D37" s="428" t="s">
        <v>149</v>
      </c>
      <c r="E37" s="427"/>
      <c r="F37" s="339">
        <v>1</v>
      </c>
      <c r="G37" s="340" t="s">
        <v>1063</v>
      </c>
    </row>
    <row r="38" spans="1:24" ht="26.4" x14ac:dyDescent="0.25">
      <c r="A38" s="425" t="s">
        <v>664</v>
      </c>
      <c r="B38" s="426" t="s">
        <v>1068</v>
      </c>
      <c r="C38" s="427" t="s">
        <v>1069</v>
      </c>
      <c r="D38" s="428" t="s">
        <v>149</v>
      </c>
      <c r="E38" s="427"/>
      <c r="F38" s="339">
        <v>1</v>
      </c>
      <c r="G38" s="340" t="s">
        <v>1063</v>
      </c>
    </row>
    <row r="39" spans="1:24" ht="26.4" x14ac:dyDescent="0.25">
      <c r="A39" s="425" t="s">
        <v>664</v>
      </c>
      <c r="B39" s="426" t="s">
        <v>1070</v>
      </c>
      <c r="C39" s="427" t="s">
        <v>1071</v>
      </c>
      <c r="D39" s="428" t="s">
        <v>149</v>
      </c>
      <c r="E39" s="427"/>
      <c r="F39" s="339">
        <v>1</v>
      </c>
      <c r="G39" s="340" t="s">
        <v>1063</v>
      </c>
    </row>
    <row r="40" spans="1:24" ht="39.6" x14ac:dyDescent="0.25">
      <c r="A40" s="425" t="s">
        <v>664</v>
      </c>
      <c r="B40" s="426" t="s">
        <v>1072</v>
      </c>
      <c r="C40" s="427" t="s">
        <v>1073</v>
      </c>
      <c r="D40" s="428" t="s">
        <v>149</v>
      </c>
      <c r="E40" s="427"/>
      <c r="F40" s="339">
        <v>1</v>
      </c>
      <c r="G40" s="340" t="s">
        <v>1063</v>
      </c>
    </row>
    <row r="41" spans="1:24" ht="13.2" x14ac:dyDescent="0.25">
      <c r="A41" s="425" t="s">
        <v>664</v>
      </c>
      <c r="B41" s="426" t="s">
        <v>1074</v>
      </c>
      <c r="C41" s="427" t="s">
        <v>1075</v>
      </c>
      <c r="D41" s="428" t="s">
        <v>149</v>
      </c>
      <c r="E41" s="427"/>
      <c r="F41" s="339">
        <v>1</v>
      </c>
      <c r="G41" s="340" t="s">
        <v>1063</v>
      </c>
    </row>
    <row r="42" spans="1:24" ht="13.2" x14ac:dyDescent="0.25">
      <c r="A42" s="425" t="s">
        <v>664</v>
      </c>
      <c r="B42" s="426" t="s">
        <v>1076</v>
      </c>
      <c r="C42" s="427" t="s">
        <v>1077</v>
      </c>
      <c r="D42" s="428" t="s">
        <v>149</v>
      </c>
      <c r="E42" s="427"/>
      <c r="F42" s="339">
        <v>1</v>
      </c>
      <c r="G42" s="340" t="s">
        <v>1063</v>
      </c>
    </row>
    <row r="43" spans="1:24" ht="26.4" x14ac:dyDescent="0.25">
      <c r="A43" s="425" t="s">
        <v>664</v>
      </c>
      <c r="B43" s="426" t="s">
        <v>1078</v>
      </c>
      <c r="C43" s="427" t="s">
        <v>1079</v>
      </c>
      <c r="D43" s="428" t="s">
        <v>149</v>
      </c>
      <c r="E43" s="427"/>
      <c r="F43" s="339">
        <v>1</v>
      </c>
      <c r="G43" s="340" t="s">
        <v>1063</v>
      </c>
    </row>
    <row r="44" spans="1:24" ht="26.4" x14ac:dyDescent="0.25">
      <c r="A44" s="425" t="s">
        <v>664</v>
      </c>
      <c r="B44" s="426" t="s">
        <v>1080</v>
      </c>
      <c r="C44" s="427" t="s">
        <v>1081</v>
      </c>
      <c r="D44" s="428" t="s">
        <v>149</v>
      </c>
      <c r="E44" s="427"/>
      <c r="F44" s="339">
        <v>1</v>
      </c>
      <c r="G44" s="340" t="s">
        <v>1063</v>
      </c>
    </row>
    <row r="45" spans="1:24" ht="13.2" x14ac:dyDescent="0.25">
      <c r="A45" s="425" t="s">
        <v>664</v>
      </c>
      <c r="B45" s="426" t="s">
        <v>1082</v>
      </c>
      <c r="C45" s="427" t="s">
        <v>1083</v>
      </c>
      <c r="D45" s="428" t="s">
        <v>149</v>
      </c>
      <c r="E45" s="427"/>
      <c r="F45" s="339">
        <v>1</v>
      </c>
      <c r="G45" s="340" t="s">
        <v>1063</v>
      </c>
    </row>
    <row r="46" spans="1:24" ht="13.2" x14ac:dyDescent="0.25">
      <c r="A46" s="425" t="s">
        <v>664</v>
      </c>
      <c r="B46" s="426" t="s">
        <v>1084</v>
      </c>
      <c r="C46" s="427" t="s">
        <v>1085</v>
      </c>
      <c r="D46" s="428" t="s">
        <v>149</v>
      </c>
      <c r="E46" s="427"/>
      <c r="F46" s="339">
        <v>1</v>
      </c>
      <c r="G46" s="340" t="s">
        <v>1063</v>
      </c>
    </row>
    <row r="47" spans="1:24" ht="13.2" x14ac:dyDescent="0.25">
      <c r="A47" s="425" t="s">
        <v>664</v>
      </c>
      <c r="B47" s="426" t="s">
        <v>1086</v>
      </c>
      <c r="C47" s="427" t="s">
        <v>1087</v>
      </c>
      <c r="D47" s="428" t="s">
        <v>173</v>
      </c>
      <c r="E47" s="427"/>
      <c r="F47" s="339">
        <v>1</v>
      </c>
      <c r="G47" s="340" t="s">
        <v>1063</v>
      </c>
    </row>
    <row r="48" spans="1:24" ht="13.2" x14ac:dyDescent="0.25">
      <c r="A48" s="425" t="s">
        <v>664</v>
      </c>
      <c r="B48" s="426" t="s">
        <v>1088</v>
      </c>
      <c r="C48" s="427" t="s">
        <v>1089</v>
      </c>
      <c r="D48" s="428" t="s">
        <v>173</v>
      </c>
      <c r="E48" s="427"/>
      <c r="F48" s="339">
        <v>1</v>
      </c>
      <c r="G48" s="340" t="s">
        <v>1063</v>
      </c>
    </row>
    <row r="49" spans="1:7" ht="13.2" x14ac:dyDescent="0.25">
      <c r="A49" s="425" t="s">
        <v>664</v>
      </c>
      <c r="B49" s="426" t="s">
        <v>1090</v>
      </c>
      <c r="C49" s="426" t="s">
        <v>1090</v>
      </c>
      <c r="D49" s="428" t="s">
        <v>185</v>
      </c>
      <c r="E49" s="427"/>
      <c r="F49" s="339">
        <v>1</v>
      </c>
      <c r="G49" s="340" t="s">
        <v>1063</v>
      </c>
    </row>
    <row r="50" spans="1:7" ht="13.2" x14ac:dyDescent="0.25">
      <c r="A50" s="425" t="s">
        <v>664</v>
      </c>
      <c r="B50" s="426" t="s">
        <v>1091</v>
      </c>
      <c r="C50" s="426" t="s">
        <v>1091</v>
      </c>
      <c r="D50" s="428" t="s">
        <v>185</v>
      </c>
      <c r="E50" s="427"/>
      <c r="F50" s="339">
        <v>1</v>
      </c>
      <c r="G50" s="340" t="s">
        <v>1063</v>
      </c>
    </row>
    <row r="51" spans="1:7" ht="13.2" x14ac:dyDescent="0.25">
      <c r="A51" s="425" t="s">
        <v>664</v>
      </c>
      <c r="B51" s="426" t="s">
        <v>1092</v>
      </c>
      <c r="C51" s="426" t="s">
        <v>1092</v>
      </c>
      <c r="D51" s="428" t="s">
        <v>185</v>
      </c>
      <c r="E51" s="427"/>
      <c r="F51" s="339">
        <v>1</v>
      </c>
      <c r="G51" s="340" t="s">
        <v>1063</v>
      </c>
    </row>
    <row r="52" spans="1:7" ht="13.2" x14ac:dyDescent="0.25">
      <c r="A52" s="425" t="s">
        <v>664</v>
      </c>
      <c r="B52" s="426" t="s">
        <v>1093</v>
      </c>
      <c r="C52" s="426" t="s">
        <v>1093</v>
      </c>
      <c r="D52" s="428" t="s">
        <v>185</v>
      </c>
      <c r="E52" s="427"/>
      <c r="F52" s="339">
        <v>1</v>
      </c>
      <c r="G52" s="340" t="s">
        <v>1063</v>
      </c>
    </row>
    <row r="53" spans="1:7" ht="13.2" x14ac:dyDescent="0.25">
      <c r="A53" s="425" t="s">
        <v>664</v>
      </c>
      <c r="B53" s="426" t="s">
        <v>1094</v>
      </c>
      <c r="C53" s="426" t="s">
        <v>1094</v>
      </c>
      <c r="D53" s="428" t="s">
        <v>185</v>
      </c>
      <c r="E53" s="427"/>
      <c r="F53" s="339">
        <v>1</v>
      </c>
      <c r="G53" s="340" t="s">
        <v>1063</v>
      </c>
    </row>
    <row r="54" spans="1:7" ht="13.2" x14ac:dyDescent="0.25">
      <c r="A54" s="425" t="s">
        <v>664</v>
      </c>
      <c r="B54" s="426" t="s">
        <v>1095</v>
      </c>
      <c r="C54" s="426" t="s">
        <v>1095</v>
      </c>
      <c r="D54" s="428" t="s">
        <v>185</v>
      </c>
      <c r="E54" s="427"/>
      <c r="F54" s="339">
        <v>1</v>
      </c>
      <c r="G54" s="340" t="s">
        <v>1063</v>
      </c>
    </row>
    <row r="55" spans="1:7" ht="13.2" x14ac:dyDescent="0.25">
      <c r="A55" s="425" t="s">
        <v>664</v>
      </c>
      <c r="B55" s="426" t="s">
        <v>1096</v>
      </c>
      <c r="C55" s="426" t="s">
        <v>1096</v>
      </c>
      <c r="D55" s="428" t="s">
        <v>185</v>
      </c>
      <c r="E55" s="427"/>
      <c r="F55" s="339">
        <v>1</v>
      </c>
      <c r="G55" s="340" t="s">
        <v>1063</v>
      </c>
    </row>
    <row r="56" spans="1:7" ht="13.2" x14ac:dyDescent="0.25">
      <c r="A56" s="425" t="s">
        <v>664</v>
      </c>
      <c r="B56" s="426" t="s">
        <v>1097</v>
      </c>
      <c r="C56" s="426" t="s">
        <v>1097</v>
      </c>
      <c r="D56" s="428" t="s">
        <v>185</v>
      </c>
      <c r="E56" s="427"/>
      <c r="F56" s="339">
        <v>1</v>
      </c>
      <c r="G56" s="340" t="s">
        <v>1063</v>
      </c>
    </row>
    <row r="57" spans="1:7" ht="26.4" x14ac:dyDescent="0.25">
      <c r="A57" s="425" t="s">
        <v>664</v>
      </c>
      <c r="B57" s="426" t="s">
        <v>1098</v>
      </c>
      <c r="C57" s="427" t="s">
        <v>1099</v>
      </c>
      <c r="D57" s="428" t="s">
        <v>149</v>
      </c>
      <c r="E57" s="427"/>
      <c r="F57" s="339">
        <v>1</v>
      </c>
      <c r="G57" s="340" t="s">
        <v>1063</v>
      </c>
    </row>
    <row r="58" spans="1:7" ht="26.4" x14ac:dyDescent="0.25">
      <c r="A58" s="425" t="s">
        <v>664</v>
      </c>
      <c r="B58" s="426" t="s">
        <v>1100</v>
      </c>
      <c r="C58" s="427" t="s">
        <v>1101</v>
      </c>
      <c r="D58" s="428" t="s">
        <v>149</v>
      </c>
      <c r="E58" s="427"/>
      <c r="F58" s="339">
        <v>1</v>
      </c>
      <c r="G58" s="340" t="s">
        <v>1063</v>
      </c>
    </row>
    <row r="59" spans="1:7" ht="26.4" x14ac:dyDescent="0.25">
      <c r="A59" s="425" t="s">
        <v>664</v>
      </c>
      <c r="B59" s="426" t="s">
        <v>1102</v>
      </c>
      <c r="C59" s="427" t="s">
        <v>1103</v>
      </c>
      <c r="D59" s="428" t="s">
        <v>149</v>
      </c>
      <c r="E59" s="427"/>
      <c r="F59" s="339">
        <v>1</v>
      </c>
      <c r="G59" s="340" t="s">
        <v>1063</v>
      </c>
    </row>
    <row r="60" spans="1:7" ht="26.4" x14ac:dyDescent="0.25">
      <c r="A60" s="425" t="s">
        <v>664</v>
      </c>
      <c r="B60" s="426" t="s">
        <v>1104</v>
      </c>
      <c r="C60" s="427" t="s">
        <v>1105</v>
      </c>
      <c r="D60" s="428" t="s">
        <v>149</v>
      </c>
      <c r="E60" s="427"/>
      <c r="F60" s="339">
        <v>1</v>
      </c>
      <c r="G60" s="340" t="s">
        <v>1063</v>
      </c>
    </row>
    <row r="61" spans="1:7" ht="26.4" x14ac:dyDescent="0.25">
      <c r="A61" s="425" t="s">
        <v>664</v>
      </c>
      <c r="B61" s="426" t="s">
        <v>1106</v>
      </c>
      <c r="C61" s="427" t="s">
        <v>1107</v>
      </c>
      <c r="D61" s="428" t="s">
        <v>149</v>
      </c>
      <c r="E61" s="427"/>
      <c r="F61" s="339">
        <v>1</v>
      </c>
      <c r="G61" s="340" t="s">
        <v>1063</v>
      </c>
    </row>
    <row r="62" spans="1:7" ht="26.4" x14ac:dyDescent="0.25">
      <c r="A62" s="425" t="s">
        <v>664</v>
      </c>
      <c r="B62" s="426" t="s">
        <v>1108</v>
      </c>
      <c r="C62" s="427" t="s">
        <v>1109</v>
      </c>
      <c r="D62" s="428" t="s">
        <v>149</v>
      </c>
      <c r="E62" s="427"/>
      <c r="F62" s="339">
        <v>1</v>
      </c>
      <c r="G62" s="340" t="s">
        <v>1063</v>
      </c>
    </row>
    <row r="63" spans="1:7" ht="26.4" x14ac:dyDescent="0.25">
      <c r="A63" s="425" t="s">
        <v>664</v>
      </c>
      <c r="B63" s="426" t="s">
        <v>1110</v>
      </c>
      <c r="C63" s="427" t="s">
        <v>1111</v>
      </c>
      <c r="D63" s="428" t="s">
        <v>149</v>
      </c>
      <c r="E63" s="427"/>
      <c r="F63" s="339">
        <v>1</v>
      </c>
      <c r="G63" s="340" t="s">
        <v>1063</v>
      </c>
    </row>
    <row r="64" spans="1:7" ht="26.4" x14ac:dyDescent="0.25">
      <c r="A64" s="425" t="s">
        <v>664</v>
      </c>
      <c r="B64" s="426" t="s">
        <v>1112</v>
      </c>
      <c r="C64" s="427" t="s">
        <v>1113</v>
      </c>
      <c r="D64" s="428" t="s">
        <v>149</v>
      </c>
      <c r="E64" s="427"/>
      <c r="F64" s="339">
        <v>1</v>
      </c>
      <c r="G64" s="340" t="s">
        <v>1063</v>
      </c>
    </row>
    <row r="65" spans="1:7" ht="26.4" x14ac:dyDescent="0.25">
      <c r="A65" s="425" t="s">
        <v>664</v>
      </c>
      <c r="B65" s="426" t="s">
        <v>1114</v>
      </c>
      <c r="C65" s="427" t="s">
        <v>1115</v>
      </c>
      <c r="D65" s="428" t="s">
        <v>149</v>
      </c>
      <c r="E65" s="427"/>
      <c r="F65" s="339">
        <v>1</v>
      </c>
      <c r="G65" s="340" t="s">
        <v>1063</v>
      </c>
    </row>
    <row r="66" spans="1:7" ht="39.6" x14ac:dyDescent="0.25">
      <c r="A66" s="425" t="s">
        <v>664</v>
      </c>
      <c r="B66" s="426" t="s">
        <v>1116</v>
      </c>
      <c r="C66" s="427" t="s">
        <v>1117</v>
      </c>
      <c r="D66" s="428" t="s">
        <v>1118</v>
      </c>
      <c r="E66" s="427"/>
      <c r="F66" s="339">
        <v>1</v>
      </c>
      <c r="G66" s="340" t="s">
        <v>1063</v>
      </c>
    </row>
    <row r="67" spans="1:7" ht="26.4" x14ac:dyDescent="0.25">
      <c r="A67" s="425" t="s">
        <v>664</v>
      </c>
      <c r="B67" s="426" t="s">
        <v>1119</v>
      </c>
      <c r="C67" s="427" t="s">
        <v>1120</v>
      </c>
      <c r="D67" s="428" t="s">
        <v>149</v>
      </c>
      <c r="E67" s="427"/>
      <c r="F67" s="339">
        <v>1</v>
      </c>
      <c r="G67" s="340" t="s">
        <v>1063</v>
      </c>
    </row>
    <row r="68" spans="1:7" ht="26.4" x14ac:dyDescent="0.25">
      <c r="A68" s="425" t="s">
        <v>664</v>
      </c>
      <c r="B68" s="426" t="s">
        <v>1121</v>
      </c>
      <c r="C68" s="427" t="s">
        <v>1122</v>
      </c>
      <c r="D68" s="428" t="s">
        <v>149</v>
      </c>
      <c r="E68" s="427"/>
      <c r="F68" s="339">
        <v>2</v>
      </c>
      <c r="G68" s="340" t="s">
        <v>1063</v>
      </c>
    </row>
    <row r="69" spans="1:7" ht="26.4" x14ac:dyDescent="0.25">
      <c r="A69" s="425" t="s">
        <v>664</v>
      </c>
      <c r="B69" s="426" t="s">
        <v>1123</v>
      </c>
      <c r="C69" s="427" t="s">
        <v>1124</v>
      </c>
      <c r="D69" s="428" t="s">
        <v>149</v>
      </c>
      <c r="E69" s="427"/>
      <c r="F69" s="339">
        <v>1</v>
      </c>
      <c r="G69" s="340" t="s">
        <v>1063</v>
      </c>
    </row>
    <row r="70" spans="1:7" ht="26.4" x14ac:dyDescent="0.25">
      <c r="A70" s="425" t="s">
        <v>664</v>
      </c>
      <c r="B70" s="426" t="s">
        <v>1125</v>
      </c>
      <c r="C70" s="427" t="s">
        <v>1126</v>
      </c>
      <c r="D70" s="428" t="s">
        <v>149</v>
      </c>
      <c r="E70" s="427"/>
      <c r="F70" s="339">
        <v>1</v>
      </c>
      <c r="G70" s="340" t="s">
        <v>1063</v>
      </c>
    </row>
    <row r="71" spans="1:7" ht="26.4" x14ac:dyDescent="0.25">
      <c r="A71" s="425" t="s">
        <v>664</v>
      </c>
      <c r="B71" s="426" t="s">
        <v>1127</v>
      </c>
      <c r="C71" s="427" t="s">
        <v>1128</v>
      </c>
      <c r="D71" s="428" t="s">
        <v>149</v>
      </c>
      <c r="E71" s="427"/>
      <c r="F71" s="339">
        <v>1</v>
      </c>
      <c r="G71" s="340" t="s">
        <v>1063</v>
      </c>
    </row>
    <row r="72" spans="1:7" ht="26.4" x14ac:dyDescent="0.25">
      <c r="A72" s="425" t="s">
        <v>664</v>
      </c>
      <c r="B72" s="426" t="s">
        <v>1129</v>
      </c>
      <c r="C72" s="427" t="s">
        <v>1130</v>
      </c>
      <c r="D72" s="428" t="s">
        <v>149</v>
      </c>
      <c r="E72" s="427"/>
      <c r="F72" s="339">
        <v>1</v>
      </c>
      <c r="G72" s="340" t="s">
        <v>1063</v>
      </c>
    </row>
    <row r="73" spans="1:7" ht="26.4" x14ac:dyDescent="0.25">
      <c r="A73" s="425" t="s">
        <v>664</v>
      </c>
      <c r="B73" s="426" t="s">
        <v>1131</v>
      </c>
      <c r="C73" s="427" t="s">
        <v>1132</v>
      </c>
      <c r="D73" s="428" t="s">
        <v>149</v>
      </c>
      <c r="E73" s="427"/>
      <c r="F73" s="339">
        <v>1</v>
      </c>
      <c r="G73" s="340" t="s">
        <v>1063</v>
      </c>
    </row>
    <row r="74" spans="1:7" ht="52.8" x14ac:dyDescent="0.25">
      <c r="A74" s="425" t="s">
        <v>664</v>
      </c>
      <c r="B74" s="426" t="s">
        <v>1133</v>
      </c>
      <c r="C74" s="427" t="s">
        <v>1134</v>
      </c>
      <c r="D74" s="428" t="s">
        <v>149</v>
      </c>
      <c r="E74" s="427"/>
      <c r="F74" s="339">
        <v>2</v>
      </c>
      <c r="G74" s="340" t="s">
        <v>1063</v>
      </c>
    </row>
    <row r="75" spans="1:7" ht="13.2" x14ac:dyDescent="0.25">
      <c r="A75" s="425" t="s">
        <v>664</v>
      </c>
      <c r="B75" s="426" t="s">
        <v>1135</v>
      </c>
      <c r="C75" s="427"/>
      <c r="D75" s="428" t="s">
        <v>149</v>
      </c>
      <c r="E75" s="427"/>
      <c r="F75" s="339">
        <v>1</v>
      </c>
      <c r="G75" s="340" t="s">
        <v>1063</v>
      </c>
    </row>
    <row r="76" spans="1:7" ht="13.2" x14ac:dyDescent="0.25">
      <c r="A76" s="425" t="s">
        <v>664</v>
      </c>
      <c r="B76" s="426" t="s">
        <v>1136</v>
      </c>
      <c r="C76" s="427" t="s">
        <v>1137</v>
      </c>
      <c r="D76" s="428" t="s">
        <v>149</v>
      </c>
      <c r="E76" s="427"/>
      <c r="F76" s="339">
        <v>1</v>
      </c>
      <c r="G76" s="340" t="s">
        <v>1063</v>
      </c>
    </row>
    <row r="77" spans="1:7" ht="26.4" x14ac:dyDescent="0.25">
      <c r="A77" s="425" t="s">
        <v>664</v>
      </c>
      <c r="B77" s="426" t="s">
        <v>1138</v>
      </c>
      <c r="C77" s="427" t="s">
        <v>1139</v>
      </c>
      <c r="D77" s="428" t="s">
        <v>149</v>
      </c>
      <c r="E77" s="427"/>
      <c r="F77" s="339">
        <v>2</v>
      </c>
      <c r="G77" s="340" t="s">
        <v>1063</v>
      </c>
    </row>
    <row r="78" spans="1:7" ht="39.6" x14ac:dyDescent="0.25">
      <c r="A78" s="425" t="s">
        <v>664</v>
      </c>
      <c r="B78" s="426" t="s">
        <v>1140</v>
      </c>
      <c r="C78" s="427" t="s">
        <v>1141</v>
      </c>
      <c r="D78" s="428" t="s">
        <v>149</v>
      </c>
      <c r="E78" s="427"/>
      <c r="F78" s="339">
        <v>2</v>
      </c>
      <c r="G78" s="340" t="s">
        <v>1063</v>
      </c>
    </row>
    <row r="79" spans="1:7" ht="13.2" x14ac:dyDescent="0.25">
      <c r="A79" s="425" t="s">
        <v>664</v>
      </c>
      <c r="B79" s="426" t="s">
        <v>1142</v>
      </c>
      <c r="C79" s="427"/>
      <c r="D79" s="428" t="s">
        <v>149</v>
      </c>
      <c r="E79" s="427"/>
      <c r="F79" s="339">
        <v>2</v>
      </c>
      <c r="G79" s="340" t="s">
        <v>1063</v>
      </c>
    </row>
    <row r="80" spans="1:7" ht="26.4" x14ac:dyDescent="0.25">
      <c r="A80" s="425" t="s">
        <v>664</v>
      </c>
      <c r="B80" s="426" t="s">
        <v>1143</v>
      </c>
      <c r="C80" s="427" t="s">
        <v>1144</v>
      </c>
      <c r="D80" s="428" t="s">
        <v>149</v>
      </c>
      <c r="E80" s="427"/>
      <c r="F80" s="339">
        <v>1</v>
      </c>
      <c r="G80" s="340" t="s">
        <v>1063</v>
      </c>
    </row>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sheetData>
  <sortState xmlns:xlrd2="http://schemas.microsoft.com/office/spreadsheetml/2017/richdata2" ref="A3:G34">
    <sortCondition ref="G3:G34"/>
    <sortCondition ref="B3:B34"/>
  </sortState>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MasterCodeList!$C$2:$C$27</xm:f>
          </x14:formula1>
          <xm:sqref>A32:A34</xm:sqref>
        </x14:dataValidation>
        <x14:dataValidation type="list" allowBlank="1" showInputMessage="1" showErrorMessage="1" xr:uid="{00000000-0002-0000-0300-000001000000}">
          <x14:formula1>
            <xm:f>MasterCodeList!$C$28:$C$46</xm:f>
          </x14:formula1>
          <xm:sqref>D32:D34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8"/>
  <sheetViews>
    <sheetView zoomScaleNormal="100" zoomScaleSheetLayoutView="100" workbookViewId="0">
      <selection activeCell="B6" sqref="B6"/>
    </sheetView>
  </sheetViews>
  <sheetFormatPr defaultColWidth="14.44140625" defaultRowHeight="15" customHeight="1" x14ac:dyDescent="0.25"/>
  <cols>
    <col min="1" max="1" width="32.33203125" style="41" customWidth="1"/>
    <col min="2" max="2" width="26.44140625" style="41" customWidth="1"/>
    <col min="3" max="3" width="29.44140625" style="41" customWidth="1"/>
    <col min="4" max="5" width="26.44140625" style="41" customWidth="1"/>
    <col min="6" max="6" width="29.5546875" style="41" customWidth="1"/>
    <col min="7" max="9" width="26.44140625" style="41" customWidth="1"/>
    <col min="10" max="10" width="34.6640625" style="41" customWidth="1"/>
    <col min="11" max="16384" width="14.44140625" style="41"/>
  </cols>
  <sheetData>
    <row r="1" spans="1:26" ht="15" customHeight="1" x14ac:dyDescent="0.25">
      <c r="A1" s="43" t="s">
        <v>1145</v>
      </c>
    </row>
    <row r="2" spans="1:26" ht="39.6" x14ac:dyDescent="0.25">
      <c r="A2" s="114" t="s">
        <v>1146</v>
      </c>
      <c r="B2" s="108" t="s">
        <v>1147</v>
      </c>
      <c r="C2" s="114" t="s">
        <v>1148</v>
      </c>
      <c r="D2" s="114" t="s">
        <v>1149</v>
      </c>
      <c r="E2" s="114" t="s">
        <v>1150</v>
      </c>
      <c r="F2" s="114" t="s">
        <v>1151</v>
      </c>
      <c r="G2" s="114" t="s">
        <v>1152</v>
      </c>
      <c r="H2" s="114" t="s">
        <v>1153</v>
      </c>
      <c r="I2" s="114" t="s">
        <v>1154</v>
      </c>
      <c r="J2" s="114" t="s">
        <v>860</v>
      </c>
      <c r="K2" s="174" t="s">
        <v>862</v>
      </c>
      <c r="L2" s="10"/>
      <c r="M2" s="10"/>
      <c r="N2" s="10"/>
      <c r="O2" s="10"/>
      <c r="P2" s="10"/>
      <c r="Q2" s="10"/>
      <c r="R2" s="10"/>
      <c r="S2" s="10"/>
      <c r="T2" s="10"/>
      <c r="U2" s="10"/>
      <c r="V2" s="10"/>
      <c r="W2" s="10"/>
      <c r="X2" s="10"/>
      <c r="Y2" s="10"/>
      <c r="Z2" s="10"/>
    </row>
    <row r="3" spans="1:26" ht="134.25" customHeight="1" x14ac:dyDescent="0.25">
      <c r="A3" s="221" t="s">
        <v>1155</v>
      </c>
      <c r="B3" s="221" t="s">
        <v>1156</v>
      </c>
      <c r="C3" s="221" t="s">
        <v>1157</v>
      </c>
      <c r="D3" s="221" t="s">
        <v>1158</v>
      </c>
      <c r="E3" s="221" t="s">
        <v>1159</v>
      </c>
      <c r="F3" s="221" t="s">
        <v>1160</v>
      </c>
      <c r="G3" s="221" t="s">
        <v>1161</v>
      </c>
      <c r="H3" s="221" t="s">
        <v>1162</v>
      </c>
      <c r="I3" s="221" t="s">
        <v>1163</v>
      </c>
      <c r="J3" s="221" t="s">
        <v>1164</v>
      </c>
      <c r="K3" s="175" t="s">
        <v>1165</v>
      </c>
      <c r="L3" s="10"/>
      <c r="M3" s="10"/>
      <c r="N3" s="10"/>
      <c r="O3" s="10"/>
      <c r="P3" s="10"/>
      <c r="Q3" s="10"/>
      <c r="R3" s="10"/>
      <c r="S3" s="10"/>
      <c r="T3" s="10"/>
      <c r="U3" s="10"/>
      <c r="V3" s="10"/>
      <c r="W3" s="10"/>
      <c r="X3" s="10"/>
      <c r="Y3" s="10"/>
      <c r="Z3" s="10"/>
    </row>
    <row r="4" spans="1:26" ht="145.5" customHeight="1" x14ac:dyDescent="0.25">
      <c r="A4" s="221" t="s">
        <v>1166</v>
      </c>
      <c r="B4" s="221" t="s">
        <v>1167</v>
      </c>
      <c r="C4" s="221" t="s">
        <v>1168</v>
      </c>
      <c r="D4" s="221" t="s">
        <v>1169</v>
      </c>
      <c r="E4" s="221" t="s">
        <v>1159</v>
      </c>
      <c r="F4" s="221" t="s">
        <v>1170</v>
      </c>
      <c r="G4" s="221" t="s">
        <v>1171</v>
      </c>
      <c r="H4" s="221" t="s">
        <v>1162</v>
      </c>
      <c r="I4" s="221" t="s">
        <v>1163</v>
      </c>
      <c r="J4" s="221" t="s">
        <v>1164</v>
      </c>
      <c r="K4" s="175" t="s">
        <v>1165</v>
      </c>
    </row>
    <row r="5" spans="1:26" ht="135" customHeight="1" x14ac:dyDescent="0.25">
      <c r="A5" s="221" t="s">
        <v>1172</v>
      </c>
      <c r="B5" s="221" t="s">
        <v>1173</v>
      </c>
      <c r="C5" s="221" t="s">
        <v>1174</v>
      </c>
      <c r="D5" s="221" t="s">
        <v>1175</v>
      </c>
      <c r="E5" s="221" t="s">
        <v>1176</v>
      </c>
      <c r="F5" s="221" t="s">
        <v>1177</v>
      </c>
      <c r="G5" s="221" t="s">
        <v>1178</v>
      </c>
      <c r="H5" s="221" t="s">
        <v>1162</v>
      </c>
      <c r="I5" s="221">
        <v>2022</v>
      </c>
      <c r="J5" s="221" t="s">
        <v>1179</v>
      </c>
      <c r="K5" s="103" t="s">
        <v>1180</v>
      </c>
    </row>
    <row r="6" spans="1:26" ht="165" customHeight="1" x14ac:dyDescent="0.25">
      <c r="A6" s="221" t="s">
        <v>1181</v>
      </c>
      <c r="B6" s="221" t="s">
        <v>1182</v>
      </c>
      <c r="C6" s="221" t="s">
        <v>1183</v>
      </c>
      <c r="D6" s="221" t="s">
        <v>1184</v>
      </c>
      <c r="E6" s="221" t="s">
        <v>1185</v>
      </c>
      <c r="F6" s="221" t="s">
        <v>1186</v>
      </c>
      <c r="G6" s="221" t="s">
        <v>1187</v>
      </c>
      <c r="H6" s="221" t="s">
        <v>1162</v>
      </c>
      <c r="I6" s="221">
        <v>2022</v>
      </c>
      <c r="J6" s="221" t="s">
        <v>1179</v>
      </c>
      <c r="K6" s="103" t="s">
        <v>1180</v>
      </c>
    </row>
    <row r="7" spans="1:26" ht="57.75" customHeight="1" x14ac:dyDescent="0.25">
      <c r="A7" s="409" t="s">
        <v>1188</v>
      </c>
      <c r="B7" s="410" t="s">
        <v>1189</v>
      </c>
      <c r="C7" s="410" t="s">
        <v>1190</v>
      </c>
      <c r="D7" s="409" t="s">
        <v>1191</v>
      </c>
      <c r="E7" s="409" t="s">
        <v>1189</v>
      </c>
      <c r="F7" s="409" t="s">
        <v>1192</v>
      </c>
      <c r="G7" s="409" t="s">
        <v>1189</v>
      </c>
      <c r="H7" s="409" t="s">
        <v>865</v>
      </c>
      <c r="I7" s="409">
        <v>2022</v>
      </c>
      <c r="J7" s="410" t="s">
        <v>1193</v>
      </c>
      <c r="K7" s="103" t="s">
        <v>1194</v>
      </c>
    </row>
    <row r="8" spans="1:26" ht="15.75" customHeight="1" x14ac:dyDescent="0.25"/>
  </sheetData>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MasterCodeList!$C$2:$C$27</xm:f>
          </x14:formula1>
          <xm:sqref>A4:A6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001"/>
  <sheetViews>
    <sheetView zoomScaleNormal="100" workbookViewId="0"/>
  </sheetViews>
  <sheetFormatPr defaultColWidth="14.44140625" defaultRowHeight="13.2" x14ac:dyDescent="0.25"/>
  <cols>
    <col min="1" max="1" width="11.44140625" style="41" customWidth="1"/>
    <col min="2" max="2" width="23.109375" style="41" customWidth="1"/>
    <col min="3" max="3" width="21" style="41" customWidth="1"/>
    <col min="4" max="4" width="27.33203125" style="41" customWidth="1"/>
    <col min="5" max="7" width="26.44140625" style="41" customWidth="1"/>
    <col min="8" max="8" width="27.44140625" style="41" customWidth="1"/>
    <col min="9" max="9" width="29.88671875" style="41" customWidth="1"/>
    <col min="10" max="10" width="26.44140625" style="41" customWidth="1"/>
    <col min="11" max="16384" width="14.44140625" style="41"/>
  </cols>
  <sheetData>
    <row r="1" spans="1:24" ht="15" customHeight="1" x14ac:dyDescent="0.25">
      <c r="A1" s="43" t="s">
        <v>1195</v>
      </c>
      <c r="D1" s="107"/>
      <c r="E1" s="107"/>
    </row>
    <row r="2" spans="1:24" ht="32.25" customHeight="1" x14ac:dyDescent="0.25">
      <c r="A2" s="173" t="s">
        <v>99</v>
      </c>
      <c r="B2" s="173" t="s">
        <v>854</v>
      </c>
      <c r="C2" s="173" t="s">
        <v>147</v>
      </c>
      <c r="D2" s="173" t="s">
        <v>1196</v>
      </c>
      <c r="E2" s="173" t="s">
        <v>1197</v>
      </c>
      <c r="F2" s="173" t="s">
        <v>1198</v>
      </c>
      <c r="G2" s="173" t="s">
        <v>1199</v>
      </c>
      <c r="H2" s="173" t="s">
        <v>1200</v>
      </c>
      <c r="I2" s="173" t="s">
        <v>1201</v>
      </c>
      <c r="J2" s="173" t="s">
        <v>862</v>
      </c>
    </row>
    <row r="3" spans="1:24" ht="79.2" x14ac:dyDescent="0.25">
      <c r="A3" s="403" t="s">
        <v>664</v>
      </c>
      <c r="B3" s="404" t="s">
        <v>658</v>
      </c>
      <c r="C3" s="404" t="s">
        <v>185</v>
      </c>
      <c r="D3" s="404" t="s">
        <v>1202</v>
      </c>
      <c r="E3" s="404" t="s">
        <v>1203</v>
      </c>
      <c r="F3" s="404" t="s">
        <v>1204</v>
      </c>
      <c r="G3" s="405">
        <v>2</v>
      </c>
      <c r="H3" s="404" t="s">
        <v>1205</v>
      </c>
      <c r="I3" s="404" t="s">
        <v>1206</v>
      </c>
      <c r="J3" s="404" t="s">
        <v>1207</v>
      </c>
      <c r="K3" s="10"/>
      <c r="L3" s="10"/>
      <c r="M3" s="10"/>
      <c r="N3" s="10"/>
      <c r="O3" s="10"/>
      <c r="P3" s="10"/>
      <c r="Q3" s="10"/>
      <c r="R3" s="10"/>
      <c r="S3" s="10"/>
      <c r="T3" s="10"/>
      <c r="U3" s="10"/>
      <c r="V3" s="10"/>
      <c r="W3" s="10"/>
      <c r="X3" s="10"/>
    </row>
    <row r="4" spans="1:24" ht="92.4" x14ac:dyDescent="0.25">
      <c r="A4" s="403" t="s">
        <v>664</v>
      </c>
      <c r="B4" s="404" t="s">
        <v>658</v>
      </c>
      <c r="C4" s="404" t="s">
        <v>185</v>
      </c>
      <c r="D4" s="404" t="s">
        <v>1202</v>
      </c>
      <c r="E4" s="404" t="s">
        <v>1203</v>
      </c>
      <c r="F4" s="404" t="s">
        <v>1208</v>
      </c>
      <c r="G4" s="405">
        <v>5</v>
      </c>
      <c r="H4" s="404" t="s">
        <v>1209</v>
      </c>
      <c r="I4" s="404" t="s">
        <v>1210</v>
      </c>
      <c r="J4" s="404" t="s">
        <v>1211</v>
      </c>
      <c r="K4" s="117"/>
      <c r="L4" s="117"/>
      <c r="M4" s="117"/>
      <c r="N4" s="117"/>
      <c r="O4" s="117"/>
      <c r="P4" s="117"/>
      <c r="Q4" s="117"/>
      <c r="R4" s="117"/>
      <c r="S4" s="117"/>
      <c r="T4" s="117"/>
      <c r="U4" s="117"/>
      <c r="V4" s="117"/>
      <c r="W4" s="117"/>
      <c r="X4" s="117"/>
    </row>
    <row r="5" spans="1:24" ht="66" x14ac:dyDescent="0.25">
      <c r="A5" s="403" t="s">
        <v>664</v>
      </c>
      <c r="B5" s="404" t="s">
        <v>658</v>
      </c>
      <c r="C5" s="404" t="s">
        <v>185</v>
      </c>
      <c r="D5" s="404" t="s">
        <v>1202</v>
      </c>
      <c r="E5" s="407" t="s">
        <v>1212</v>
      </c>
      <c r="F5" s="404" t="s">
        <v>1213</v>
      </c>
      <c r="G5" s="405">
        <v>7</v>
      </c>
      <c r="H5" s="404" t="s">
        <v>1214</v>
      </c>
      <c r="I5" s="404" t="s">
        <v>1215</v>
      </c>
      <c r="J5" s="404" t="s">
        <v>1216</v>
      </c>
      <c r="K5" s="117"/>
      <c r="L5" s="117"/>
      <c r="M5" s="117"/>
      <c r="N5" s="117"/>
      <c r="O5" s="117"/>
      <c r="P5" s="117"/>
      <c r="Q5" s="117"/>
      <c r="R5" s="117"/>
      <c r="S5" s="117"/>
      <c r="T5" s="117"/>
      <c r="U5" s="117"/>
      <c r="V5" s="117"/>
      <c r="W5" s="117"/>
      <c r="X5" s="117"/>
    </row>
    <row r="6" spans="1:24" ht="92.4" x14ac:dyDescent="0.25">
      <c r="A6" s="403" t="s">
        <v>664</v>
      </c>
      <c r="B6" s="404" t="s">
        <v>658</v>
      </c>
      <c r="C6" s="404" t="s">
        <v>185</v>
      </c>
      <c r="D6" s="404" t="s">
        <v>1202</v>
      </c>
      <c r="E6" s="407" t="s">
        <v>1203</v>
      </c>
      <c r="F6" s="404" t="s">
        <v>1217</v>
      </c>
      <c r="G6" s="405">
        <v>9</v>
      </c>
      <c r="H6" s="404" t="s">
        <v>1218</v>
      </c>
      <c r="I6" s="404" t="s">
        <v>1218</v>
      </c>
      <c r="J6" s="404" t="s">
        <v>1219</v>
      </c>
      <c r="K6" s="155"/>
      <c r="L6" s="155"/>
      <c r="M6" s="155"/>
      <c r="N6" s="155"/>
      <c r="O6" s="155"/>
      <c r="P6" s="155"/>
      <c r="Q6" s="155"/>
      <c r="R6" s="155"/>
      <c r="S6" s="155"/>
      <c r="T6" s="155"/>
      <c r="U6" s="155"/>
      <c r="V6" s="155"/>
      <c r="W6" s="155"/>
      <c r="X6" s="155"/>
    </row>
    <row r="7" spans="1:24" ht="79.2" x14ac:dyDescent="0.25">
      <c r="A7" s="403" t="s">
        <v>664</v>
      </c>
      <c r="B7" s="404" t="s">
        <v>658</v>
      </c>
      <c r="C7" s="404" t="s">
        <v>185</v>
      </c>
      <c r="D7" s="404" t="s">
        <v>1220</v>
      </c>
      <c r="E7" s="407" t="s">
        <v>1221</v>
      </c>
      <c r="F7" s="404" t="s">
        <v>1222</v>
      </c>
      <c r="G7" s="405" t="s">
        <v>1223</v>
      </c>
      <c r="H7" s="404" t="s">
        <v>1224</v>
      </c>
      <c r="I7" s="404" t="s">
        <v>1225</v>
      </c>
      <c r="J7" s="406" t="s">
        <v>1226</v>
      </c>
      <c r="K7" s="155"/>
      <c r="L7" s="155"/>
      <c r="M7" s="155"/>
      <c r="N7" s="155"/>
      <c r="O7" s="155"/>
      <c r="P7" s="155"/>
      <c r="Q7" s="155"/>
      <c r="R7" s="155"/>
      <c r="S7" s="155"/>
      <c r="T7" s="155"/>
      <c r="U7" s="155"/>
      <c r="V7" s="155"/>
      <c r="W7" s="155"/>
      <c r="X7" s="155"/>
    </row>
    <row r="8" spans="1:24" ht="66" x14ac:dyDescent="0.25">
      <c r="A8" s="403" t="s">
        <v>664</v>
      </c>
      <c r="B8" s="404" t="s">
        <v>655</v>
      </c>
      <c r="C8" s="404" t="s">
        <v>185</v>
      </c>
      <c r="D8" s="404" t="s">
        <v>1220</v>
      </c>
      <c r="E8" s="407" t="s">
        <v>1221</v>
      </c>
      <c r="F8" s="404" t="s">
        <v>1227</v>
      </c>
      <c r="G8" s="405" t="s">
        <v>1228</v>
      </c>
      <c r="H8" s="404" t="s">
        <v>1229</v>
      </c>
      <c r="I8" s="404" t="s">
        <v>1230</v>
      </c>
      <c r="J8" s="406" t="s">
        <v>1226</v>
      </c>
      <c r="K8" s="155"/>
      <c r="L8" s="155"/>
      <c r="M8" s="155"/>
      <c r="N8" s="155"/>
      <c r="O8" s="155"/>
      <c r="P8" s="155"/>
      <c r="Q8" s="155"/>
      <c r="R8" s="155"/>
      <c r="S8" s="155"/>
      <c r="T8" s="155"/>
      <c r="U8" s="155"/>
      <c r="V8" s="155"/>
      <c r="W8" s="155"/>
      <c r="X8" s="155"/>
    </row>
    <row r="9" spans="1:24" ht="66" x14ac:dyDescent="0.25">
      <c r="A9" s="403" t="s">
        <v>664</v>
      </c>
      <c r="B9" s="404" t="s">
        <v>654</v>
      </c>
      <c r="C9" s="404" t="s">
        <v>185</v>
      </c>
      <c r="D9" s="404" t="s">
        <v>1220</v>
      </c>
      <c r="E9" s="407" t="s">
        <v>1221</v>
      </c>
      <c r="F9" s="404" t="s">
        <v>1231</v>
      </c>
      <c r="G9" s="405" t="s">
        <v>1232</v>
      </c>
      <c r="H9" s="404" t="s">
        <v>1233</v>
      </c>
      <c r="I9" s="404" t="s">
        <v>1230</v>
      </c>
      <c r="J9" s="406" t="s">
        <v>1226</v>
      </c>
      <c r="K9" s="155"/>
      <c r="L9" s="155"/>
      <c r="M9" s="155"/>
      <c r="N9" s="155"/>
      <c r="O9" s="155"/>
      <c r="P9" s="155"/>
      <c r="Q9" s="155"/>
      <c r="R9" s="155"/>
      <c r="S9" s="155"/>
      <c r="T9" s="155"/>
      <c r="U9" s="155"/>
      <c r="V9" s="155"/>
      <c r="W9" s="155"/>
      <c r="X9" s="155"/>
    </row>
    <row r="10" spans="1:24" ht="79.2" x14ac:dyDescent="0.25">
      <c r="A10" s="403" t="s">
        <v>664</v>
      </c>
      <c r="B10" s="404" t="s">
        <v>655</v>
      </c>
      <c r="C10" s="404" t="s">
        <v>185</v>
      </c>
      <c r="D10" s="404" t="s">
        <v>1220</v>
      </c>
      <c r="E10" s="407" t="s">
        <v>1234</v>
      </c>
      <c r="F10" s="404" t="s">
        <v>1235</v>
      </c>
      <c r="G10" s="405" t="s">
        <v>1236</v>
      </c>
      <c r="H10" s="404" t="s">
        <v>1237</v>
      </c>
      <c r="I10" s="404" t="s">
        <v>1238</v>
      </c>
      <c r="J10" s="406" t="s">
        <v>1226</v>
      </c>
      <c r="K10" s="155"/>
      <c r="L10" s="155"/>
      <c r="M10" s="155"/>
      <c r="N10" s="155"/>
      <c r="O10" s="155"/>
      <c r="P10" s="155"/>
      <c r="Q10" s="155"/>
      <c r="R10" s="155"/>
      <c r="S10" s="155"/>
      <c r="T10" s="155"/>
      <c r="U10" s="155"/>
      <c r="V10" s="155"/>
      <c r="W10" s="155"/>
      <c r="X10" s="155"/>
    </row>
    <row r="11" spans="1:24" ht="105.6" x14ac:dyDescent="0.25">
      <c r="A11" s="403" t="s">
        <v>664</v>
      </c>
      <c r="B11" s="404" t="s">
        <v>654</v>
      </c>
      <c r="C11" s="404" t="s">
        <v>185</v>
      </c>
      <c r="D11" s="404" t="s">
        <v>1220</v>
      </c>
      <c r="E11" s="407" t="s">
        <v>1239</v>
      </c>
      <c r="F11" s="404" t="s">
        <v>1240</v>
      </c>
      <c r="G11" s="405" t="s">
        <v>1241</v>
      </c>
      <c r="H11" s="404" t="s">
        <v>1242</v>
      </c>
      <c r="I11" s="404" t="s">
        <v>1243</v>
      </c>
      <c r="J11" s="406" t="s">
        <v>1226</v>
      </c>
      <c r="K11" s="155"/>
      <c r="L11" s="155"/>
      <c r="M11" s="155"/>
      <c r="N11" s="155"/>
      <c r="O11" s="155"/>
      <c r="P11" s="155"/>
      <c r="Q11" s="155"/>
      <c r="R11" s="155"/>
      <c r="S11" s="155"/>
      <c r="T11" s="155"/>
      <c r="U11" s="155"/>
      <c r="V11" s="155"/>
      <c r="W11" s="155"/>
      <c r="X11" s="155"/>
    </row>
    <row r="12" spans="1:24" ht="79.2" x14ac:dyDescent="0.25">
      <c r="A12" s="403" t="s">
        <v>664</v>
      </c>
      <c r="B12" s="404" t="s">
        <v>658</v>
      </c>
      <c r="C12" s="404" t="s">
        <v>185</v>
      </c>
      <c r="D12" s="404" t="s">
        <v>1220</v>
      </c>
      <c r="E12" s="407" t="s">
        <v>1234</v>
      </c>
      <c r="F12" s="404" t="s">
        <v>1244</v>
      </c>
      <c r="G12" s="405" t="s">
        <v>1245</v>
      </c>
      <c r="H12" s="404" t="s">
        <v>1246</v>
      </c>
      <c r="I12" s="404" t="s">
        <v>1247</v>
      </c>
      <c r="J12" s="406" t="s">
        <v>1226</v>
      </c>
      <c r="K12" s="155"/>
      <c r="L12" s="155"/>
      <c r="M12" s="155"/>
      <c r="N12" s="155"/>
      <c r="O12" s="155"/>
      <c r="P12" s="155"/>
      <c r="Q12" s="155"/>
      <c r="R12" s="155"/>
      <c r="S12" s="155"/>
      <c r="T12" s="155"/>
      <c r="U12" s="155"/>
      <c r="V12" s="155"/>
      <c r="W12" s="155"/>
      <c r="X12" s="155"/>
    </row>
    <row r="13" spans="1:24" ht="52.8" x14ac:dyDescent="0.25">
      <c r="A13" s="403" t="s">
        <v>664</v>
      </c>
      <c r="B13" s="404" t="s">
        <v>658</v>
      </c>
      <c r="C13" s="404" t="s">
        <v>185</v>
      </c>
      <c r="D13" s="404" t="s">
        <v>1220</v>
      </c>
      <c r="E13" s="407" t="s">
        <v>1234</v>
      </c>
      <c r="F13" s="404" t="s">
        <v>1248</v>
      </c>
      <c r="G13" s="405" t="s">
        <v>1249</v>
      </c>
      <c r="H13" s="404" t="s">
        <v>1250</v>
      </c>
      <c r="I13" s="404" t="s">
        <v>1251</v>
      </c>
      <c r="J13" s="406" t="s">
        <v>1226</v>
      </c>
      <c r="K13" s="155"/>
      <c r="L13" s="155"/>
      <c r="M13" s="155"/>
      <c r="N13" s="155"/>
      <c r="O13" s="155"/>
      <c r="P13" s="155"/>
      <c r="Q13" s="155"/>
      <c r="R13" s="155"/>
      <c r="S13" s="155"/>
      <c r="T13" s="155"/>
      <c r="U13" s="155"/>
      <c r="V13" s="155"/>
      <c r="W13" s="155"/>
      <c r="X13" s="155"/>
    </row>
    <row r="14" spans="1:24" ht="66" x14ac:dyDescent="0.25">
      <c r="A14" s="403" t="s">
        <v>664</v>
      </c>
      <c r="B14" s="404" t="s">
        <v>658</v>
      </c>
      <c r="C14" s="404" t="s">
        <v>185</v>
      </c>
      <c r="D14" s="404" t="s">
        <v>1220</v>
      </c>
      <c r="E14" s="407" t="s">
        <v>1234</v>
      </c>
      <c r="F14" s="404" t="s">
        <v>1252</v>
      </c>
      <c r="G14" s="405" t="s">
        <v>1253</v>
      </c>
      <c r="H14" s="404" t="s">
        <v>1254</v>
      </c>
      <c r="I14" s="404" t="s">
        <v>1255</v>
      </c>
      <c r="J14" s="406" t="s">
        <v>1226</v>
      </c>
      <c r="K14" s="155"/>
      <c r="L14" s="155"/>
      <c r="M14" s="155"/>
      <c r="N14" s="155"/>
      <c r="O14" s="155"/>
      <c r="P14" s="155"/>
      <c r="Q14" s="155"/>
      <c r="R14" s="155"/>
      <c r="S14" s="155"/>
      <c r="T14" s="155"/>
      <c r="U14" s="155"/>
      <c r="V14" s="155"/>
      <c r="W14" s="155"/>
      <c r="X14" s="155"/>
    </row>
    <row r="15" spans="1:24" ht="52.8" x14ac:dyDescent="0.25">
      <c r="A15" s="403" t="s">
        <v>664</v>
      </c>
      <c r="B15" s="404" t="s">
        <v>658</v>
      </c>
      <c r="C15" s="404" t="s">
        <v>185</v>
      </c>
      <c r="D15" s="404" t="s">
        <v>1256</v>
      </c>
      <c r="E15" s="407" t="s">
        <v>1234</v>
      </c>
      <c r="F15" s="404" t="s">
        <v>1257</v>
      </c>
      <c r="G15" s="405" t="s">
        <v>1258</v>
      </c>
      <c r="H15" s="404" t="s">
        <v>1259</v>
      </c>
      <c r="I15" s="404" t="s">
        <v>1260</v>
      </c>
      <c r="J15" s="406" t="s">
        <v>1261</v>
      </c>
      <c r="K15" s="155"/>
      <c r="L15" s="155"/>
      <c r="M15" s="155"/>
      <c r="N15" s="155"/>
      <c r="O15" s="155"/>
      <c r="P15" s="155"/>
      <c r="Q15" s="155"/>
      <c r="R15" s="155"/>
      <c r="S15" s="155"/>
      <c r="T15" s="155"/>
      <c r="U15" s="155"/>
      <c r="V15" s="155"/>
      <c r="W15" s="155"/>
      <c r="X15" s="155"/>
    </row>
    <row r="16" spans="1:24" ht="79.2" x14ac:dyDescent="0.25">
      <c r="A16" s="403" t="s">
        <v>664</v>
      </c>
      <c r="B16" s="404" t="s">
        <v>658</v>
      </c>
      <c r="C16" s="404" t="s">
        <v>185</v>
      </c>
      <c r="D16" s="404" t="s">
        <v>1262</v>
      </c>
      <c r="E16" s="407" t="s">
        <v>1221</v>
      </c>
      <c r="F16" s="404" t="s">
        <v>1263</v>
      </c>
      <c r="G16" s="405" t="s">
        <v>1264</v>
      </c>
      <c r="H16" s="404" t="s">
        <v>1265</v>
      </c>
      <c r="I16" s="404" t="s">
        <v>1238</v>
      </c>
      <c r="J16" s="406" t="s">
        <v>1261</v>
      </c>
      <c r="K16" s="155"/>
      <c r="L16" s="155"/>
      <c r="M16" s="155"/>
      <c r="N16" s="155"/>
      <c r="O16" s="155"/>
      <c r="P16" s="155"/>
      <c r="Q16" s="155"/>
      <c r="R16" s="155"/>
      <c r="S16" s="155"/>
      <c r="T16" s="155"/>
      <c r="U16" s="155"/>
      <c r="V16" s="155"/>
      <c r="W16" s="155"/>
      <c r="X16" s="155"/>
    </row>
    <row r="17" spans="1:24" ht="39.6" x14ac:dyDescent="0.25">
      <c r="A17" s="403" t="s">
        <v>664</v>
      </c>
      <c r="B17" s="404" t="s">
        <v>658</v>
      </c>
      <c r="C17" s="404" t="s">
        <v>185</v>
      </c>
      <c r="D17" s="404" t="s">
        <v>1262</v>
      </c>
      <c r="E17" s="407" t="s">
        <v>1221</v>
      </c>
      <c r="F17" s="404" t="s">
        <v>1266</v>
      </c>
      <c r="G17" s="405" t="s">
        <v>1267</v>
      </c>
      <c r="H17" s="404" t="s">
        <v>1268</v>
      </c>
      <c r="I17" s="404" t="s">
        <v>1269</v>
      </c>
      <c r="J17" s="406" t="s">
        <v>1261</v>
      </c>
      <c r="K17" s="155"/>
      <c r="L17" s="155"/>
      <c r="M17" s="155"/>
      <c r="N17" s="155"/>
      <c r="O17" s="155"/>
      <c r="P17" s="155"/>
      <c r="Q17" s="155"/>
      <c r="R17" s="155"/>
      <c r="S17" s="155"/>
      <c r="T17" s="155"/>
      <c r="U17" s="155"/>
      <c r="V17" s="155"/>
      <c r="W17" s="155"/>
      <c r="X17" s="155"/>
    </row>
    <row r="18" spans="1:24" ht="66" x14ac:dyDescent="0.25">
      <c r="A18" s="403" t="s">
        <v>664</v>
      </c>
      <c r="B18" s="404" t="s">
        <v>658</v>
      </c>
      <c r="C18" s="404" t="s">
        <v>185</v>
      </c>
      <c r="D18" s="404" t="s">
        <v>1262</v>
      </c>
      <c r="E18" s="407" t="s">
        <v>1221</v>
      </c>
      <c r="F18" s="404" t="s">
        <v>1270</v>
      </c>
      <c r="G18" s="405" t="s">
        <v>1271</v>
      </c>
      <c r="H18" s="404" t="s">
        <v>1272</v>
      </c>
      <c r="I18" s="404" t="s">
        <v>1273</v>
      </c>
      <c r="J18" s="406" t="s">
        <v>1261</v>
      </c>
      <c r="K18" s="155"/>
      <c r="L18" s="155"/>
      <c r="M18" s="155"/>
      <c r="N18" s="155"/>
      <c r="O18" s="155"/>
      <c r="P18" s="155"/>
      <c r="Q18" s="155"/>
      <c r="R18" s="155"/>
      <c r="S18" s="155"/>
      <c r="T18" s="155"/>
      <c r="U18" s="155"/>
      <c r="V18" s="155"/>
      <c r="W18" s="155"/>
      <c r="X18" s="155"/>
    </row>
    <row r="19" spans="1:24" ht="145.19999999999999" x14ac:dyDescent="0.25">
      <c r="A19" s="403" t="s">
        <v>664</v>
      </c>
      <c r="B19" s="404" t="s">
        <v>658</v>
      </c>
      <c r="C19" s="404" t="s">
        <v>185</v>
      </c>
      <c r="D19" s="404" t="s">
        <v>1262</v>
      </c>
      <c r="E19" s="407" t="s">
        <v>1221</v>
      </c>
      <c r="F19" s="404" t="s">
        <v>1274</v>
      </c>
      <c r="G19" s="405" t="s">
        <v>1275</v>
      </c>
      <c r="H19" s="404" t="s">
        <v>1276</v>
      </c>
      <c r="I19" s="404" t="s">
        <v>1277</v>
      </c>
      <c r="J19" s="406" t="s">
        <v>1261</v>
      </c>
      <c r="K19" s="155"/>
      <c r="L19" s="155"/>
      <c r="M19" s="155"/>
      <c r="N19" s="155"/>
      <c r="O19" s="155"/>
      <c r="P19" s="155"/>
      <c r="Q19" s="155"/>
      <c r="R19" s="155"/>
      <c r="S19" s="155"/>
      <c r="T19" s="155"/>
      <c r="U19" s="155"/>
      <c r="V19" s="155"/>
      <c r="W19" s="155"/>
      <c r="X19" s="155"/>
    </row>
    <row r="20" spans="1:24" x14ac:dyDescent="0.25">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row>
    <row r="21" spans="1:24" ht="15.75" customHeight="1" x14ac:dyDescent="0.2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ht="15.75" customHeight="1" x14ac:dyDescent="0.2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row>
    <row r="23" spans="1:24" ht="15.75" customHeight="1" x14ac:dyDescent="0.25">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ht="15.75" customHeight="1" x14ac:dyDescent="0.25">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row>
    <row r="25" spans="1:24" ht="15.75" customHeight="1" x14ac:dyDescent="0.2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ht="15.75" customHeight="1" x14ac:dyDescent="0.2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ht="15.75" customHeight="1" x14ac:dyDescent="0.25">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ht="15.75" customHeight="1" x14ac:dyDescent="0.2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ht="15.75" customHeight="1" x14ac:dyDescent="0.2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row>
    <row r="30" spans="1:24" ht="15.75" customHeight="1" x14ac:dyDescent="0.2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row>
    <row r="31" spans="1:24" ht="15.75" customHeight="1" x14ac:dyDescent="0.2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ht="15.75" customHeight="1" x14ac:dyDescent="0.2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row>
    <row r="33" spans="1:24" ht="15.75" customHeight="1" x14ac:dyDescent="0.2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row>
    <row r="34" spans="1:24" ht="15.75" customHeight="1" x14ac:dyDescent="0.2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row>
    <row r="35" spans="1:24" ht="15.75" customHeight="1" x14ac:dyDescent="0.25">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row>
    <row r="36" spans="1:24" ht="15.75" customHeight="1" x14ac:dyDescent="0.2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row>
    <row r="37" spans="1:24" ht="15.75" customHeight="1" x14ac:dyDescent="0.25">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row>
    <row r="38" spans="1:24" ht="15.75" customHeight="1" x14ac:dyDescent="0.25">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row>
    <row r="39" spans="1:24" ht="15.75" customHeight="1" x14ac:dyDescent="0.2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row>
    <row r="40" spans="1:24" ht="15.75" customHeight="1" x14ac:dyDescent="0.25">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row>
    <row r="41" spans="1:24" ht="15.75" customHeight="1" x14ac:dyDescent="0.2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row>
    <row r="42" spans="1:24" ht="15.75" customHeight="1" x14ac:dyDescent="0.25">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row>
    <row r="43" spans="1:24" ht="15.75" customHeight="1" x14ac:dyDescent="0.25">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row>
    <row r="44" spans="1:24" ht="15.75" customHeight="1" x14ac:dyDescent="0.25">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row>
    <row r="45" spans="1:24" ht="15.75" customHeight="1" x14ac:dyDescent="0.25">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row>
    <row r="46" spans="1:24" ht="15.75" customHeight="1" x14ac:dyDescent="0.25">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row>
    <row r="47" spans="1:24" ht="15.75" customHeight="1" x14ac:dyDescent="0.2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row>
    <row r="48" spans="1:24" ht="15.75" customHeight="1" x14ac:dyDescent="0.2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row>
    <row r="49" spans="1:24" ht="15.75" customHeight="1" x14ac:dyDescent="0.2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row>
    <row r="50" spans="1:24" ht="15.75" customHeight="1" x14ac:dyDescent="0.2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row>
    <row r="51" spans="1:24" ht="15.75" customHeight="1" x14ac:dyDescent="0.2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row>
    <row r="52" spans="1:24" ht="15.75" customHeight="1" x14ac:dyDescent="0.2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row>
    <row r="53" spans="1:24" ht="15.75" customHeight="1" x14ac:dyDescent="0.2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row>
    <row r="54" spans="1:24" ht="15.75" customHeight="1" x14ac:dyDescent="0.2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row>
    <row r="55" spans="1:24" ht="15.75" customHeight="1" x14ac:dyDescent="0.2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row>
    <row r="56" spans="1:24" ht="15.75" customHeight="1" x14ac:dyDescent="0.2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row>
    <row r="57" spans="1:24" ht="15.75" customHeight="1" x14ac:dyDescent="0.2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row>
    <row r="58" spans="1:24" ht="15.75" customHeight="1" x14ac:dyDescent="0.2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row>
    <row r="59" spans="1:24" ht="15.75" customHeight="1" x14ac:dyDescent="0.25">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row>
    <row r="60" spans="1:24" ht="15.75" customHeight="1" x14ac:dyDescent="0.2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row>
    <row r="61" spans="1:24" ht="15.75" customHeight="1" x14ac:dyDescent="0.25">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row>
    <row r="62" spans="1:24" ht="15.75" customHeight="1" x14ac:dyDescent="0.25">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row>
    <row r="63" spans="1:24" ht="15.75" customHeight="1" x14ac:dyDescent="0.25">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row>
    <row r="64" spans="1:24" ht="15.75" customHeight="1" x14ac:dyDescent="0.2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row>
    <row r="65" spans="1:24" ht="15.75" customHeight="1" x14ac:dyDescent="0.25">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row>
    <row r="66" spans="1:24" ht="15.75" customHeight="1" x14ac:dyDescent="0.25">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row>
    <row r="67" spans="1:24" ht="15.75" customHeight="1" x14ac:dyDescent="0.25">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row>
    <row r="68" spans="1:24" ht="15.75" customHeight="1" x14ac:dyDescent="0.2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row>
    <row r="69" spans="1:24" ht="15.75" customHeight="1" x14ac:dyDescent="0.25">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row>
    <row r="70" spans="1:24" ht="15.75" customHeight="1" x14ac:dyDescent="0.25">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row>
    <row r="71" spans="1:24" ht="15.75" customHeight="1" x14ac:dyDescent="0.25">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row>
    <row r="72" spans="1:24" ht="15.75" customHeight="1" x14ac:dyDescent="0.25">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row>
    <row r="73" spans="1:24" ht="15.75" customHeight="1" x14ac:dyDescent="0.25">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row>
    <row r="74" spans="1:24" ht="15.75" customHeight="1" x14ac:dyDescent="0.25">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row>
    <row r="75" spans="1:24" ht="15.75" customHeight="1" x14ac:dyDescent="0.2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row>
    <row r="76" spans="1:24" ht="15.75" customHeight="1" x14ac:dyDescent="0.25">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row>
    <row r="77" spans="1:24" ht="15.75" customHeight="1" x14ac:dyDescent="0.25">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row>
    <row r="78" spans="1:24" ht="15.75" customHeight="1" x14ac:dyDescent="0.25">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row>
    <row r="79" spans="1:24" ht="15.75" customHeight="1" x14ac:dyDescent="0.25">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row>
    <row r="80" spans="1:24" ht="15.75" customHeight="1" x14ac:dyDescent="0.2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row>
    <row r="81" spans="1:24" ht="15.75" customHeight="1" x14ac:dyDescent="0.2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row>
    <row r="82" spans="1:24" ht="15.75" customHeight="1" x14ac:dyDescent="0.2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row>
    <row r="83" spans="1:24" ht="15.75" customHeight="1" x14ac:dyDescent="0.2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row>
    <row r="84" spans="1:24" ht="15.75" customHeight="1" x14ac:dyDescent="0.2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row>
    <row r="85" spans="1:24" ht="15.75" customHeight="1" x14ac:dyDescent="0.2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row>
    <row r="86" spans="1:24" ht="15.75" customHeight="1" x14ac:dyDescent="0.2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row>
    <row r="87" spans="1:24" ht="15.75" customHeight="1" x14ac:dyDescent="0.2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row>
    <row r="88" spans="1:24" ht="15.75" customHeight="1" x14ac:dyDescent="0.2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row>
    <row r="89" spans="1:24" ht="15.75" customHeight="1" x14ac:dyDescent="0.25">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row>
    <row r="90" spans="1:24" ht="15.75" customHeight="1" x14ac:dyDescent="0.2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row>
    <row r="91" spans="1:24" ht="15.75" customHeight="1" x14ac:dyDescent="0.2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row>
    <row r="92" spans="1:24" ht="15.75" customHeight="1" x14ac:dyDescent="0.25">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row>
    <row r="93" spans="1:24" ht="15.75" customHeight="1" x14ac:dyDescent="0.2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row>
    <row r="94" spans="1:24" ht="15.75" customHeight="1" x14ac:dyDescent="0.2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row>
    <row r="95" spans="1:24" ht="15.75" customHeight="1" x14ac:dyDescent="0.2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row>
    <row r="96" spans="1:24" ht="15.75" customHeight="1" x14ac:dyDescent="0.25">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row>
    <row r="97" spans="1:24" ht="15.75" customHeight="1" x14ac:dyDescent="0.25">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row>
    <row r="98" spans="1:24" ht="15.75" customHeight="1" x14ac:dyDescent="0.25">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row>
    <row r="99" spans="1:24" ht="15.75" customHeight="1" x14ac:dyDescent="0.25">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row>
    <row r="100" spans="1:24" ht="15.75" customHeight="1" x14ac:dyDescent="0.25">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row>
    <row r="101" spans="1:24" ht="15.75" customHeight="1" x14ac:dyDescent="0.25">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row>
    <row r="102" spans="1:24" ht="15.75" customHeight="1" x14ac:dyDescent="0.25">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row>
    <row r="103" spans="1:24" ht="15.75" customHeight="1" x14ac:dyDescent="0.25">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row>
    <row r="104" spans="1:24" ht="15.75" customHeight="1" x14ac:dyDescent="0.25">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row>
    <row r="105" spans="1:24" ht="15.75" customHeight="1" x14ac:dyDescent="0.2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row>
    <row r="106" spans="1:24" ht="15.75" customHeight="1" x14ac:dyDescent="0.25">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row>
    <row r="107" spans="1:24" ht="15.75" customHeight="1" x14ac:dyDescent="0.25">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row>
    <row r="108" spans="1:24" ht="15.75" customHeight="1" x14ac:dyDescent="0.25">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row>
    <row r="109" spans="1:24" ht="15.75" customHeight="1" x14ac:dyDescent="0.25">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row>
    <row r="110" spans="1:24" ht="15.75" customHeight="1" x14ac:dyDescent="0.25">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row>
    <row r="111" spans="1:24" ht="15.75" customHeight="1" x14ac:dyDescent="0.25">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row>
    <row r="112" spans="1:24" ht="15.75" customHeight="1" x14ac:dyDescent="0.25">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row>
    <row r="113" spans="1:24" ht="15.75" customHeight="1" x14ac:dyDescent="0.25">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row>
    <row r="114" spans="1:24" ht="15.75" customHeight="1" x14ac:dyDescent="0.2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row>
    <row r="115" spans="1:24" ht="15.75" customHeight="1" x14ac:dyDescent="0.25">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row>
    <row r="116" spans="1:24" ht="15.75" customHeight="1" x14ac:dyDescent="0.25">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row>
    <row r="117" spans="1:24" ht="15.75" customHeight="1" x14ac:dyDescent="0.25">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row>
    <row r="118" spans="1:24" ht="15.75" customHeight="1" x14ac:dyDescent="0.25">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row>
    <row r="119" spans="1:24" ht="15.75" customHeight="1" x14ac:dyDescent="0.25">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row>
    <row r="120" spans="1:24" ht="15.75" customHeight="1" x14ac:dyDescent="0.25">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row>
    <row r="121" spans="1:24" ht="15.75" customHeight="1" x14ac:dyDescent="0.25">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row>
    <row r="122" spans="1:24" ht="15.75" customHeight="1" x14ac:dyDescent="0.25">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row>
    <row r="123" spans="1:24" ht="15.75" customHeight="1" x14ac:dyDescent="0.25">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row>
    <row r="124" spans="1:24" ht="15.75" customHeight="1" x14ac:dyDescent="0.25">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row>
    <row r="125" spans="1:24" ht="15.75" customHeight="1" x14ac:dyDescent="0.25">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row>
    <row r="126" spans="1:24" ht="15.75" customHeight="1" x14ac:dyDescent="0.25">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row>
    <row r="127" spans="1:24" ht="15.75" customHeight="1" x14ac:dyDescent="0.25">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row>
    <row r="128" spans="1:24" ht="15.75" customHeight="1" x14ac:dyDescent="0.25">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row>
    <row r="129" spans="1:24" ht="15.75" customHeight="1" x14ac:dyDescent="0.25">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row>
    <row r="130" spans="1:24" ht="15.75" customHeight="1" x14ac:dyDescent="0.25">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row>
    <row r="131" spans="1:24" ht="15.75" customHeight="1" x14ac:dyDescent="0.2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row>
    <row r="132" spans="1:24" ht="15.75" customHeight="1" x14ac:dyDescent="0.25">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row>
    <row r="133" spans="1:24" ht="15.75" customHeight="1" x14ac:dyDescent="0.25">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row>
    <row r="134" spans="1:24" ht="15.75" customHeight="1" x14ac:dyDescent="0.25">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row>
    <row r="135" spans="1:24" ht="15.75" customHeight="1" x14ac:dyDescent="0.25">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row>
    <row r="136" spans="1:24" ht="15.75" customHeight="1" x14ac:dyDescent="0.25">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row>
    <row r="137" spans="1:24" ht="15.75" customHeight="1" x14ac:dyDescent="0.25">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row>
    <row r="138" spans="1:24" ht="15.75" customHeight="1" x14ac:dyDescent="0.25">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row>
    <row r="139" spans="1:24" ht="15.75" customHeight="1" x14ac:dyDescent="0.25">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row>
    <row r="140" spans="1:24" ht="15.75" customHeight="1" x14ac:dyDescent="0.25">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row>
    <row r="141" spans="1:24" ht="15.75" customHeight="1" x14ac:dyDescent="0.25">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row>
    <row r="142" spans="1:24" ht="15.75" customHeight="1" x14ac:dyDescent="0.25">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row>
    <row r="143" spans="1:24" ht="15.75" customHeight="1" x14ac:dyDescent="0.25">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row>
    <row r="144" spans="1:24" ht="15.75" customHeight="1" x14ac:dyDescent="0.25">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row>
    <row r="145" spans="1:24" ht="15.75" customHeight="1" x14ac:dyDescent="0.25">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row>
    <row r="146" spans="1:24" ht="15.75" customHeight="1" x14ac:dyDescent="0.25">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row>
    <row r="147" spans="1:24" ht="15.75" customHeight="1" x14ac:dyDescent="0.25">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row>
    <row r="148" spans="1:24" ht="15.75" customHeight="1" x14ac:dyDescent="0.25">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row>
    <row r="149" spans="1:24" ht="15.75" customHeight="1" x14ac:dyDescent="0.25">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row>
    <row r="150" spans="1:24" ht="15.75" customHeight="1" x14ac:dyDescent="0.25">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row>
    <row r="151" spans="1:24" ht="15.75" customHeight="1" x14ac:dyDescent="0.25">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row>
    <row r="152" spans="1:24" ht="15.75" customHeight="1" x14ac:dyDescent="0.25">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row>
    <row r="153" spans="1:24" ht="15.75" customHeight="1" x14ac:dyDescent="0.25">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row>
    <row r="154" spans="1:24" ht="15.75" customHeight="1" x14ac:dyDescent="0.25">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row>
    <row r="155" spans="1:24" ht="15.75" customHeight="1" x14ac:dyDescent="0.25">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row>
    <row r="156" spans="1:24" ht="15.75" customHeight="1" x14ac:dyDescent="0.25">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row>
    <row r="157" spans="1:24" ht="15.75" customHeight="1" x14ac:dyDescent="0.25">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row>
    <row r="158" spans="1:24" ht="15.75" customHeight="1" x14ac:dyDescent="0.25">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row>
    <row r="159" spans="1:24" ht="15.75" customHeight="1" x14ac:dyDescent="0.25">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row>
    <row r="160" spans="1:24" ht="15.75" customHeight="1" x14ac:dyDescent="0.25">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row>
    <row r="161" spans="1:24" ht="15.75" customHeight="1" x14ac:dyDescent="0.25">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row>
    <row r="162" spans="1:24" ht="15.75" customHeight="1" x14ac:dyDescent="0.25">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row>
    <row r="163" spans="1:24" ht="15.75" customHeight="1" x14ac:dyDescent="0.25">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row>
    <row r="164" spans="1:24" ht="15.75" customHeight="1" x14ac:dyDescent="0.25">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row>
    <row r="165" spans="1:24" ht="15.75" customHeight="1" x14ac:dyDescent="0.25">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row>
    <row r="166" spans="1:24" ht="15.75" customHeight="1" x14ac:dyDescent="0.25">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row>
    <row r="167" spans="1:24" ht="15.75" customHeight="1" x14ac:dyDescent="0.2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row>
    <row r="168" spans="1:24" ht="15.75" customHeight="1" x14ac:dyDescent="0.2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row>
    <row r="169" spans="1:24" ht="15.75" customHeight="1" x14ac:dyDescent="0.2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row>
    <row r="170" spans="1:24" ht="15.75" customHeight="1" x14ac:dyDescent="0.25">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row>
    <row r="171" spans="1:24" ht="15.75" customHeight="1" x14ac:dyDescent="0.25">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row>
    <row r="172" spans="1:24" ht="15.75" customHeight="1" x14ac:dyDescent="0.25">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row>
    <row r="173" spans="1:24" ht="15.75" customHeight="1" x14ac:dyDescent="0.25">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row>
    <row r="174" spans="1:24" ht="15.75" customHeight="1" x14ac:dyDescent="0.25">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row>
    <row r="175" spans="1:24" ht="15.75" customHeight="1" x14ac:dyDescent="0.25">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row>
    <row r="176" spans="1:24" ht="15.75" customHeight="1" x14ac:dyDescent="0.25">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row>
    <row r="177" spans="1:24" ht="15.75" customHeight="1" x14ac:dyDescent="0.25">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row>
    <row r="178" spans="1:24" ht="15.75" customHeight="1" x14ac:dyDescent="0.25">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row>
    <row r="179" spans="1:24" ht="15.75" customHeight="1" x14ac:dyDescent="0.2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row>
    <row r="180" spans="1:24" ht="15.75" customHeight="1" x14ac:dyDescent="0.2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row>
    <row r="181" spans="1:24" ht="15.75" customHeight="1" x14ac:dyDescent="0.2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row>
    <row r="182" spans="1:24" ht="15.75" customHeight="1" x14ac:dyDescent="0.25">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row>
    <row r="183" spans="1:24" ht="15.75" customHeight="1" x14ac:dyDescent="0.25">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row>
    <row r="184" spans="1:24" ht="15.75" customHeight="1" x14ac:dyDescent="0.25">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row>
    <row r="185" spans="1:24" ht="15.75" customHeight="1" x14ac:dyDescent="0.25">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row>
    <row r="186" spans="1:24" ht="15.75" customHeight="1" x14ac:dyDescent="0.25">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row>
    <row r="187" spans="1:24" ht="15.75" customHeight="1" x14ac:dyDescent="0.25">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row>
    <row r="188" spans="1:24" ht="15.75" customHeight="1" x14ac:dyDescent="0.25">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row>
    <row r="189" spans="1:24" ht="15.75" customHeight="1" x14ac:dyDescent="0.25">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row>
    <row r="190" spans="1:24" ht="15.75" customHeight="1" x14ac:dyDescent="0.25">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row>
    <row r="191" spans="1:24" ht="15.75" customHeight="1" x14ac:dyDescent="0.25">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row>
    <row r="192" spans="1:24" ht="15.75" customHeight="1" x14ac:dyDescent="0.25">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row>
    <row r="193" spans="1:24" ht="15.75" customHeight="1" x14ac:dyDescent="0.25">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row>
    <row r="194" spans="1:24" ht="15.75" customHeight="1" x14ac:dyDescent="0.25">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row>
    <row r="195" spans="1:24" ht="15.75" customHeight="1" x14ac:dyDescent="0.25">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row>
    <row r="196" spans="1:24" ht="15.75" customHeight="1" x14ac:dyDescent="0.25">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row>
    <row r="197" spans="1:24" ht="15.75" customHeight="1" x14ac:dyDescent="0.25">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row>
    <row r="198" spans="1:24" ht="15.75" customHeight="1" x14ac:dyDescent="0.25">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row>
    <row r="199" spans="1:24" ht="15.75" customHeight="1" x14ac:dyDescent="0.25">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row>
    <row r="200" spans="1:24" ht="15.75" customHeight="1" x14ac:dyDescent="0.25">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row>
    <row r="201" spans="1:24" ht="15.75" customHeight="1" x14ac:dyDescent="0.25">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row>
    <row r="202" spans="1:24" ht="15.75" customHeight="1" x14ac:dyDescent="0.25">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row>
    <row r="203" spans="1:24" ht="15.75" customHeight="1" x14ac:dyDescent="0.25">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row>
    <row r="204" spans="1:24" ht="15.75" customHeight="1" x14ac:dyDescent="0.25">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row>
    <row r="205" spans="1:24" ht="15.75" customHeight="1" x14ac:dyDescent="0.25">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row>
    <row r="206" spans="1:24" ht="15.75" customHeight="1" x14ac:dyDescent="0.25">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row>
    <row r="207" spans="1:24" ht="15.75" customHeight="1" x14ac:dyDescent="0.25">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row>
    <row r="208" spans="1:24" ht="15.75" customHeight="1" x14ac:dyDescent="0.25">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row>
    <row r="209" spans="1:24" ht="15.75" customHeight="1" x14ac:dyDescent="0.25">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row>
    <row r="210" spans="1:24" ht="15.75" customHeight="1" x14ac:dyDescent="0.25">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row>
    <row r="211" spans="1:24" ht="15.75" customHeight="1" x14ac:dyDescent="0.25">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row>
    <row r="212" spans="1:24" ht="15.75" customHeight="1" x14ac:dyDescent="0.25">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row>
    <row r="213" spans="1:24" ht="15.75" customHeight="1" x14ac:dyDescent="0.25">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row>
    <row r="214" spans="1:24" ht="15.75" customHeight="1" x14ac:dyDescent="0.25">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row>
    <row r="215" spans="1:24" ht="15.75" customHeight="1" x14ac:dyDescent="0.25">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row>
    <row r="216" spans="1:24" ht="15.75" customHeight="1" x14ac:dyDescent="0.25">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row>
    <row r="217" spans="1:24" ht="15.75" customHeight="1" x14ac:dyDescent="0.25">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row>
    <row r="218" spans="1:24" ht="15.75" customHeight="1" x14ac:dyDescent="0.25">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row>
    <row r="219" spans="1:24" ht="15.75" customHeight="1" x14ac:dyDescent="0.25">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row>
    <row r="220" spans="1:24" ht="15.75" customHeight="1" x14ac:dyDescent="0.25">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row>
    <row r="221" spans="1:24" ht="15.75" customHeight="1" x14ac:dyDescent="0.25">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row>
    <row r="222" spans="1:24" ht="15.75" customHeight="1" x14ac:dyDescent="0.25">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row>
    <row r="223" spans="1:24" ht="15.75" customHeight="1" x14ac:dyDescent="0.25">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row>
    <row r="224" spans="1:24" ht="15.75" customHeight="1" x14ac:dyDescent="0.25">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row>
    <row r="225" spans="1:24" ht="15.75" customHeight="1" x14ac:dyDescent="0.25">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row>
    <row r="226" spans="1:24" ht="15.75" customHeight="1" x14ac:dyDescent="0.25">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row>
    <row r="227" spans="1:24" ht="15.75" customHeight="1" x14ac:dyDescent="0.25">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row>
    <row r="228" spans="1:24" ht="15.75" customHeight="1" x14ac:dyDescent="0.25">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row>
    <row r="229" spans="1:24" ht="15.75" customHeight="1" x14ac:dyDescent="0.25">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row>
    <row r="230" spans="1:24" ht="15.75" customHeight="1" x14ac:dyDescent="0.25">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row>
    <row r="231" spans="1:24" ht="15.75" customHeight="1" x14ac:dyDescent="0.25">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row>
    <row r="232" spans="1:24" ht="15.75" customHeight="1" x14ac:dyDescent="0.25">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row>
    <row r="233" spans="1:24" ht="15.75" customHeight="1" x14ac:dyDescent="0.25">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row>
    <row r="234" spans="1:24" ht="15.75" customHeight="1" x14ac:dyDescent="0.25">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row>
    <row r="235" spans="1:24" ht="15.75" customHeight="1" x14ac:dyDescent="0.25">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row>
    <row r="236" spans="1:24" ht="15.75" customHeight="1" x14ac:dyDescent="0.25">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row>
    <row r="237" spans="1:24" ht="15.75" customHeight="1" x14ac:dyDescent="0.25">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row>
    <row r="238" spans="1:24" ht="15.75" customHeight="1" x14ac:dyDescent="0.25">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row>
    <row r="239" spans="1:24" ht="15.75" customHeight="1" x14ac:dyDescent="0.25">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row>
    <row r="240" spans="1:24" ht="15.75" customHeight="1" x14ac:dyDescent="0.25">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row>
    <row r="241" spans="1:24" ht="15.75" customHeight="1" x14ac:dyDescent="0.25">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row>
    <row r="242" spans="1:24" ht="15.75" customHeight="1" x14ac:dyDescent="0.25">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row>
    <row r="243" spans="1:24" ht="15.75" customHeight="1" x14ac:dyDescent="0.25">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row>
    <row r="244" spans="1:24" ht="15.75" customHeight="1" x14ac:dyDescent="0.25">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row>
    <row r="245" spans="1:24" ht="15.75" customHeight="1" x14ac:dyDescent="0.25">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row>
    <row r="246" spans="1:24" ht="15.75" customHeight="1" x14ac:dyDescent="0.25">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row>
    <row r="247" spans="1:24" ht="15.75" customHeight="1" x14ac:dyDescent="0.25">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row>
    <row r="248" spans="1:24" ht="15.75" customHeight="1" x14ac:dyDescent="0.25">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row>
    <row r="249" spans="1:24" ht="15.75" customHeight="1" x14ac:dyDescent="0.25">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row>
    <row r="250" spans="1:24" ht="15.75" customHeight="1" x14ac:dyDescent="0.25">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row>
    <row r="251" spans="1:24" ht="15.75" customHeight="1" x14ac:dyDescent="0.25">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row>
    <row r="252" spans="1:24" ht="15.75" customHeight="1" x14ac:dyDescent="0.25">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row>
    <row r="253" spans="1:24" ht="15.75" customHeight="1" x14ac:dyDescent="0.25">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row>
    <row r="254" spans="1:24" ht="15.75" customHeight="1" x14ac:dyDescent="0.25">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row>
    <row r="255" spans="1:24" ht="15.75" customHeight="1" x14ac:dyDescent="0.25">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row>
    <row r="256" spans="1:24" ht="15.75" customHeight="1" x14ac:dyDescent="0.25">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row>
    <row r="257" spans="1:24" ht="15.75" customHeight="1" x14ac:dyDescent="0.25">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row>
    <row r="258" spans="1:24" ht="15.75" customHeight="1" x14ac:dyDescent="0.25">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row>
    <row r="259" spans="1:24" ht="15.75" customHeight="1" x14ac:dyDescent="0.25">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row>
    <row r="260" spans="1:24" ht="15.75" customHeight="1" x14ac:dyDescent="0.25">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row>
    <row r="261" spans="1:24" ht="15.75" customHeight="1" x14ac:dyDescent="0.25">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row>
    <row r="262" spans="1:24" ht="15.75" customHeight="1" x14ac:dyDescent="0.25">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row>
    <row r="263" spans="1:24" ht="15.75" customHeight="1" x14ac:dyDescent="0.25">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row>
    <row r="264" spans="1:24" ht="15.75" customHeight="1" x14ac:dyDescent="0.25">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row>
    <row r="265" spans="1:24" ht="15.75" customHeight="1" x14ac:dyDescent="0.25">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row>
    <row r="266" spans="1:24" ht="15.75" customHeight="1" x14ac:dyDescent="0.25">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row>
    <row r="267" spans="1:24" ht="15.75" customHeight="1" x14ac:dyDescent="0.25">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row>
    <row r="268" spans="1:24" ht="15.75" customHeight="1" x14ac:dyDescent="0.25">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row>
    <row r="269" spans="1:24" ht="15.75" customHeight="1" x14ac:dyDescent="0.25">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row>
    <row r="270" spans="1:24" ht="15.75" customHeight="1" x14ac:dyDescent="0.25">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row>
    <row r="271" spans="1:24" ht="15.75" customHeight="1" x14ac:dyDescent="0.25">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row>
    <row r="272" spans="1:24" ht="15.75" customHeight="1" x14ac:dyDescent="0.25">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row>
    <row r="273" spans="1:24" ht="15.75" customHeight="1" x14ac:dyDescent="0.25">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row>
    <row r="274" spans="1:24" ht="15.75" customHeight="1" x14ac:dyDescent="0.25">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row>
    <row r="275" spans="1:24" ht="15.75" customHeight="1" x14ac:dyDescent="0.25">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row>
    <row r="276" spans="1:24" ht="15.75" customHeight="1" x14ac:dyDescent="0.25">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row>
    <row r="277" spans="1:24" ht="15.75" customHeight="1" x14ac:dyDescent="0.25">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row>
    <row r="278" spans="1:24" ht="15.75" customHeight="1" x14ac:dyDescent="0.25">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row>
    <row r="279" spans="1:24" ht="15.75" customHeight="1" x14ac:dyDescent="0.25">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row>
    <row r="280" spans="1:24" ht="15.75" customHeight="1" x14ac:dyDescent="0.25">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row>
    <row r="281" spans="1:24" ht="15.75" customHeight="1" x14ac:dyDescent="0.25">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row>
    <row r="282" spans="1:24" ht="15.75" customHeight="1" x14ac:dyDescent="0.25">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row>
    <row r="283" spans="1:24" ht="15.75" customHeight="1" x14ac:dyDescent="0.25">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row>
    <row r="284" spans="1:24" ht="15.75" customHeight="1" x14ac:dyDescent="0.25">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row>
    <row r="285" spans="1:24" ht="15.75" customHeight="1" x14ac:dyDescent="0.25">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row>
    <row r="286" spans="1:24" ht="15.75" customHeight="1" x14ac:dyDescent="0.25">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row>
    <row r="287" spans="1:24" ht="15.75" customHeight="1" x14ac:dyDescent="0.25">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row>
    <row r="288" spans="1:24" ht="15.75" customHeight="1" x14ac:dyDescent="0.25">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row>
    <row r="289" spans="1:24" ht="15.75" customHeight="1" x14ac:dyDescent="0.25">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row>
    <row r="290" spans="1:24" ht="15.75" customHeight="1" x14ac:dyDescent="0.25">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row>
    <row r="291" spans="1:24" ht="15.75" customHeight="1" x14ac:dyDescent="0.25">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row>
    <row r="292" spans="1:24" ht="15.75" customHeight="1" x14ac:dyDescent="0.25">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row>
    <row r="293" spans="1:24" ht="15.75" customHeight="1" x14ac:dyDescent="0.25">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row>
    <row r="294" spans="1:24" ht="15.75" customHeight="1" x14ac:dyDescent="0.25">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row>
    <row r="295" spans="1:24" ht="15.75" customHeight="1" x14ac:dyDescent="0.25">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row>
    <row r="296" spans="1:24" ht="15.75" customHeight="1" x14ac:dyDescent="0.25">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row>
    <row r="297" spans="1:24" ht="15.75" customHeight="1" x14ac:dyDescent="0.25">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row>
    <row r="298" spans="1:24" ht="15.75" customHeight="1" x14ac:dyDescent="0.25">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row>
    <row r="299" spans="1:24" ht="15.75" customHeight="1" x14ac:dyDescent="0.25">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row>
    <row r="300" spans="1:24" ht="15.75" customHeight="1" x14ac:dyDescent="0.25">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row>
    <row r="301" spans="1:24" ht="15.75" customHeight="1" x14ac:dyDescent="0.25">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row>
    <row r="302" spans="1:24" ht="15.75" customHeight="1" x14ac:dyDescent="0.25">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row>
    <row r="303" spans="1:24" ht="15.75" customHeight="1" x14ac:dyDescent="0.25">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row>
    <row r="304" spans="1:24" ht="15.75" customHeight="1" x14ac:dyDescent="0.25">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row>
    <row r="305" spans="1:24" ht="15.75" customHeight="1" x14ac:dyDescent="0.25">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row>
    <row r="306" spans="1:24" ht="15.75" customHeight="1" x14ac:dyDescent="0.25">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row>
    <row r="307" spans="1:24" ht="15.75" customHeight="1" x14ac:dyDescent="0.25">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row>
    <row r="308" spans="1:24" ht="15.75" customHeight="1" x14ac:dyDescent="0.25">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row>
    <row r="309" spans="1:24" ht="15.75" customHeight="1" x14ac:dyDescent="0.25">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row>
    <row r="310" spans="1:24" ht="15.75" customHeight="1" x14ac:dyDescent="0.25">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row>
    <row r="311" spans="1:24" ht="15.75" customHeight="1" x14ac:dyDescent="0.25">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row>
    <row r="312" spans="1:24" ht="15.75" customHeight="1" x14ac:dyDescent="0.25">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row>
    <row r="313" spans="1:24" ht="15.75" customHeight="1" x14ac:dyDescent="0.25">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row>
    <row r="314" spans="1:24" ht="15.75" customHeight="1" x14ac:dyDescent="0.25">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row>
    <row r="315" spans="1:24" ht="15.75" customHeight="1" x14ac:dyDescent="0.25">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row>
    <row r="316" spans="1:24" ht="15.75" customHeight="1" x14ac:dyDescent="0.25">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row>
    <row r="317" spans="1:24" ht="15.75" customHeight="1" x14ac:dyDescent="0.25">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row>
    <row r="318" spans="1:24" ht="15.75" customHeight="1" x14ac:dyDescent="0.25">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row>
    <row r="319" spans="1:24" ht="15.75" customHeight="1" x14ac:dyDescent="0.25">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row>
    <row r="320" spans="1:24" ht="15.75" customHeight="1" x14ac:dyDescent="0.25">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row>
    <row r="321" spans="1:24" ht="15.75" customHeight="1" x14ac:dyDescent="0.25">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row>
    <row r="322" spans="1:24" ht="15.75" customHeight="1" x14ac:dyDescent="0.25">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row>
    <row r="323" spans="1:24" ht="15.75" customHeight="1" x14ac:dyDescent="0.25">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row>
    <row r="324" spans="1:24" ht="15.75" customHeight="1" x14ac:dyDescent="0.25">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row>
    <row r="325" spans="1:24" ht="15.75" customHeight="1" x14ac:dyDescent="0.25">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row>
    <row r="326" spans="1:24" ht="15.75" customHeight="1" x14ac:dyDescent="0.25">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row>
    <row r="327" spans="1:24" ht="15.75" customHeight="1" x14ac:dyDescent="0.25">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row>
    <row r="328" spans="1:24" ht="15.75" customHeight="1" x14ac:dyDescent="0.25">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row>
    <row r="329" spans="1:24" ht="15.75" customHeight="1" x14ac:dyDescent="0.25">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row>
    <row r="330" spans="1:24" ht="15.75" customHeight="1" x14ac:dyDescent="0.25">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row>
    <row r="331" spans="1:24" ht="15.75" customHeight="1" x14ac:dyDescent="0.25">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row>
    <row r="332" spans="1:24" ht="15.75" customHeight="1" x14ac:dyDescent="0.25">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row>
    <row r="333" spans="1:24" ht="15.75" customHeight="1" x14ac:dyDescent="0.25">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row>
    <row r="334" spans="1:24" ht="15.75" customHeight="1" x14ac:dyDescent="0.25">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row>
    <row r="335" spans="1:24" ht="15.75" customHeight="1" x14ac:dyDescent="0.25">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row>
    <row r="336" spans="1:24" ht="15.75" customHeight="1" x14ac:dyDescent="0.25">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row>
    <row r="337" spans="1:24" ht="15.75" customHeight="1" x14ac:dyDescent="0.25">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row>
    <row r="338" spans="1:24" ht="15.75" customHeight="1" x14ac:dyDescent="0.25">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row>
    <row r="339" spans="1:24" ht="15.75" customHeight="1" x14ac:dyDescent="0.25">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row>
    <row r="340" spans="1:24" ht="15.75" customHeight="1" x14ac:dyDescent="0.25">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row>
    <row r="341" spans="1:24" ht="15.75" customHeight="1" x14ac:dyDescent="0.25">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row>
    <row r="342" spans="1:24" ht="15.75" customHeight="1" x14ac:dyDescent="0.25">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row>
    <row r="343" spans="1:24" ht="15.75" customHeight="1" x14ac:dyDescent="0.25">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row>
    <row r="344" spans="1:24" ht="15.75" customHeight="1" x14ac:dyDescent="0.25">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row>
    <row r="345" spans="1:24" ht="15.75" customHeight="1" x14ac:dyDescent="0.25">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row>
    <row r="346" spans="1:24" ht="15.75" customHeight="1" x14ac:dyDescent="0.25">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row>
    <row r="347" spans="1:24" ht="15.75" customHeight="1" x14ac:dyDescent="0.25">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row>
    <row r="348" spans="1:24" ht="15.75" customHeight="1" x14ac:dyDescent="0.25">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row>
    <row r="349" spans="1:24" ht="15.75" customHeight="1" x14ac:dyDescent="0.25">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row>
    <row r="350" spans="1:24" ht="15.75" customHeight="1" x14ac:dyDescent="0.25">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row>
    <row r="351" spans="1:24" ht="15.75" customHeight="1" x14ac:dyDescent="0.25">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row>
    <row r="352" spans="1:24" ht="15.75" customHeight="1" x14ac:dyDescent="0.25">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row>
    <row r="353" spans="1:24" ht="15.75" customHeight="1" x14ac:dyDescent="0.25">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row>
    <row r="354" spans="1:24" ht="15.75" customHeight="1" x14ac:dyDescent="0.25">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row>
    <row r="355" spans="1:24" ht="15.75" customHeight="1" x14ac:dyDescent="0.25">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row>
    <row r="356" spans="1:24" ht="15.75" customHeight="1" x14ac:dyDescent="0.25">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row>
    <row r="357" spans="1:24" ht="15.75" customHeight="1" x14ac:dyDescent="0.25">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row>
    <row r="358" spans="1:24" ht="15.75" customHeight="1" x14ac:dyDescent="0.25">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row>
    <row r="359" spans="1:24" ht="15.75" customHeight="1" x14ac:dyDescent="0.25">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row>
    <row r="360" spans="1:24" ht="15.75" customHeight="1" x14ac:dyDescent="0.25">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row>
    <row r="361" spans="1:24" ht="15.75" customHeight="1" x14ac:dyDescent="0.25">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row>
    <row r="362" spans="1:24" ht="15.75" customHeight="1" x14ac:dyDescent="0.25">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row>
    <row r="363" spans="1:24" ht="15.75" customHeight="1" x14ac:dyDescent="0.25">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row>
    <row r="364" spans="1:24" ht="15.75" customHeight="1" x14ac:dyDescent="0.25">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row>
    <row r="365" spans="1:24" ht="15.75" customHeight="1" x14ac:dyDescent="0.25">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row>
    <row r="366" spans="1:24" ht="15.75" customHeight="1" x14ac:dyDescent="0.25">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row>
    <row r="367" spans="1:24" ht="15.75" customHeight="1" x14ac:dyDescent="0.25">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row>
    <row r="368" spans="1:24" ht="15.75" customHeight="1" x14ac:dyDescent="0.25">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row>
    <row r="369" spans="1:24" ht="15.75" customHeight="1" x14ac:dyDescent="0.25">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row>
    <row r="370" spans="1:24" ht="15.75" customHeight="1" x14ac:dyDescent="0.25">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row>
    <row r="371" spans="1:24" ht="15.75" customHeight="1" x14ac:dyDescent="0.25">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row>
    <row r="372" spans="1:24" ht="15.75" customHeight="1" x14ac:dyDescent="0.25">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row>
    <row r="373" spans="1:24" ht="15.75" customHeight="1" x14ac:dyDescent="0.25">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row>
    <row r="374" spans="1:24" ht="15.75" customHeight="1" x14ac:dyDescent="0.25">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row>
    <row r="375" spans="1:24" ht="15.75" customHeight="1" x14ac:dyDescent="0.25">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row>
    <row r="376" spans="1:24" ht="15.75" customHeight="1" x14ac:dyDescent="0.25">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row>
    <row r="377" spans="1:24" ht="15.75" customHeight="1" x14ac:dyDescent="0.25">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row>
    <row r="378" spans="1:24" ht="15.75" customHeight="1" x14ac:dyDescent="0.25">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row>
    <row r="379" spans="1:24" ht="15.75" customHeight="1" x14ac:dyDescent="0.25">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row>
    <row r="380" spans="1:24" ht="15.75" customHeight="1" x14ac:dyDescent="0.25">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row>
    <row r="381" spans="1:24" ht="15.75" customHeight="1" x14ac:dyDescent="0.25">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row>
    <row r="382" spans="1:24" ht="15.75" customHeight="1" x14ac:dyDescent="0.25">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row>
    <row r="383" spans="1:24" ht="15.75" customHeight="1" x14ac:dyDescent="0.25">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row>
    <row r="384" spans="1:24" ht="15.75" customHeight="1" x14ac:dyDescent="0.25">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row>
    <row r="385" spans="1:24" ht="15.75" customHeight="1" x14ac:dyDescent="0.25">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row>
    <row r="386" spans="1:24" ht="15.75" customHeight="1" x14ac:dyDescent="0.25">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row>
    <row r="387" spans="1:24" ht="15.75" customHeight="1" x14ac:dyDescent="0.25">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row>
    <row r="388" spans="1:24" ht="15.75" customHeight="1" x14ac:dyDescent="0.25">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row>
    <row r="389" spans="1:24" ht="15.75" customHeight="1" x14ac:dyDescent="0.25">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row>
    <row r="390" spans="1:24" ht="15.75" customHeight="1" x14ac:dyDescent="0.25">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row>
    <row r="391" spans="1:24" ht="15.75" customHeight="1" x14ac:dyDescent="0.25">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row>
    <row r="392" spans="1:24" ht="15.75" customHeight="1" x14ac:dyDescent="0.25">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row>
    <row r="393" spans="1:24" ht="15.75" customHeight="1" x14ac:dyDescent="0.25">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row>
    <row r="394" spans="1:24" ht="15.75" customHeight="1" x14ac:dyDescent="0.25">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row>
    <row r="395" spans="1:24" ht="15.75" customHeight="1" x14ac:dyDescent="0.25">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row>
    <row r="396" spans="1:24" ht="15.75" customHeight="1" x14ac:dyDescent="0.25">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row>
    <row r="397" spans="1:24" ht="15.75" customHeight="1" x14ac:dyDescent="0.25">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row>
    <row r="398" spans="1:24" ht="15.75" customHeight="1" x14ac:dyDescent="0.25">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row>
    <row r="399" spans="1:24" ht="15.75" customHeight="1" x14ac:dyDescent="0.25">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row>
    <row r="400" spans="1:24" ht="15.75" customHeight="1" x14ac:dyDescent="0.25">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row>
    <row r="401" spans="1:24" ht="15.75" customHeight="1" x14ac:dyDescent="0.25">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row>
    <row r="402" spans="1:24" ht="15.75" customHeight="1" x14ac:dyDescent="0.25">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row>
    <row r="403" spans="1:24" ht="15.75" customHeight="1" x14ac:dyDescent="0.25">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row>
    <row r="404" spans="1:24" ht="15.75" customHeight="1" x14ac:dyDescent="0.25">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row>
    <row r="405" spans="1:24" ht="15.75" customHeight="1" x14ac:dyDescent="0.25">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row>
    <row r="406" spans="1:24" ht="15.75" customHeight="1" x14ac:dyDescent="0.25">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row>
    <row r="407" spans="1:24" ht="15.75" customHeight="1" x14ac:dyDescent="0.25">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row>
    <row r="408" spans="1:24" ht="15.75" customHeight="1" x14ac:dyDescent="0.25">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row>
    <row r="409" spans="1:24" ht="15.75" customHeight="1" x14ac:dyDescent="0.25">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row>
    <row r="410" spans="1:24" ht="15.75" customHeight="1" x14ac:dyDescent="0.25">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row>
    <row r="411" spans="1:24" ht="15.75" customHeight="1" x14ac:dyDescent="0.25">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row>
    <row r="412" spans="1:24" ht="15.75" customHeight="1" x14ac:dyDescent="0.25">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row>
    <row r="413" spans="1:24" ht="15.75" customHeight="1" x14ac:dyDescent="0.25">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row>
    <row r="414" spans="1:24" ht="15.75" customHeight="1" x14ac:dyDescent="0.25">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row>
    <row r="415" spans="1:24" ht="15.75" customHeight="1" x14ac:dyDescent="0.25">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row>
    <row r="416" spans="1:24" ht="15.75" customHeight="1" x14ac:dyDescent="0.25">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row>
    <row r="417" spans="1:24" ht="15.75" customHeight="1" x14ac:dyDescent="0.25">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row>
    <row r="418" spans="1:24" ht="15.75" customHeight="1" x14ac:dyDescent="0.25">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row>
    <row r="419" spans="1:24" ht="15.75" customHeight="1" x14ac:dyDescent="0.25">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row>
    <row r="420" spans="1:24" ht="15.75" customHeight="1" x14ac:dyDescent="0.25">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row>
    <row r="421" spans="1:24" ht="15.75" customHeight="1" x14ac:dyDescent="0.25">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row>
    <row r="422" spans="1:24" ht="15.75" customHeight="1" x14ac:dyDescent="0.25">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row>
    <row r="423" spans="1:24" ht="15.75" customHeight="1" x14ac:dyDescent="0.25">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row>
    <row r="424" spans="1:24" ht="15.75" customHeight="1" x14ac:dyDescent="0.25">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row>
    <row r="425" spans="1:24" ht="15.75" customHeight="1" x14ac:dyDescent="0.25">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row>
    <row r="426" spans="1:24" ht="15.75" customHeight="1" x14ac:dyDescent="0.25">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row>
    <row r="427" spans="1:24" ht="15.75" customHeight="1" x14ac:dyDescent="0.25">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row>
    <row r="428" spans="1:24" ht="15.75" customHeight="1" x14ac:dyDescent="0.25">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row>
    <row r="429" spans="1:24" ht="15.75" customHeight="1" x14ac:dyDescent="0.25">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row>
    <row r="430" spans="1:24" ht="15.75" customHeight="1" x14ac:dyDescent="0.25">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row>
    <row r="431" spans="1:24" ht="15.75" customHeight="1" x14ac:dyDescent="0.25">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row>
    <row r="432" spans="1:24" ht="15.75" customHeight="1" x14ac:dyDescent="0.25">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row>
    <row r="433" spans="1:24" ht="15.75" customHeight="1" x14ac:dyDescent="0.25">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row>
    <row r="434" spans="1:24" ht="15.75" customHeight="1" x14ac:dyDescent="0.25">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row>
    <row r="435" spans="1:24" ht="15.75" customHeight="1" x14ac:dyDescent="0.25">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row>
    <row r="436" spans="1:24" ht="15.75" customHeight="1" x14ac:dyDescent="0.25">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row>
    <row r="437" spans="1:24" ht="15.75" customHeight="1" x14ac:dyDescent="0.25">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row>
    <row r="438" spans="1:24" ht="15.75" customHeight="1" x14ac:dyDescent="0.25">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row>
    <row r="439" spans="1:24" ht="15.75" customHeight="1" x14ac:dyDescent="0.25">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row>
    <row r="440" spans="1:24" ht="15.75" customHeight="1" x14ac:dyDescent="0.25">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row>
    <row r="441" spans="1:24" ht="15.75" customHeight="1" x14ac:dyDescent="0.25">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row>
    <row r="442" spans="1:24" ht="15.75" customHeight="1" x14ac:dyDescent="0.25">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row>
    <row r="443" spans="1:24" ht="15.75" customHeight="1" x14ac:dyDescent="0.25">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row>
    <row r="444" spans="1:24" ht="15.75" customHeight="1" x14ac:dyDescent="0.25">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row>
    <row r="445" spans="1:24" ht="15.75" customHeight="1" x14ac:dyDescent="0.25">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row>
    <row r="446" spans="1:24" ht="15.75" customHeight="1" x14ac:dyDescent="0.25">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row>
    <row r="447" spans="1:24" ht="15.75" customHeight="1" x14ac:dyDescent="0.25">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row>
    <row r="448" spans="1:24" ht="15.75" customHeight="1" x14ac:dyDescent="0.25">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row>
    <row r="449" spans="1:24" ht="15.75" customHeight="1" x14ac:dyDescent="0.25">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row>
    <row r="450" spans="1:24" ht="15.75" customHeight="1" x14ac:dyDescent="0.25">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row>
    <row r="451" spans="1:24" ht="15.75" customHeight="1" x14ac:dyDescent="0.25">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row>
    <row r="452" spans="1:24" ht="15.75" customHeight="1" x14ac:dyDescent="0.25">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row>
    <row r="453" spans="1:24" ht="15.75" customHeight="1" x14ac:dyDescent="0.25">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row>
    <row r="454" spans="1:24" ht="15.75" customHeight="1" x14ac:dyDescent="0.25">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row>
    <row r="455" spans="1:24" ht="15.75" customHeight="1" x14ac:dyDescent="0.25">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row>
    <row r="456" spans="1:24" ht="15.75" customHeight="1" x14ac:dyDescent="0.25">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row>
    <row r="457" spans="1:24" ht="15.75" customHeight="1" x14ac:dyDescent="0.25">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row>
    <row r="458" spans="1:24" ht="15.75" customHeight="1" x14ac:dyDescent="0.25">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row>
    <row r="459" spans="1:24" ht="15.75" customHeight="1" x14ac:dyDescent="0.25">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row>
    <row r="460" spans="1:24" ht="15.75" customHeight="1" x14ac:dyDescent="0.25">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row>
    <row r="461" spans="1:24" ht="15.75" customHeight="1" x14ac:dyDescent="0.25">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row>
    <row r="462" spans="1:24" ht="15.75" customHeight="1" x14ac:dyDescent="0.25">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row>
    <row r="463" spans="1:24" ht="15.75" customHeight="1" x14ac:dyDescent="0.25">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row>
    <row r="464" spans="1:24" ht="15.75" customHeight="1" x14ac:dyDescent="0.25">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row>
    <row r="465" spans="1:24" ht="15.75" customHeight="1" x14ac:dyDescent="0.25">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row>
    <row r="466" spans="1:24" ht="15.75" customHeight="1" x14ac:dyDescent="0.25">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row>
    <row r="467" spans="1:24" ht="15.75" customHeight="1" x14ac:dyDescent="0.25">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row>
    <row r="468" spans="1:24" ht="15.75" customHeight="1" x14ac:dyDescent="0.25">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row>
    <row r="469" spans="1:24" ht="15.75" customHeight="1" x14ac:dyDescent="0.25">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row>
    <row r="470" spans="1:24" ht="15.75" customHeight="1" x14ac:dyDescent="0.25">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row>
    <row r="471" spans="1:24" ht="15.75" customHeight="1" x14ac:dyDescent="0.25">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row>
    <row r="472" spans="1:24" ht="15.75" customHeight="1" x14ac:dyDescent="0.25">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row>
    <row r="473" spans="1:24" ht="15.75" customHeight="1" x14ac:dyDescent="0.25">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row>
    <row r="474" spans="1:24" ht="15.75" customHeight="1" x14ac:dyDescent="0.25">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row>
    <row r="475" spans="1:24" ht="15.75" customHeight="1" x14ac:dyDescent="0.25">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row>
    <row r="476" spans="1:24" ht="15.75" customHeight="1" x14ac:dyDescent="0.25">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row>
    <row r="477" spans="1:24" ht="15.75" customHeight="1" x14ac:dyDescent="0.25">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row>
    <row r="478" spans="1:24" ht="15.75" customHeight="1" x14ac:dyDescent="0.25">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row>
    <row r="479" spans="1:24" ht="15.75" customHeight="1" x14ac:dyDescent="0.25">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row>
    <row r="480" spans="1:24" ht="15.75" customHeight="1" x14ac:dyDescent="0.25">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row>
    <row r="481" spans="1:24" ht="15.75" customHeight="1" x14ac:dyDescent="0.25">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row>
    <row r="482" spans="1:24" ht="15.75" customHeight="1" x14ac:dyDescent="0.25">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row>
    <row r="483" spans="1:24" ht="15.75" customHeight="1" x14ac:dyDescent="0.25">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row>
    <row r="484" spans="1:24" ht="15.75" customHeight="1" x14ac:dyDescent="0.25">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row>
    <row r="485" spans="1:24" ht="15.75" customHeight="1" x14ac:dyDescent="0.25">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row>
    <row r="486" spans="1:24" ht="15.75" customHeight="1" x14ac:dyDescent="0.25">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row>
    <row r="487" spans="1:24" ht="15.75" customHeight="1" x14ac:dyDescent="0.25">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row>
    <row r="488" spans="1:24" ht="15.75" customHeight="1" x14ac:dyDescent="0.25">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row>
    <row r="489" spans="1:24" ht="15.75" customHeight="1" x14ac:dyDescent="0.25">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row>
    <row r="490" spans="1:24" ht="15.75" customHeight="1" x14ac:dyDescent="0.25">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row>
    <row r="491" spans="1:24" ht="15.75" customHeight="1" x14ac:dyDescent="0.25">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row>
    <row r="492" spans="1:24" ht="15.75" customHeight="1" x14ac:dyDescent="0.25">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row>
    <row r="493" spans="1:24" ht="15.75" customHeight="1" x14ac:dyDescent="0.25">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row>
    <row r="494" spans="1:24" ht="15.75" customHeight="1" x14ac:dyDescent="0.25">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row>
    <row r="495" spans="1:24" ht="15.75" customHeight="1" x14ac:dyDescent="0.25">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row>
    <row r="496" spans="1:24" ht="15.75" customHeight="1" x14ac:dyDescent="0.25">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row>
    <row r="497" spans="1:24" ht="15.75" customHeight="1" x14ac:dyDescent="0.25">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row>
    <row r="498" spans="1:24" ht="15.75" customHeight="1" x14ac:dyDescent="0.25">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row>
    <row r="499" spans="1:24" ht="15.75" customHeight="1" x14ac:dyDescent="0.25">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row>
    <row r="500" spans="1:24" ht="15.75" customHeight="1" x14ac:dyDescent="0.25">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row>
    <row r="501" spans="1:24" ht="15.75" customHeight="1" x14ac:dyDescent="0.25">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row>
    <row r="502" spans="1:24" ht="15.75" customHeight="1" x14ac:dyDescent="0.25">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row>
    <row r="503" spans="1:24" ht="15.75" customHeight="1" x14ac:dyDescent="0.25">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row>
    <row r="504" spans="1:24" ht="15.75" customHeight="1" x14ac:dyDescent="0.25">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row>
    <row r="505" spans="1:24" ht="15.75" customHeight="1" x14ac:dyDescent="0.25">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row>
    <row r="506" spans="1:24" ht="15.75" customHeight="1" x14ac:dyDescent="0.25">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row>
    <row r="507" spans="1:24" ht="15.75" customHeight="1" x14ac:dyDescent="0.25">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row>
    <row r="508" spans="1:24" ht="15.75" customHeight="1" x14ac:dyDescent="0.25">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row>
    <row r="509" spans="1:24" ht="15.75" customHeight="1" x14ac:dyDescent="0.25">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row>
    <row r="510" spans="1:24" ht="15.75" customHeight="1" x14ac:dyDescent="0.25">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row>
    <row r="511" spans="1:24" ht="15.75" customHeight="1" x14ac:dyDescent="0.25">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row>
    <row r="512" spans="1:24" ht="15.75" customHeight="1" x14ac:dyDescent="0.25">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row>
    <row r="513" spans="1:24" ht="15.75" customHeight="1" x14ac:dyDescent="0.25">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row>
    <row r="514" spans="1:24" ht="15.75" customHeight="1" x14ac:dyDescent="0.25">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row>
    <row r="515" spans="1:24" ht="15.75" customHeight="1" x14ac:dyDescent="0.25">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row>
    <row r="516" spans="1:24" ht="15.75" customHeight="1" x14ac:dyDescent="0.25">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row>
    <row r="517" spans="1:24" ht="15.75" customHeight="1" x14ac:dyDescent="0.25">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row>
    <row r="518" spans="1:24" ht="15.75" customHeight="1" x14ac:dyDescent="0.25">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row>
    <row r="519" spans="1:24" ht="15.75" customHeight="1" x14ac:dyDescent="0.25">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row>
    <row r="520" spans="1:24" ht="15.75" customHeight="1" x14ac:dyDescent="0.25">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row>
    <row r="521" spans="1:24" ht="15.75" customHeight="1" x14ac:dyDescent="0.25">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row>
    <row r="522" spans="1:24" ht="15.75" customHeight="1" x14ac:dyDescent="0.25">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row>
    <row r="523" spans="1:24" ht="15.75" customHeight="1" x14ac:dyDescent="0.25">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row>
    <row r="524" spans="1:24" ht="15.75" customHeight="1" x14ac:dyDescent="0.25">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row>
    <row r="525" spans="1:24" ht="15.75" customHeight="1" x14ac:dyDescent="0.25">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row>
    <row r="526" spans="1:24" ht="15.75" customHeight="1" x14ac:dyDescent="0.25">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row>
    <row r="527" spans="1:24" ht="15.75" customHeight="1" x14ac:dyDescent="0.25">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row>
    <row r="528" spans="1:24" ht="15.75" customHeight="1" x14ac:dyDescent="0.25">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row>
    <row r="529" spans="1:24" ht="15.75" customHeight="1" x14ac:dyDescent="0.25">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row>
    <row r="530" spans="1:24" ht="15.75" customHeight="1" x14ac:dyDescent="0.25">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row>
    <row r="531" spans="1:24" ht="15.75" customHeight="1" x14ac:dyDescent="0.25">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row>
    <row r="532" spans="1:24" ht="15.75" customHeight="1" x14ac:dyDescent="0.25">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row>
    <row r="533" spans="1:24" ht="15.75" customHeight="1" x14ac:dyDescent="0.25">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row>
    <row r="534" spans="1:24" ht="15.75" customHeight="1" x14ac:dyDescent="0.25">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row>
    <row r="535" spans="1:24" ht="15.75" customHeight="1" x14ac:dyDescent="0.25">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row>
    <row r="536" spans="1:24" ht="15.75" customHeight="1" x14ac:dyDescent="0.25">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row>
    <row r="537" spans="1:24" ht="15.75" customHeight="1" x14ac:dyDescent="0.25">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row>
    <row r="538" spans="1:24" ht="15.75" customHeight="1" x14ac:dyDescent="0.25">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row>
    <row r="539" spans="1:24" ht="15.75" customHeight="1" x14ac:dyDescent="0.25">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row>
    <row r="540" spans="1:24" ht="15.75" customHeight="1" x14ac:dyDescent="0.25">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row>
    <row r="541" spans="1:24" ht="15.75" customHeight="1" x14ac:dyDescent="0.25">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row>
    <row r="542" spans="1:24" ht="15.75" customHeight="1" x14ac:dyDescent="0.25">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row>
    <row r="543" spans="1:24" ht="15.75" customHeight="1" x14ac:dyDescent="0.25">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row>
    <row r="544" spans="1:24" ht="15.75" customHeight="1" x14ac:dyDescent="0.25">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row>
    <row r="545" spans="1:24" ht="15.75" customHeight="1" x14ac:dyDescent="0.25">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row>
    <row r="546" spans="1:24" ht="15.75" customHeight="1" x14ac:dyDescent="0.25">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row>
    <row r="547" spans="1:24" ht="15.75" customHeight="1" x14ac:dyDescent="0.25">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row>
    <row r="548" spans="1:24" ht="15.75" customHeight="1" x14ac:dyDescent="0.25">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row>
    <row r="549" spans="1:24" ht="15.75" customHeight="1" x14ac:dyDescent="0.25">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row>
    <row r="550" spans="1:24" ht="15.75" customHeight="1" x14ac:dyDescent="0.25">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row>
    <row r="551" spans="1:24" ht="15.75" customHeight="1" x14ac:dyDescent="0.25">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row>
    <row r="552" spans="1:24" ht="15.75" customHeight="1" x14ac:dyDescent="0.25">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row>
    <row r="553" spans="1:24" ht="15.75" customHeight="1" x14ac:dyDescent="0.25">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row>
    <row r="554" spans="1:24" ht="15.75" customHeight="1" x14ac:dyDescent="0.25">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row>
    <row r="555" spans="1:24" ht="15.75" customHeight="1" x14ac:dyDescent="0.25">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row>
    <row r="556" spans="1:24" ht="15.75" customHeight="1" x14ac:dyDescent="0.25">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row>
    <row r="557" spans="1:24" ht="15.75" customHeight="1" x14ac:dyDescent="0.25">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row>
    <row r="558" spans="1:24" ht="15.75" customHeight="1" x14ac:dyDescent="0.25">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row>
    <row r="559" spans="1:24" ht="15.75" customHeight="1" x14ac:dyDescent="0.25">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row>
    <row r="560" spans="1:24" ht="15.75" customHeight="1" x14ac:dyDescent="0.25">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row>
    <row r="561" spans="1:24" ht="15.75" customHeight="1" x14ac:dyDescent="0.25">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row>
    <row r="562" spans="1:24" ht="15.75" customHeight="1" x14ac:dyDescent="0.25">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row>
    <row r="563" spans="1:24" ht="15.75" customHeight="1" x14ac:dyDescent="0.25">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row>
    <row r="564" spans="1:24" ht="15.75" customHeight="1" x14ac:dyDescent="0.25">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row>
    <row r="565" spans="1:24" ht="15.75" customHeight="1" x14ac:dyDescent="0.25">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row>
    <row r="566" spans="1:24" ht="15.75" customHeight="1" x14ac:dyDescent="0.25">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row>
    <row r="567" spans="1:24" ht="15.75" customHeight="1" x14ac:dyDescent="0.25">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row>
    <row r="568" spans="1:24" ht="15.75" customHeight="1" x14ac:dyDescent="0.25">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row>
    <row r="569" spans="1:24" ht="15.75" customHeight="1" x14ac:dyDescent="0.25">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row>
    <row r="570" spans="1:24" ht="15.75" customHeight="1" x14ac:dyDescent="0.25">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row>
    <row r="571" spans="1:24" ht="15.75" customHeight="1" x14ac:dyDescent="0.25">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row>
    <row r="572" spans="1:24" ht="15.75" customHeight="1" x14ac:dyDescent="0.25">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row>
    <row r="573" spans="1:24" ht="15.75" customHeight="1" x14ac:dyDescent="0.25">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row>
    <row r="574" spans="1:24" ht="15.75" customHeight="1" x14ac:dyDescent="0.25">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row>
    <row r="575" spans="1:24" ht="15.75" customHeight="1" x14ac:dyDescent="0.25">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row>
    <row r="576" spans="1:24" ht="15.75" customHeight="1" x14ac:dyDescent="0.25">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row>
    <row r="577" spans="1:24" ht="15.75" customHeight="1" x14ac:dyDescent="0.25">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row>
    <row r="578" spans="1:24" ht="15.75" customHeight="1" x14ac:dyDescent="0.25">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row>
    <row r="579" spans="1:24" ht="15.75" customHeight="1" x14ac:dyDescent="0.25">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row>
    <row r="580" spans="1:24" ht="15.75" customHeight="1" x14ac:dyDescent="0.25">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row>
    <row r="581" spans="1:24" ht="15.75" customHeight="1" x14ac:dyDescent="0.25">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row>
    <row r="582" spans="1:24" ht="15.75" customHeight="1" x14ac:dyDescent="0.25">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row>
    <row r="583" spans="1:24" ht="15.75" customHeight="1" x14ac:dyDescent="0.25">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row>
    <row r="584" spans="1:24" ht="15.75" customHeight="1" x14ac:dyDescent="0.25">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row>
    <row r="585" spans="1:24" ht="15.75" customHeight="1" x14ac:dyDescent="0.25">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row>
    <row r="586" spans="1:24" ht="15.75" customHeight="1" x14ac:dyDescent="0.25">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row>
    <row r="587" spans="1:24" ht="15.75" customHeight="1" x14ac:dyDescent="0.25">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row>
    <row r="588" spans="1:24" ht="15.75" customHeight="1" x14ac:dyDescent="0.25">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row>
    <row r="589" spans="1:24" ht="15.75" customHeight="1" x14ac:dyDescent="0.25">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row>
    <row r="590" spans="1:24" ht="15.75" customHeight="1" x14ac:dyDescent="0.25">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row>
    <row r="591" spans="1:24" ht="15.75" customHeight="1" x14ac:dyDescent="0.25">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row>
    <row r="592" spans="1:24" ht="15.75" customHeight="1" x14ac:dyDescent="0.25">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row>
    <row r="593" spans="1:24" ht="15.75" customHeight="1" x14ac:dyDescent="0.25">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row>
    <row r="594" spans="1:24" ht="15.75" customHeight="1" x14ac:dyDescent="0.25">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row>
    <row r="595" spans="1:24" ht="15.75" customHeight="1" x14ac:dyDescent="0.25">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row>
    <row r="596" spans="1:24" ht="15.75" customHeight="1" x14ac:dyDescent="0.25">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row>
    <row r="597" spans="1:24" ht="15.75" customHeight="1" x14ac:dyDescent="0.25">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row>
    <row r="598" spans="1:24" ht="15.75" customHeight="1" x14ac:dyDescent="0.25">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row>
    <row r="599" spans="1:24" ht="15.75" customHeight="1" x14ac:dyDescent="0.25">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row>
    <row r="600" spans="1:24" ht="15.75" customHeight="1" x14ac:dyDescent="0.25">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row>
    <row r="601" spans="1:24" ht="15.75" customHeight="1" x14ac:dyDescent="0.25">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row>
    <row r="602" spans="1:24" ht="15.75" customHeight="1" x14ac:dyDescent="0.25">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row>
    <row r="603" spans="1:24" ht="15.75" customHeight="1" x14ac:dyDescent="0.25">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row>
    <row r="604" spans="1:24" ht="15.75" customHeight="1" x14ac:dyDescent="0.25">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row>
    <row r="605" spans="1:24" ht="15.75" customHeight="1" x14ac:dyDescent="0.25">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row>
    <row r="606" spans="1:24" ht="15.75" customHeight="1" x14ac:dyDescent="0.25">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row>
    <row r="607" spans="1:24" ht="15.75" customHeight="1" x14ac:dyDescent="0.25">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row>
    <row r="608" spans="1:24" ht="15.75" customHeight="1" x14ac:dyDescent="0.25">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row>
    <row r="609" spans="1:24" ht="15.75" customHeight="1" x14ac:dyDescent="0.25">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row>
    <row r="610" spans="1:24" ht="15.75" customHeight="1" x14ac:dyDescent="0.25">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row>
    <row r="611" spans="1:24" ht="15.75" customHeight="1" x14ac:dyDescent="0.25">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row>
    <row r="612" spans="1:24" ht="15.75" customHeight="1" x14ac:dyDescent="0.25">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row>
    <row r="613" spans="1:24" ht="15.75" customHeight="1" x14ac:dyDescent="0.25">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row>
    <row r="614" spans="1:24" ht="15.75" customHeight="1" x14ac:dyDescent="0.25">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row>
    <row r="615" spans="1:24" ht="15.75" customHeight="1" x14ac:dyDescent="0.25">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row>
    <row r="616" spans="1:24" ht="15.75" customHeight="1" x14ac:dyDescent="0.25">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row>
    <row r="617" spans="1:24" ht="15.75" customHeight="1" x14ac:dyDescent="0.25">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row>
    <row r="618" spans="1:24" ht="15.75" customHeight="1" x14ac:dyDescent="0.25">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row>
    <row r="619" spans="1:24" ht="15.75" customHeight="1" x14ac:dyDescent="0.25">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row>
    <row r="620" spans="1:24" ht="15.75" customHeight="1" x14ac:dyDescent="0.25">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row>
    <row r="621" spans="1:24" ht="15.75" customHeight="1" x14ac:dyDescent="0.25">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row>
    <row r="622" spans="1:24" ht="15.75" customHeight="1" x14ac:dyDescent="0.25">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row>
    <row r="623" spans="1:24" ht="15.75" customHeight="1" x14ac:dyDescent="0.25">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row>
    <row r="624" spans="1:24" ht="15.75" customHeight="1" x14ac:dyDescent="0.25">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row>
    <row r="625" spans="1:24" ht="15.75" customHeight="1" x14ac:dyDescent="0.25">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row>
    <row r="626" spans="1:24" ht="15.75" customHeight="1" x14ac:dyDescent="0.25">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row>
    <row r="627" spans="1:24" ht="15.75" customHeight="1" x14ac:dyDescent="0.25">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row>
    <row r="628" spans="1:24" ht="15.75" customHeight="1" x14ac:dyDescent="0.25">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row>
    <row r="629" spans="1:24" ht="15.75" customHeight="1" x14ac:dyDescent="0.25">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row>
    <row r="630" spans="1:24" ht="15.75" customHeight="1" x14ac:dyDescent="0.25">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row>
    <row r="631" spans="1:24" ht="15.75" customHeight="1" x14ac:dyDescent="0.25">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row>
    <row r="632" spans="1:24" ht="15.75" customHeight="1" x14ac:dyDescent="0.25">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row>
    <row r="633" spans="1:24" ht="15.75" customHeight="1" x14ac:dyDescent="0.25">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row>
    <row r="634" spans="1:24" ht="15.75" customHeight="1" x14ac:dyDescent="0.25">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row>
    <row r="635" spans="1:24" ht="15.75" customHeight="1" x14ac:dyDescent="0.25">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row>
    <row r="636" spans="1:24" ht="15.75" customHeight="1" x14ac:dyDescent="0.25">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row>
    <row r="637" spans="1:24" ht="15.75" customHeight="1" x14ac:dyDescent="0.25">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row>
    <row r="638" spans="1:24" ht="15.75" customHeight="1" x14ac:dyDescent="0.25">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row>
    <row r="639" spans="1:24" ht="15.75" customHeight="1" x14ac:dyDescent="0.25">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row>
    <row r="640" spans="1:24" ht="15.75" customHeight="1" x14ac:dyDescent="0.25">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row>
    <row r="641" spans="1:24" ht="15.75" customHeight="1" x14ac:dyDescent="0.25">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row>
    <row r="642" spans="1:24" ht="15.75" customHeight="1" x14ac:dyDescent="0.25">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row>
    <row r="643" spans="1:24" ht="15.75" customHeight="1" x14ac:dyDescent="0.25">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row>
    <row r="644" spans="1:24" ht="15.75" customHeight="1" x14ac:dyDescent="0.25">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row>
    <row r="645" spans="1:24" ht="15.75" customHeight="1" x14ac:dyDescent="0.25">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row>
    <row r="646" spans="1:24" ht="15.75" customHeight="1" x14ac:dyDescent="0.25">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row>
    <row r="647" spans="1:24" ht="15.75" customHeight="1" x14ac:dyDescent="0.25">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row>
    <row r="648" spans="1:24" ht="15.75" customHeight="1" x14ac:dyDescent="0.25">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row>
    <row r="649" spans="1:24" ht="15.75" customHeight="1" x14ac:dyDescent="0.25">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row>
    <row r="650" spans="1:24" ht="15.75" customHeight="1" x14ac:dyDescent="0.25">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row>
    <row r="651" spans="1:24" ht="15.75" customHeight="1" x14ac:dyDescent="0.25">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row>
    <row r="652" spans="1:24" ht="15.75" customHeight="1" x14ac:dyDescent="0.25">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row>
    <row r="653" spans="1:24" ht="15.75" customHeight="1" x14ac:dyDescent="0.25">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row>
    <row r="654" spans="1:24" ht="15.75" customHeight="1" x14ac:dyDescent="0.25">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row>
    <row r="655" spans="1:24" ht="15.75" customHeight="1" x14ac:dyDescent="0.25">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row>
    <row r="656" spans="1:24" ht="15.75" customHeight="1" x14ac:dyDescent="0.25">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row>
    <row r="657" spans="1:24" ht="15.75" customHeight="1" x14ac:dyDescent="0.25">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row>
    <row r="658" spans="1:24" ht="15.75" customHeight="1" x14ac:dyDescent="0.25">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row>
    <row r="659" spans="1:24" ht="15.75" customHeight="1" x14ac:dyDescent="0.25">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row>
    <row r="660" spans="1:24" ht="15.75" customHeight="1" x14ac:dyDescent="0.25">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row>
    <row r="661" spans="1:24" ht="15.75" customHeight="1" x14ac:dyDescent="0.25">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row>
    <row r="662" spans="1:24" ht="15.75" customHeight="1" x14ac:dyDescent="0.25">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row>
    <row r="663" spans="1:24" ht="15.75" customHeight="1" x14ac:dyDescent="0.25">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row>
    <row r="664" spans="1:24" ht="15.75" customHeight="1" x14ac:dyDescent="0.25">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row>
    <row r="665" spans="1:24" ht="15.75" customHeight="1" x14ac:dyDescent="0.25">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row>
    <row r="666" spans="1:24" ht="15.75" customHeight="1" x14ac:dyDescent="0.25">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row>
    <row r="667" spans="1:24" ht="15.75" customHeight="1" x14ac:dyDescent="0.25">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row>
    <row r="668" spans="1:24" ht="15.75" customHeight="1" x14ac:dyDescent="0.25">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row>
    <row r="669" spans="1:24" ht="15.75" customHeight="1" x14ac:dyDescent="0.25">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row>
    <row r="670" spans="1:24" ht="15.75" customHeight="1" x14ac:dyDescent="0.25">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row>
    <row r="671" spans="1:24" ht="15.75" customHeight="1" x14ac:dyDescent="0.25">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row>
    <row r="672" spans="1:24" ht="15.75" customHeight="1" x14ac:dyDescent="0.25">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row>
    <row r="673" spans="1:24" ht="15.75" customHeight="1" x14ac:dyDescent="0.25">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row>
    <row r="674" spans="1:24" ht="15.75" customHeight="1" x14ac:dyDescent="0.25">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row>
    <row r="675" spans="1:24" ht="15.75" customHeight="1" x14ac:dyDescent="0.25">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row>
    <row r="676" spans="1:24" ht="15.75" customHeight="1" x14ac:dyDescent="0.25">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row>
    <row r="677" spans="1:24" ht="15.75" customHeight="1" x14ac:dyDescent="0.25">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row>
    <row r="678" spans="1:24" ht="15.75" customHeight="1" x14ac:dyDescent="0.25">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row>
    <row r="679" spans="1:24" ht="15.75" customHeight="1" x14ac:dyDescent="0.25">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row>
    <row r="680" spans="1:24" ht="15.75" customHeight="1" x14ac:dyDescent="0.25">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row>
    <row r="681" spans="1:24" ht="15.75" customHeight="1" x14ac:dyDescent="0.25">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row>
    <row r="682" spans="1:24" ht="15.75" customHeight="1" x14ac:dyDescent="0.25">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row>
    <row r="683" spans="1:24" ht="15.75" customHeight="1" x14ac:dyDescent="0.25">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row>
    <row r="684" spans="1:24" ht="15.75" customHeight="1" x14ac:dyDescent="0.25">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row>
    <row r="685" spans="1:24" ht="15.75" customHeight="1" x14ac:dyDescent="0.25">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row>
    <row r="686" spans="1:24" ht="15.75" customHeight="1" x14ac:dyDescent="0.25">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row>
    <row r="687" spans="1:24" ht="15.75" customHeight="1" x14ac:dyDescent="0.25">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row>
    <row r="688" spans="1:24" ht="15.75" customHeight="1" x14ac:dyDescent="0.25">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row>
    <row r="689" spans="1:24" ht="15.75" customHeight="1" x14ac:dyDescent="0.25">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row>
    <row r="690" spans="1:24" ht="15.75" customHeight="1" x14ac:dyDescent="0.25">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row>
    <row r="691" spans="1:24" ht="15.75" customHeight="1" x14ac:dyDescent="0.25">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row>
    <row r="692" spans="1:24" ht="15.75" customHeight="1" x14ac:dyDescent="0.25">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row>
    <row r="693" spans="1:24" ht="15.75" customHeight="1" x14ac:dyDescent="0.25">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row>
    <row r="694" spans="1:24" ht="15.75" customHeight="1" x14ac:dyDescent="0.25">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row>
    <row r="695" spans="1:24" ht="15.75" customHeight="1" x14ac:dyDescent="0.25">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row>
    <row r="696" spans="1:24" ht="15.75" customHeight="1" x14ac:dyDescent="0.25">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row>
    <row r="697" spans="1:24" ht="15.75" customHeight="1" x14ac:dyDescent="0.25">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row>
    <row r="698" spans="1:24" ht="15.75" customHeight="1" x14ac:dyDescent="0.25">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row>
    <row r="699" spans="1:24" ht="15.75" customHeight="1" x14ac:dyDescent="0.25">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row>
    <row r="700" spans="1:24" ht="15.75" customHeight="1" x14ac:dyDescent="0.25">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row>
    <row r="701" spans="1:24" ht="15.75" customHeight="1" x14ac:dyDescent="0.25">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row>
    <row r="702" spans="1:24" ht="15.75" customHeight="1" x14ac:dyDescent="0.25">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row>
    <row r="703" spans="1:24" ht="15.75" customHeight="1" x14ac:dyDescent="0.25">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row>
    <row r="704" spans="1:24" ht="15.75" customHeight="1" x14ac:dyDescent="0.25">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row>
    <row r="705" spans="1:24" ht="15.75" customHeight="1" x14ac:dyDescent="0.25">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row>
    <row r="706" spans="1:24" ht="15.75" customHeight="1" x14ac:dyDescent="0.25">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row>
    <row r="707" spans="1:24" ht="15.75" customHeight="1" x14ac:dyDescent="0.25">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row>
    <row r="708" spans="1:24" ht="15.75" customHeight="1" x14ac:dyDescent="0.25">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row>
    <row r="709" spans="1:24" ht="15.75" customHeight="1" x14ac:dyDescent="0.25">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row>
    <row r="710" spans="1:24" ht="15.75" customHeight="1" x14ac:dyDescent="0.25">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row>
    <row r="711" spans="1:24" ht="15.75" customHeight="1" x14ac:dyDescent="0.25">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row>
    <row r="712" spans="1:24" ht="15.75" customHeight="1" x14ac:dyDescent="0.25">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row>
    <row r="713" spans="1:24" ht="15.75" customHeight="1" x14ac:dyDescent="0.25">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row>
    <row r="714" spans="1:24" ht="15.75" customHeight="1" x14ac:dyDescent="0.25">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row>
    <row r="715" spans="1:24" ht="15.75" customHeight="1" x14ac:dyDescent="0.25">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row>
    <row r="716" spans="1:24" ht="15.75" customHeight="1" x14ac:dyDescent="0.25">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row>
    <row r="717" spans="1:24" ht="15.75" customHeight="1" x14ac:dyDescent="0.25">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row>
    <row r="718" spans="1:24" ht="15.75" customHeight="1" x14ac:dyDescent="0.25">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row>
    <row r="719" spans="1:24" ht="15.75" customHeight="1" x14ac:dyDescent="0.25">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row>
    <row r="720" spans="1:24" ht="15.75" customHeight="1" x14ac:dyDescent="0.25">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row>
    <row r="721" spans="1:24" ht="15.75" customHeight="1" x14ac:dyDescent="0.25">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row>
    <row r="722" spans="1:24" ht="15.75" customHeight="1" x14ac:dyDescent="0.25">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row>
    <row r="723" spans="1:24" ht="15.75" customHeight="1" x14ac:dyDescent="0.25">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row>
    <row r="724" spans="1:24" ht="15.75" customHeight="1" x14ac:dyDescent="0.25">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row>
    <row r="725" spans="1:24" ht="15.75" customHeight="1" x14ac:dyDescent="0.25">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row>
    <row r="726" spans="1:24" ht="15.75" customHeight="1" x14ac:dyDescent="0.25">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row>
    <row r="727" spans="1:24" ht="15.75" customHeight="1" x14ac:dyDescent="0.25">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row>
    <row r="728" spans="1:24" ht="15.75" customHeight="1" x14ac:dyDescent="0.25">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row>
    <row r="729" spans="1:24" ht="15.75" customHeight="1" x14ac:dyDescent="0.25">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row>
    <row r="730" spans="1:24" ht="15.75" customHeight="1" x14ac:dyDescent="0.25">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row>
    <row r="731" spans="1:24" ht="15.75" customHeight="1" x14ac:dyDescent="0.25">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row>
    <row r="732" spans="1:24" ht="15.75" customHeight="1" x14ac:dyDescent="0.25">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row>
    <row r="733" spans="1:24" ht="15.75" customHeight="1" x14ac:dyDescent="0.25">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row>
    <row r="734" spans="1:24" ht="15.75" customHeight="1" x14ac:dyDescent="0.25">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row>
    <row r="735" spans="1:24" ht="15.75" customHeight="1" x14ac:dyDescent="0.25">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row>
    <row r="736" spans="1:24" ht="15.75" customHeight="1" x14ac:dyDescent="0.25">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row>
    <row r="737" spans="1:24" ht="15.75" customHeight="1" x14ac:dyDescent="0.25">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row>
    <row r="738" spans="1:24" ht="15.75" customHeight="1" x14ac:dyDescent="0.25">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row>
    <row r="739" spans="1:24" ht="15.75" customHeight="1" x14ac:dyDescent="0.25">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row>
    <row r="740" spans="1:24" ht="15.75" customHeight="1" x14ac:dyDescent="0.25">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row>
    <row r="741" spans="1:24" ht="15.75" customHeight="1" x14ac:dyDescent="0.25">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row>
    <row r="742" spans="1:24" ht="15.75" customHeight="1" x14ac:dyDescent="0.25">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row>
    <row r="743" spans="1:24" ht="15.75" customHeight="1" x14ac:dyDescent="0.25">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row>
    <row r="744" spans="1:24" ht="15.75" customHeight="1" x14ac:dyDescent="0.25">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row>
    <row r="745" spans="1:24" ht="15.75" customHeight="1" x14ac:dyDescent="0.25">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row>
    <row r="746" spans="1:24" ht="15.75" customHeight="1" x14ac:dyDescent="0.25">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row>
    <row r="747" spans="1:24" ht="15.75" customHeight="1" x14ac:dyDescent="0.25">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row>
    <row r="748" spans="1:24" ht="15.75" customHeight="1" x14ac:dyDescent="0.25">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row>
    <row r="749" spans="1:24" ht="15.75" customHeight="1" x14ac:dyDescent="0.25">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row>
    <row r="750" spans="1:24" ht="15.75" customHeight="1" x14ac:dyDescent="0.25">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row>
    <row r="751" spans="1:24" ht="15.75" customHeight="1" x14ac:dyDescent="0.25">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row>
    <row r="752" spans="1:24" ht="15.75" customHeight="1" x14ac:dyDescent="0.25">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row>
    <row r="753" spans="1:24" ht="15.75" customHeight="1" x14ac:dyDescent="0.25">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row>
    <row r="754" spans="1:24" ht="15.75" customHeight="1" x14ac:dyDescent="0.25">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row>
    <row r="755" spans="1:24" ht="15.75" customHeight="1" x14ac:dyDescent="0.25">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row>
    <row r="756" spans="1:24" ht="15.75" customHeight="1" x14ac:dyDescent="0.25">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row>
    <row r="757" spans="1:24" ht="15.75" customHeight="1" x14ac:dyDescent="0.25">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row>
    <row r="758" spans="1:24" ht="15.75" customHeight="1" x14ac:dyDescent="0.25">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row>
    <row r="759" spans="1:24" ht="15.75" customHeight="1" x14ac:dyDescent="0.25">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row>
    <row r="760" spans="1:24" ht="15.75" customHeight="1" x14ac:dyDescent="0.25">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row>
    <row r="761" spans="1:24" ht="15.75" customHeight="1" x14ac:dyDescent="0.25">
      <c r="A761" s="155"/>
      <c r="B761" s="155"/>
      <c r="C761" s="155"/>
      <c r="D761" s="155"/>
      <c r="E761" s="155"/>
      <c r="F761" s="155"/>
      <c r="G761" s="155"/>
      <c r="H761" s="155"/>
      <c r="I761" s="155"/>
      <c r="J761" s="155"/>
      <c r="K761" s="155"/>
      <c r="L761" s="155"/>
      <c r="M761" s="155"/>
      <c r="N761" s="155"/>
      <c r="O761" s="155"/>
      <c r="P761" s="155"/>
      <c r="Q761" s="155"/>
      <c r="R761" s="155"/>
      <c r="S761" s="155"/>
      <c r="T761" s="155"/>
      <c r="U761" s="155"/>
      <c r="V761" s="155"/>
      <c r="W761" s="155"/>
      <c r="X761" s="155"/>
    </row>
    <row r="762" spans="1:24" ht="15.75" customHeight="1" x14ac:dyDescent="0.25">
      <c r="A762" s="155"/>
      <c r="B762" s="155"/>
      <c r="C762" s="155"/>
      <c r="D762" s="155"/>
      <c r="E762" s="155"/>
      <c r="F762" s="155"/>
      <c r="G762" s="155"/>
      <c r="H762" s="155"/>
      <c r="I762" s="155"/>
      <c r="J762" s="155"/>
      <c r="K762" s="155"/>
      <c r="L762" s="155"/>
      <c r="M762" s="155"/>
      <c r="N762" s="155"/>
      <c r="O762" s="155"/>
      <c r="P762" s="155"/>
      <c r="Q762" s="155"/>
      <c r="R762" s="155"/>
      <c r="S762" s="155"/>
      <c r="T762" s="155"/>
      <c r="U762" s="155"/>
      <c r="V762" s="155"/>
      <c r="W762" s="155"/>
      <c r="X762" s="155"/>
    </row>
    <row r="763" spans="1:24" ht="15.75" customHeight="1" x14ac:dyDescent="0.25">
      <c r="A763" s="155"/>
      <c r="B763" s="155"/>
      <c r="C763" s="155"/>
      <c r="D763" s="155"/>
      <c r="E763" s="155"/>
      <c r="F763" s="155"/>
      <c r="G763" s="155"/>
      <c r="H763" s="155"/>
      <c r="I763" s="155"/>
      <c r="J763" s="155"/>
      <c r="K763" s="155"/>
      <c r="L763" s="155"/>
      <c r="M763" s="155"/>
      <c r="N763" s="155"/>
      <c r="O763" s="155"/>
      <c r="P763" s="155"/>
      <c r="Q763" s="155"/>
      <c r="R763" s="155"/>
      <c r="S763" s="155"/>
      <c r="T763" s="155"/>
      <c r="U763" s="155"/>
      <c r="V763" s="155"/>
      <c r="W763" s="155"/>
      <c r="X763" s="155"/>
    </row>
    <row r="764" spans="1:24" ht="15.75" customHeight="1" x14ac:dyDescent="0.25">
      <c r="A764" s="155"/>
      <c r="B764" s="155"/>
      <c r="C764" s="155"/>
      <c r="D764" s="155"/>
      <c r="E764" s="155"/>
      <c r="F764" s="155"/>
      <c r="G764" s="155"/>
      <c r="H764" s="155"/>
      <c r="I764" s="155"/>
      <c r="J764" s="155"/>
      <c r="K764" s="155"/>
      <c r="L764" s="155"/>
      <c r="M764" s="155"/>
      <c r="N764" s="155"/>
      <c r="O764" s="155"/>
      <c r="P764" s="155"/>
      <c r="Q764" s="155"/>
      <c r="R764" s="155"/>
      <c r="S764" s="155"/>
      <c r="T764" s="155"/>
      <c r="U764" s="155"/>
      <c r="V764" s="155"/>
      <c r="W764" s="155"/>
      <c r="X764" s="155"/>
    </row>
    <row r="765" spans="1:24" ht="15.75" customHeight="1" x14ac:dyDescent="0.25">
      <c r="A765" s="155"/>
      <c r="B765" s="155"/>
      <c r="C765" s="155"/>
      <c r="D765" s="155"/>
      <c r="E765" s="155"/>
      <c r="F765" s="155"/>
      <c r="G765" s="155"/>
      <c r="H765" s="155"/>
      <c r="I765" s="155"/>
      <c r="J765" s="155"/>
      <c r="K765" s="155"/>
      <c r="L765" s="155"/>
      <c r="M765" s="155"/>
      <c r="N765" s="155"/>
      <c r="O765" s="155"/>
      <c r="P765" s="155"/>
      <c r="Q765" s="155"/>
      <c r="R765" s="155"/>
      <c r="S765" s="155"/>
      <c r="T765" s="155"/>
      <c r="U765" s="155"/>
      <c r="V765" s="155"/>
      <c r="W765" s="155"/>
      <c r="X765" s="155"/>
    </row>
    <row r="766" spans="1:24" ht="15.75" customHeight="1" x14ac:dyDescent="0.25">
      <c r="A766" s="155"/>
      <c r="B766" s="155"/>
      <c r="C766" s="155"/>
      <c r="D766" s="155"/>
      <c r="E766" s="155"/>
      <c r="F766" s="155"/>
      <c r="G766" s="155"/>
      <c r="H766" s="155"/>
      <c r="I766" s="155"/>
      <c r="J766" s="155"/>
      <c r="K766" s="155"/>
      <c r="L766" s="155"/>
      <c r="M766" s="155"/>
      <c r="N766" s="155"/>
      <c r="O766" s="155"/>
      <c r="P766" s="155"/>
      <c r="Q766" s="155"/>
      <c r="R766" s="155"/>
      <c r="S766" s="155"/>
      <c r="T766" s="155"/>
      <c r="U766" s="155"/>
      <c r="V766" s="155"/>
      <c r="W766" s="155"/>
      <c r="X766" s="155"/>
    </row>
    <row r="767" spans="1:24" ht="15.75" customHeight="1" x14ac:dyDescent="0.25">
      <c r="A767" s="155"/>
      <c r="B767" s="155"/>
      <c r="C767" s="155"/>
      <c r="D767" s="155"/>
      <c r="E767" s="155"/>
      <c r="F767" s="155"/>
      <c r="G767" s="155"/>
      <c r="H767" s="155"/>
      <c r="I767" s="155"/>
      <c r="J767" s="155"/>
      <c r="K767" s="155"/>
      <c r="L767" s="155"/>
      <c r="M767" s="155"/>
      <c r="N767" s="155"/>
      <c r="O767" s="155"/>
      <c r="P767" s="155"/>
      <c r="Q767" s="155"/>
      <c r="R767" s="155"/>
      <c r="S767" s="155"/>
      <c r="T767" s="155"/>
      <c r="U767" s="155"/>
      <c r="V767" s="155"/>
      <c r="W767" s="155"/>
      <c r="X767" s="155"/>
    </row>
    <row r="768" spans="1:24" ht="15.75" customHeight="1" x14ac:dyDescent="0.25">
      <c r="A768" s="155"/>
      <c r="B768" s="155"/>
      <c r="C768" s="155"/>
      <c r="D768" s="155"/>
      <c r="E768" s="155"/>
      <c r="F768" s="155"/>
      <c r="G768" s="155"/>
      <c r="H768" s="155"/>
      <c r="I768" s="155"/>
      <c r="J768" s="155"/>
      <c r="K768" s="155"/>
      <c r="L768" s="155"/>
      <c r="M768" s="155"/>
      <c r="N768" s="155"/>
      <c r="O768" s="155"/>
      <c r="P768" s="155"/>
      <c r="Q768" s="155"/>
      <c r="R768" s="155"/>
      <c r="S768" s="155"/>
      <c r="T768" s="155"/>
      <c r="U768" s="155"/>
      <c r="V768" s="155"/>
      <c r="W768" s="155"/>
      <c r="X768" s="155"/>
    </row>
    <row r="769" spans="1:24" ht="15.75" customHeight="1" x14ac:dyDescent="0.25">
      <c r="A769" s="155"/>
      <c r="B769" s="155"/>
      <c r="C769" s="155"/>
      <c r="D769" s="155"/>
      <c r="E769" s="155"/>
      <c r="F769" s="155"/>
      <c r="G769" s="155"/>
      <c r="H769" s="155"/>
      <c r="I769" s="155"/>
      <c r="J769" s="155"/>
      <c r="K769" s="155"/>
      <c r="L769" s="155"/>
      <c r="M769" s="155"/>
      <c r="N769" s="155"/>
      <c r="O769" s="155"/>
      <c r="P769" s="155"/>
      <c r="Q769" s="155"/>
      <c r="R769" s="155"/>
      <c r="S769" s="155"/>
      <c r="T769" s="155"/>
      <c r="U769" s="155"/>
      <c r="V769" s="155"/>
      <c r="W769" s="155"/>
      <c r="X769" s="155"/>
    </row>
    <row r="770" spans="1:24" ht="15.75" customHeight="1" x14ac:dyDescent="0.25">
      <c r="A770" s="155"/>
      <c r="B770" s="155"/>
      <c r="C770" s="155"/>
      <c r="D770" s="155"/>
      <c r="E770" s="155"/>
      <c r="F770" s="155"/>
      <c r="G770" s="155"/>
      <c r="H770" s="155"/>
      <c r="I770" s="155"/>
      <c r="J770" s="155"/>
      <c r="K770" s="155"/>
      <c r="L770" s="155"/>
      <c r="M770" s="155"/>
      <c r="N770" s="155"/>
      <c r="O770" s="155"/>
      <c r="P770" s="155"/>
      <c r="Q770" s="155"/>
      <c r="R770" s="155"/>
      <c r="S770" s="155"/>
      <c r="T770" s="155"/>
      <c r="U770" s="155"/>
      <c r="V770" s="155"/>
      <c r="W770" s="155"/>
      <c r="X770" s="155"/>
    </row>
    <row r="771" spans="1:24" ht="15.75" customHeight="1" x14ac:dyDescent="0.25">
      <c r="A771" s="155"/>
      <c r="B771" s="155"/>
      <c r="C771" s="155"/>
      <c r="D771" s="155"/>
      <c r="E771" s="155"/>
      <c r="F771" s="155"/>
      <c r="G771" s="155"/>
      <c r="H771" s="155"/>
      <c r="I771" s="155"/>
      <c r="J771" s="155"/>
      <c r="K771" s="155"/>
      <c r="L771" s="155"/>
      <c r="M771" s="155"/>
      <c r="N771" s="155"/>
      <c r="O771" s="155"/>
      <c r="P771" s="155"/>
      <c r="Q771" s="155"/>
      <c r="R771" s="155"/>
      <c r="S771" s="155"/>
      <c r="T771" s="155"/>
      <c r="U771" s="155"/>
      <c r="V771" s="155"/>
      <c r="W771" s="155"/>
      <c r="X771" s="155"/>
    </row>
    <row r="772" spans="1:24" ht="15.75" customHeight="1" x14ac:dyDescent="0.25">
      <c r="A772" s="155"/>
      <c r="B772" s="155"/>
      <c r="C772" s="155"/>
      <c r="D772" s="155"/>
      <c r="E772" s="155"/>
      <c r="F772" s="155"/>
      <c r="G772" s="155"/>
      <c r="H772" s="155"/>
      <c r="I772" s="155"/>
      <c r="J772" s="155"/>
      <c r="K772" s="155"/>
      <c r="L772" s="155"/>
      <c r="M772" s="155"/>
      <c r="N772" s="155"/>
      <c r="O772" s="155"/>
      <c r="P772" s="155"/>
      <c r="Q772" s="155"/>
      <c r="R772" s="155"/>
      <c r="S772" s="155"/>
      <c r="T772" s="155"/>
      <c r="U772" s="155"/>
      <c r="V772" s="155"/>
      <c r="W772" s="155"/>
      <c r="X772" s="155"/>
    </row>
    <row r="773" spans="1:24" ht="15.75" customHeight="1" x14ac:dyDescent="0.25">
      <c r="A773" s="155"/>
      <c r="B773" s="155"/>
      <c r="C773" s="155"/>
      <c r="D773" s="155"/>
      <c r="E773" s="155"/>
      <c r="F773" s="155"/>
      <c r="G773" s="155"/>
      <c r="H773" s="155"/>
      <c r="I773" s="155"/>
      <c r="J773" s="155"/>
      <c r="K773" s="155"/>
      <c r="L773" s="155"/>
      <c r="M773" s="155"/>
      <c r="N773" s="155"/>
      <c r="O773" s="155"/>
      <c r="P773" s="155"/>
      <c r="Q773" s="155"/>
      <c r="R773" s="155"/>
      <c r="S773" s="155"/>
      <c r="T773" s="155"/>
      <c r="U773" s="155"/>
      <c r="V773" s="155"/>
      <c r="W773" s="155"/>
      <c r="X773" s="155"/>
    </row>
    <row r="774" spans="1:24" ht="15.75" customHeight="1" x14ac:dyDescent="0.25">
      <c r="A774" s="155"/>
      <c r="B774" s="155"/>
      <c r="C774" s="155"/>
      <c r="D774" s="155"/>
      <c r="E774" s="155"/>
      <c r="F774" s="155"/>
      <c r="G774" s="155"/>
      <c r="H774" s="155"/>
      <c r="I774" s="155"/>
      <c r="J774" s="155"/>
      <c r="K774" s="155"/>
      <c r="L774" s="155"/>
      <c r="M774" s="155"/>
      <c r="N774" s="155"/>
      <c r="O774" s="155"/>
      <c r="P774" s="155"/>
      <c r="Q774" s="155"/>
      <c r="R774" s="155"/>
      <c r="S774" s="155"/>
      <c r="T774" s="155"/>
      <c r="U774" s="155"/>
      <c r="V774" s="155"/>
      <c r="W774" s="155"/>
      <c r="X774" s="155"/>
    </row>
    <row r="775" spans="1:24" ht="15.75" customHeight="1" x14ac:dyDescent="0.25">
      <c r="A775" s="155"/>
      <c r="B775" s="155"/>
      <c r="C775" s="155"/>
      <c r="D775" s="155"/>
      <c r="E775" s="155"/>
      <c r="F775" s="155"/>
      <c r="G775" s="155"/>
      <c r="H775" s="155"/>
      <c r="I775" s="155"/>
      <c r="J775" s="155"/>
      <c r="K775" s="155"/>
      <c r="L775" s="155"/>
      <c r="M775" s="155"/>
      <c r="N775" s="155"/>
      <c r="O775" s="155"/>
      <c r="P775" s="155"/>
      <c r="Q775" s="155"/>
      <c r="R775" s="155"/>
      <c r="S775" s="155"/>
      <c r="T775" s="155"/>
      <c r="U775" s="155"/>
      <c r="V775" s="155"/>
      <c r="W775" s="155"/>
      <c r="X775" s="155"/>
    </row>
    <row r="776" spans="1:24" ht="15.75" customHeight="1" x14ac:dyDescent="0.25">
      <c r="A776" s="155"/>
      <c r="B776" s="155"/>
      <c r="C776" s="155"/>
      <c r="D776" s="155"/>
      <c r="E776" s="155"/>
      <c r="F776" s="155"/>
      <c r="G776" s="155"/>
      <c r="H776" s="155"/>
      <c r="I776" s="155"/>
      <c r="J776" s="155"/>
      <c r="K776" s="155"/>
      <c r="L776" s="155"/>
      <c r="M776" s="155"/>
      <c r="N776" s="155"/>
      <c r="O776" s="155"/>
      <c r="P776" s="155"/>
      <c r="Q776" s="155"/>
      <c r="R776" s="155"/>
      <c r="S776" s="155"/>
      <c r="T776" s="155"/>
      <c r="U776" s="155"/>
      <c r="V776" s="155"/>
      <c r="W776" s="155"/>
      <c r="X776" s="155"/>
    </row>
    <row r="777" spans="1:24" ht="15.75" customHeight="1" x14ac:dyDescent="0.25">
      <c r="A777" s="155"/>
      <c r="B777" s="155"/>
      <c r="C777" s="155"/>
      <c r="D777" s="155"/>
      <c r="E777" s="155"/>
      <c r="F777" s="155"/>
      <c r="G777" s="155"/>
      <c r="H777" s="155"/>
      <c r="I777" s="155"/>
      <c r="J777" s="155"/>
      <c r="K777" s="155"/>
      <c r="L777" s="155"/>
      <c r="M777" s="155"/>
      <c r="N777" s="155"/>
      <c r="O777" s="155"/>
      <c r="P777" s="155"/>
      <c r="Q777" s="155"/>
      <c r="R777" s="155"/>
      <c r="S777" s="155"/>
      <c r="T777" s="155"/>
      <c r="U777" s="155"/>
      <c r="V777" s="155"/>
      <c r="W777" s="155"/>
      <c r="X777" s="155"/>
    </row>
    <row r="778" spans="1:24" ht="15.75" customHeight="1" x14ac:dyDescent="0.25">
      <c r="A778" s="155"/>
      <c r="B778" s="155"/>
      <c r="C778" s="155"/>
      <c r="D778" s="155"/>
      <c r="E778" s="155"/>
      <c r="F778" s="155"/>
      <c r="G778" s="155"/>
      <c r="H778" s="155"/>
      <c r="I778" s="155"/>
      <c r="J778" s="155"/>
      <c r="K778" s="155"/>
      <c r="L778" s="155"/>
      <c r="M778" s="155"/>
      <c r="N778" s="155"/>
      <c r="O778" s="155"/>
      <c r="P778" s="155"/>
      <c r="Q778" s="155"/>
      <c r="R778" s="155"/>
      <c r="S778" s="155"/>
      <c r="T778" s="155"/>
      <c r="U778" s="155"/>
      <c r="V778" s="155"/>
      <c r="W778" s="155"/>
      <c r="X778" s="155"/>
    </row>
    <row r="779" spans="1:24" ht="15.75" customHeight="1" x14ac:dyDescent="0.25">
      <c r="A779" s="155"/>
      <c r="B779" s="155"/>
      <c r="C779" s="155"/>
      <c r="D779" s="155"/>
      <c r="E779" s="155"/>
      <c r="F779" s="155"/>
      <c r="G779" s="155"/>
      <c r="H779" s="155"/>
      <c r="I779" s="155"/>
      <c r="J779" s="155"/>
      <c r="K779" s="155"/>
      <c r="L779" s="155"/>
      <c r="M779" s="155"/>
      <c r="N779" s="155"/>
      <c r="O779" s="155"/>
      <c r="P779" s="155"/>
      <c r="Q779" s="155"/>
      <c r="R779" s="155"/>
      <c r="S779" s="155"/>
      <c r="T779" s="155"/>
      <c r="U779" s="155"/>
      <c r="V779" s="155"/>
      <c r="W779" s="155"/>
      <c r="X779" s="155"/>
    </row>
    <row r="780" spans="1:24" ht="15.75" customHeight="1" x14ac:dyDescent="0.25">
      <c r="A780" s="155"/>
      <c r="B780" s="155"/>
      <c r="C780" s="155"/>
      <c r="D780" s="155"/>
      <c r="E780" s="155"/>
      <c r="F780" s="155"/>
      <c r="G780" s="155"/>
      <c r="H780" s="155"/>
      <c r="I780" s="155"/>
      <c r="J780" s="155"/>
      <c r="K780" s="155"/>
      <c r="L780" s="155"/>
      <c r="M780" s="155"/>
      <c r="N780" s="155"/>
      <c r="O780" s="155"/>
      <c r="P780" s="155"/>
      <c r="Q780" s="155"/>
      <c r="R780" s="155"/>
      <c r="S780" s="155"/>
      <c r="T780" s="155"/>
      <c r="U780" s="155"/>
      <c r="V780" s="155"/>
      <c r="W780" s="155"/>
      <c r="X780" s="155"/>
    </row>
    <row r="781" spans="1:24" ht="15.75" customHeight="1" x14ac:dyDescent="0.25">
      <c r="A781" s="155"/>
      <c r="B781" s="155"/>
      <c r="C781" s="155"/>
      <c r="D781" s="155"/>
      <c r="E781" s="155"/>
      <c r="F781" s="155"/>
      <c r="G781" s="155"/>
      <c r="H781" s="155"/>
      <c r="I781" s="155"/>
      <c r="J781" s="155"/>
      <c r="K781" s="155"/>
      <c r="L781" s="155"/>
      <c r="M781" s="155"/>
      <c r="N781" s="155"/>
      <c r="O781" s="155"/>
      <c r="P781" s="155"/>
      <c r="Q781" s="155"/>
      <c r="R781" s="155"/>
      <c r="S781" s="155"/>
      <c r="T781" s="155"/>
      <c r="U781" s="155"/>
      <c r="V781" s="155"/>
      <c r="W781" s="155"/>
      <c r="X781" s="155"/>
    </row>
    <row r="782" spans="1:24" ht="15.75" customHeight="1" x14ac:dyDescent="0.25">
      <c r="A782" s="155"/>
      <c r="B782" s="155"/>
      <c r="C782" s="155"/>
      <c r="D782" s="155"/>
      <c r="E782" s="155"/>
      <c r="F782" s="155"/>
      <c r="G782" s="155"/>
      <c r="H782" s="155"/>
      <c r="I782" s="155"/>
      <c r="J782" s="155"/>
      <c r="K782" s="155"/>
      <c r="L782" s="155"/>
      <c r="M782" s="155"/>
      <c r="N782" s="155"/>
      <c r="O782" s="155"/>
      <c r="P782" s="155"/>
      <c r="Q782" s="155"/>
      <c r="R782" s="155"/>
      <c r="S782" s="155"/>
      <c r="T782" s="155"/>
      <c r="U782" s="155"/>
      <c r="V782" s="155"/>
      <c r="W782" s="155"/>
      <c r="X782" s="155"/>
    </row>
    <row r="783" spans="1:24" ht="15.75" customHeight="1" x14ac:dyDescent="0.25">
      <c r="A783" s="155"/>
      <c r="B783" s="155"/>
      <c r="C783" s="155"/>
      <c r="D783" s="155"/>
      <c r="E783" s="155"/>
      <c r="F783" s="155"/>
      <c r="G783" s="155"/>
      <c r="H783" s="155"/>
      <c r="I783" s="155"/>
      <c r="J783" s="155"/>
      <c r="K783" s="155"/>
      <c r="L783" s="155"/>
      <c r="M783" s="155"/>
      <c r="N783" s="155"/>
      <c r="O783" s="155"/>
      <c r="P783" s="155"/>
      <c r="Q783" s="155"/>
      <c r="R783" s="155"/>
      <c r="S783" s="155"/>
      <c r="T783" s="155"/>
      <c r="U783" s="155"/>
      <c r="V783" s="155"/>
      <c r="W783" s="155"/>
      <c r="X783" s="155"/>
    </row>
    <row r="784" spans="1:24" ht="15.75" customHeight="1" x14ac:dyDescent="0.25">
      <c r="A784" s="155"/>
      <c r="B784" s="155"/>
      <c r="C784" s="155"/>
      <c r="D784" s="155"/>
      <c r="E784" s="155"/>
      <c r="F784" s="155"/>
      <c r="G784" s="155"/>
      <c r="H784" s="155"/>
      <c r="I784" s="155"/>
      <c r="J784" s="155"/>
      <c r="K784" s="155"/>
      <c r="L784" s="155"/>
      <c r="M784" s="155"/>
      <c r="N784" s="155"/>
      <c r="O784" s="155"/>
      <c r="P784" s="155"/>
      <c r="Q784" s="155"/>
      <c r="R784" s="155"/>
      <c r="S784" s="155"/>
      <c r="T784" s="155"/>
      <c r="U784" s="155"/>
      <c r="V784" s="155"/>
      <c r="W784" s="155"/>
      <c r="X784" s="155"/>
    </row>
    <row r="785" spans="1:24" ht="15.75" customHeight="1" x14ac:dyDescent="0.25">
      <c r="A785" s="155"/>
      <c r="B785" s="155"/>
      <c r="C785" s="155"/>
      <c r="D785" s="155"/>
      <c r="E785" s="155"/>
      <c r="F785" s="155"/>
      <c r="G785" s="155"/>
      <c r="H785" s="155"/>
      <c r="I785" s="155"/>
      <c r="J785" s="155"/>
      <c r="K785" s="155"/>
      <c r="L785" s="155"/>
      <c r="M785" s="155"/>
      <c r="N785" s="155"/>
      <c r="O785" s="155"/>
      <c r="P785" s="155"/>
      <c r="Q785" s="155"/>
      <c r="R785" s="155"/>
      <c r="S785" s="155"/>
      <c r="T785" s="155"/>
      <c r="U785" s="155"/>
      <c r="V785" s="155"/>
      <c r="W785" s="155"/>
      <c r="X785" s="155"/>
    </row>
    <row r="786" spans="1:24" ht="15.75" customHeight="1" x14ac:dyDescent="0.25">
      <c r="A786" s="155"/>
      <c r="B786" s="155"/>
      <c r="C786" s="155"/>
      <c r="D786" s="155"/>
      <c r="E786" s="155"/>
      <c r="F786" s="155"/>
      <c r="G786" s="155"/>
      <c r="H786" s="155"/>
      <c r="I786" s="155"/>
      <c r="J786" s="155"/>
      <c r="K786" s="155"/>
      <c r="L786" s="155"/>
      <c r="M786" s="155"/>
      <c r="N786" s="155"/>
      <c r="O786" s="155"/>
      <c r="P786" s="155"/>
      <c r="Q786" s="155"/>
      <c r="R786" s="155"/>
      <c r="S786" s="155"/>
      <c r="T786" s="155"/>
      <c r="U786" s="155"/>
      <c r="V786" s="155"/>
      <c r="W786" s="155"/>
      <c r="X786" s="155"/>
    </row>
    <row r="787" spans="1:24" ht="15.75" customHeight="1" x14ac:dyDescent="0.25">
      <c r="A787" s="155"/>
      <c r="B787" s="155"/>
      <c r="C787" s="155"/>
      <c r="D787" s="155"/>
      <c r="E787" s="155"/>
      <c r="F787" s="155"/>
      <c r="G787" s="155"/>
      <c r="H787" s="155"/>
      <c r="I787" s="155"/>
      <c r="J787" s="155"/>
      <c r="K787" s="155"/>
      <c r="L787" s="155"/>
      <c r="M787" s="155"/>
      <c r="N787" s="155"/>
      <c r="O787" s="155"/>
      <c r="P787" s="155"/>
      <c r="Q787" s="155"/>
      <c r="R787" s="155"/>
      <c r="S787" s="155"/>
      <c r="T787" s="155"/>
      <c r="U787" s="155"/>
      <c r="V787" s="155"/>
      <c r="W787" s="155"/>
      <c r="X787" s="155"/>
    </row>
    <row r="788" spans="1:24" ht="15.75" customHeight="1" x14ac:dyDescent="0.25">
      <c r="A788" s="155"/>
      <c r="B788" s="155"/>
      <c r="C788" s="155"/>
      <c r="D788" s="155"/>
      <c r="E788" s="155"/>
      <c r="F788" s="155"/>
      <c r="G788" s="155"/>
      <c r="H788" s="155"/>
      <c r="I788" s="155"/>
      <c r="J788" s="155"/>
      <c r="K788" s="155"/>
      <c r="L788" s="155"/>
      <c r="M788" s="155"/>
      <c r="N788" s="155"/>
      <c r="O788" s="155"/>
      <c r="P788" s="155"/>
      <c r="Q788" s="155"/>
      <c r="R788" s="155"/>
      <c r="S788" s="155"/>
      <c r="T788" s="155"/>
      <c r="U788" s="155"/>
      <c r="V788" s="155"/>
      <c r="W788" s="155"/>
      <c r="X788" s="155"/>
    </row>
    <row r="789" spans="1:24" ht="15.75" customHeight="1" x14ac:dyDescent="0.25">
      <c r="A789" s="155"/>
      <c r="B789" s="155"/>
      <c r="C789" s="155"/>
      <c r="D789" s="155"/>
      <c r="E789" s="155"/>
      <c r="F789" s="155"/>
      <c r="G789" s="155"/>
      <c r="H789" s="155"/>
      <c r="I789" s="155"/>
      <c r="J789" s="155"/>
      <c r="K789" s="155"/>
      <c r="L789" s="155"/>
      <c r="M789" s="155"/>
      <c r="N789" s="155"/>
      <c r="O789" s="155"/>
      <c r="P789" s="155"/>
      <c r="Q789" s="155"/>
      <c r="R789" s="155"/>
      <c r="S789" s="155"/>
      <c r="T789" s="155"/>
      <c r="U789" s="155"/>
      <c r="V789" s="155"/>
      <c r="W789" s="155"/>
      <c r="X789" s="155"/>
    </row>
    <row r="790" spans="1:24" ht="15.75" customHeight="1" x14ac:dyDescent="0.25">
      <c r="A790" s="155"/>
      <c r="B790" s="155"/>
      <c r="C790" s="155"/>
      <c r="D790" s="155"/>
      <c r="E790" s="155"/>
      <c r="F790" s="155"/>
      <c r="G790" s="155"/>
      <c r="H790" s="155"/>
      <c r="I790" s="155"/>
      <c r="J790" s="155"/>
      <c r="K790" s="155"/>
      <c r="L790" s="155"/>
      <c r="M790" s="155"/>
      <c r="N790" s="155"/>
      <c r="O790" s="155"/>
      <c r="P790" s="155"/>
      <c r="Q790" s="155"/>
      <c r="R790" s="155"/>
      <c r="S790" s="155"/>
      <c r="T790" s="155"/>
      <c r="U790" s="155"/>
      <c r="V790" s="155"/>
      <c r="W790" s="155"/>
      <c r="X790" s="155"/>
    </row>
    <row r="791" spans="1:24" ht="15.75" customHeight="1" x14ac:dyDescent="0.25">
      <c r="A791" s="155"/>
      <c r="B791" s="155"/>
      <c r="C791" s="155"/>
      <c r="D791" s="155"/>
      <c r="E791" s="155"/>
      <c r="F791" s="155"/>
      <c r="G791" s="155"/>
      <c r="H791" s="155"/>
      <c r="I791" s="155"/>
      <c r="J791" s="155"/>
      <c r="K791" s="155"/>
      <c r="L791" s="155"/>
      <c r="M791" s="155"/>
      <c r="N791" s="155"/>
      <c r="O791" s="155"/>
      <c r="P791" s="155"/>
      <c r="Q791" s="155"/>
      <c r="R791" s="155"/>
      <c r="S791" s="155"/>
      <c r="T791" s="155"/>
      <c r="U791" s="155"/>
      <c r="V791" s="155"/>
      <c r="W791" s="155"/>
      <c r="X791" s="155"/>
    </row>
    <row r="792" spans="1:24" ht="15.75" customHeight="1" x14ac:dyDescent="0.25">
      <c r="A792" s="155"/>
      <c r="B792" s="155"/>
      <c r="C792" s="155"/>
      <c r="D792" s="155"/>
      <c r="E792" s="155"/>
      <c r="F792" s="155"/>
      <c r="G792" s="155"/>
      <c r="H792" s="155"/>
      <c r="I792" s="155"/>
      <c r="J792" s="155"/>
      <c r="K792" s="155"/>
      <c r="L792" s="155"/>
      <c r="M792" s="155"/>
      <c r="N792" s="155"/>
      <c r="O792" s="155"/>
      <c r="P792" s="155"/>
      <c r="Q792" s="155"/>
      <c r="R792" s="155"/>
      <c r="S792" s="155"/>
      <c r="T792" s="155"/>
      <c r="U792" s="155"/>
      <c r="V792" s="155"/>
      <c r="W792" s="155"/>
      <c r="X792" s="155"/>
    </row>
    <row r="793" spans="1:24" ht="15.75" customHeight="1" x14ac:dyDescent="0.25">
      <c r="A793" s="155"/>
      <c r="B793" s="155"/>
      <c r="C793" s="155"/>
      <c r="D793" s="155"/>
      <c r="E793" s="155"/>
      <c r="F793" s="155"/>
      <c r="G793" s="155"/>
      <c r="H793" s="155"/>
      <c r="I793" s="155"/>
      <c r="J793" s="155"/>
      <c r="K793" s="155"/>
      <c r="L793" s="155"/>
      <c r="M793" s="155"/>
      <c r="N793" s="155"/>
      <c r="O793" s="155"/>
      <c r="P793" s="155"/>
      <c r="Q793" s="155"/>
      <c r="R793" s="155"/>
      <c r="S793" s="155"/>
      <c r="T793" s="155"/>
      <c r="U793" s="155"/>
      <c r="V793" s="155"/>
      <c r="W793" s="155"/>
      <c r="X793" s="155"/>
    </row>
    <row r="794" spans="1:24" ht="15.75" customHeight="1" x14ac:dyDescent="0.25">
      <c r="A794" s="155"/>
      <c r="B794" s="155"/>
      <c r="C794" s="155"/>
      <c r="D794" s="155"/>
      <c r="E794" s="155"/>
      <c r="F794" s="155"/>
      <c r="G794" s="155"/>
      <c r="H794" s="155"/>
      <c r="I794" s="155"/>
      <c r="J794" s="155"/>
      <c r="K794" s="155"/>
      <c r="L794" s="155"/>
      <c r="M794" s="155"/>
      <c r="N794" s="155"/>
      <c r="O794" s="155"/>
      <c r="P794" s="155"/>
      <c r="Q794" s="155"/>
      <c r="R794" s="155"/>
      <c r="S794" s="155"/>
      <c r="T794" s="155"/>
      <c r="U794" s="155"/>
      <c r="V794" s="155"/>
      <c r="W794" s="155"/>
      <c r="X794" s="155"/>
    </row>
    <row r="795" spans="1:24" ht="15.75" customHeight="1" x14ac:dyDescent="0.25">
      <c r="A795" s="155"/>
      <c r="B795" s="155"/>
      <c r="C795" s="155"/>
      <c r="D795" s="155"/>
      <c r="E795" s="155"/>
      <c r="F795" s="155"/>
      <c r="G795" s="155"/>
      <c r="H795" s="155"/>
      <c r="I795" s="155"/>
      <c r="J795" s="155"/>
      <c r="K795" s="155"/>
      <c r="L795" s="155"/>
      <c r="M795" s="155"/>
      <c r="N795" s="155"/>
      <c r="O795" s="155"/>
      <c r="P795" s="155"/>
      <c r="Q795" s="155"/>
      <c r="R795" s="155"/>
      <c r="S795" s="155"/>
      <c r="T795" s="155"/>
      <c r="U795" s="155"/>
      <c r="V795" s="155"/>
      <c r="W795" s="155"/>
      <c r="X795" s="155"/>
    </row>
    <row r="796" spans="1:24" ht="15.75" customHeight="1" x14ac:dyDescent="0.25">
      <c r="A796" s="155"/>
      <c r="B796" s="155"/>
      <c r="C796" s="155"/>
      <c r="D796" s="155"/>
      <c r="E796" s="155"/>
      <c r="F796" s="155"/>
      <c r="G796" s="155"/>
      <c r="H796" s="155"/>
      <c r="I796" s="155"/>
      <c r="J796" s="155"/>
      <c r="K796" s="155"/>
      <c r="L796" s="155"/>
      <c r="M796" s="155"/>
      <c r="N796" s="155"/>
      <c r="O796" s="155"/>
      <c r="P796" s="155"/>
      <c r="Q796" s="155"/>
      <c r="R796" s="155"/>
      <c r="S796" s="155"/>
      <c r="T796" s="155"/>
      <c r="U796" s="155"/>
      <c r="V796" s="155"/>
      <c r="W796" s="155"/>
      <c r="X796" s="155"/>
    </row>
    <row r="797" spans="1:24" ht="15.75" customHeight="1" x14ac:dyDescent="0.25">
      <c r="A797" s="155"/>
      <c r="B797" s="155"/>
      <c r="C797" s="155"/>
      <c r="D797" s="155"/>
      <c r="E797" s="155"/>
      <c r="F797" s="155"/>
      <c r="G797" s="155"/>
      <c r="H797" s="155"/>
      <c r="I797" s="155"/>
      <c r="J797" s="155"/>
      <c r="K797" s="155"/>
      <c r="L797" s="155"/>
      <c r="M797" s="155"/>
      <c r="N797" s="155"/>
      <c r="O797" s="155"/>
      <c r="P797" s="155"/>
      <c r="Q797" s="155"/>
      <c r="R797" s="155"/>
      <c r="S797" s="155"/>
      <c r="T797" s="155"/>
      <c r="U797" s="155"/>
      <c r="V797" s="155"/>
      <c r="W797" s="155"/>
      <c r="X797" s="155"/>
    </row>
    <row r="798" spans="1:24" ht="15.75" customHeight="1" x14ac:dyDescent="0.25">
      <c r="A798" s="155"/>
      <c r="B798" s="155"/>
      <c r="C798" s="155"/>
      <c r="D798" s="155"/>
      <c r="E798" s="155"/>
      <c r="F798" s="155"/>
      <c r="G798" s="155"/>
      <c r="H798" s="155"/>
      <c r="I798" s="155"/>
      <c r="J798" s="155"/>
      <c r="K798" s="155"/>
      <c r="L798" s="155"/>
      <c r="M798" s="155"/>
      <c r="N798" s="155"/>
      <c r="O798" s="155"/>
      <c r="P798" s="155"/>
      <c r="Q798" s="155"/>
      <c r="R798" s="155"/>
      <c r="S798" s="155"/>
      <c r="T798" s="155"/>
      <c r="U798" s="155"/>
      <c r="V798" s="155"/>
      <c r="W798" s="155"/>
      <c r="X798" s="155"/>
    </row>
    <row r="799" spans="1:24" ht="15.75" customHeight="1" x14ac:dyDescent="0.25">
      <c r="A799" s="155"/>
      <c r="B799" s="155"/>
      <c r="C799" s="155"/>
      <c r="D799" s="155"/>
      <c r="E799" s="155"/>
      <c r="F799" s="155"/>
      <c r="G799" s="155"/>
      <c r="H799" s="155"/>
      <c r="I799" s="155"/>
      <c r="J799" s="155"/>
      <c r="K799" s="155"/>
      <c r="L799" s="155"/>
      <c r="M799" s="155"/>
      <c r="N799" s="155"/>
      <c r="O799" s="155"/>
      <c r="P799" s="155"/>
      <c r="Q799" s="155"/>
      <c r="R799" s="155"/>
      <c r="S799" s="155"/>
      <c r="T799" s="155"/>
      <c r="U799" s="155"/>
      <c r="V799" s="155"/>
      <c r="W799" s="155"/>
      <c r="X799" s="155"/>
    </row>
    <row r="800" spans="1:24" ht="15.75" customHeight="1" x14ac:dyDescent="0.25">
      <c r="A800" s="155"/>
      <c r="B800" s="155"/>
      <c r="C800" s="155"/>
      <c r="D800" s="155"/>
      <c r="E800" s="155"/>
      <c r="F800" s="155"/>
      <c r="G800" s="155"/>
      <c r="H800" s="155"/>
      <c r="I800" s="155"/>
      <c r="J800" s="155"/>
      <c r="K800" s="155"/>
      <c r="L800" s="155"/>
      <c r="M800" s="155"/>
      <c r="N800" s="155"/>
      <c r="O800" s="155"/>
      <c r="P800" s="155"/>
      <c r="Q800" s="155"/>
      <c r="R800" s="155"/>
      <c r="S800" s="155"/>
      <c r="T800" s="155"/>
      <c r="U800" s="155"/>
      <c r="V800" s="155"/>
      <c r="W800" s="155"/>
      <c r="X800" s="155"/>
    </row>
    <row r="801" spans="1:24" ht="15.75" customHeight="1" x14ac:dyDescent="0.25">
      <c r="A801" s="155"/>
      <c r="B801" s="155"/>
      <c r="C801" s="155"/>
      <c r="D801" s="155"/>
      <c r="E801" s="155"/>
      <c r="F801" s="155"/>
      <c r="G801" s="155"/>
      <c r="H801" s="155"/>
      <c r="I801" s="155"/>
      <c r="J801" s="155"/>
      <c r="K801" s="155"/>
      <c r="L801" s="155"/>
      <c r="M801" s="155"/>
      <c r="N801" s="155"/>
      <c r="O801" s="155"/>
      <c r="P801" s="155"/>
      <c r="Q801" s="155"/>
      <c r="R801" s="155"/>
      <c r="S801" s="155"/>
      <c r="T801" s="155"/>
      <c r="U801" s="155"/>
      <c r="V801" s="155"/>
      <c r="W801" s="155"/>
      <c r="X801" s="155"/>
    </row>
    <row r="802" spans="1:24" ht="15.75" customHeight="1" x14ac:dyDescent="0.25">
      <c r="A802" s="155"/>
      <c r="B802" s="155"/>
      <c r="C802" s="155"/>
      <c r="D802" s="155"/>
      <c r="E802" s="155"/>
      <c r="F802" s="155"/>
      <c r="G802" s="155"/>
      <c r="H802" s="155"/>
      <c r="I802" s="155"/>
      <c r="J802" s="155"/>
      <c r="K802" s="155"/>
      <c r="L802" s="155"/>
      <c r="M802" s="155"/>
      <c r="N802" s="155"/>
      <c r="O802" s="155"/>
      <c r="P802" s="155"/>
      <c r="Q802" s="155"/>
      <c r="R802" s="155"/>
      <c r="S802" s="155"/>
      <c r="T802" s="155"/>
      <c r="U802" s="155"/>
      <c r="V802" s="155"/>
      <c r="W802" s="155"/>
      <c r="X802" s="155"/>
    </row>
    <row r="803" spans="1:24" ht="15.75" customHeight="1" x14ac:dyDescent="0.25">
      <c r="A803" s="155"/>
      <c r="B803" s="155"/>
      <c r="C803" s="155"/>
      <c r="D803" s="155"/>
      <c r="E803" s="155"/>
      <c r="F803" s="155"/>
      <c r="G803" s="155"/>
      <c r="H803" s="155"/>
      <c r="I803" s="155"/>
      <c r="J803" s="155"/>
      <c r="K803" s="155"/>
      <c r="L803" s="155"/>
      <c r="M803" s="155"/>
      <c r="N803" s="155"/>
      <c r="O803" s="155"/>
      <c r="P803" s="155"/>
      <c r="Q803" s="155"/>
      <c r="R803" s="155"/>
      <c r="S803" s="155"/>
      <c r="T803" s="155"/>
      <c r="U803" s="155"/>
      <c r="V803" s="155"/>
      <c r="W803" s="155"/>
      <c r="X803" s="155"/>
    </row>
    <row r="804" spans="1:24" ht="15.75" customHeight="1" x14ac:dyDescent="0.25">
      <c r="A804" s="155"/>
      <c r="B804" s="155"/>
      <c r="C804" s="155"/>
      <c r="D804" s="155"/>
      <c r="E804" s="155"/>
      <c r="F804" s="155"/>
      <c r="G804" s="155"/>
      <c r="H804" s="155"/>
      <c r="I804" s="155"/>
      <c r="J804" s="155"/>
      <c r="K804" s="155"/>
      <c r="L804" s="155"/>
      <c r="M804" s="155"/>
      <c r="N804" s="155"/>
      <c r="O804" s="155"/>
      <c r="P804" s="155"/>
      <c r="Q804" s="155"/>
      <c r="R804" s="155"/>
      <c r="S804" s="155"/>
      <c r="T804" s="155"/>
      <c r="U804" s="155"/>
      <c r="V804" s="155"/>
      <c r="W804" s="155"/>
      <c r="X804" s="155"/>
    </row>
    <row r="805" spans="1:24" ht="15.75" customHeight="1" x14ac:dyDescent="0.25">
      <c r="A805" s="155"/>
      <c r="B805" s="155"/>
      <c r="C805" s="155"/>
      <c r="D805" s="155"/>
      <c r="E805" s="155"/>
      <c r="F805" s="155"/>
      <c r="G805" s="155"/>
      <c r="H805" s="155"/>
      <c r="I805" s="155"/>
      <c r="J805" s="155"/>
      <c r="K805" s="155"/>
      <c r="L805" s="155"/>
      <c r="M805" s="155"/>
      <c r="N805" s="155"/>
      <c r="O805" s="155"/>
      <c r="P805" s="155"/>
      <c r="Q805" s="155"/>
      <c r="R805" s="155"/>
      <c r="S805" s="155"/>
      <c r="T805" s="155"/>
      <c r="U805" s="155"/>
      <c r="V805" s="155"/>
      <c r="W805" s="155"/>
      <c r="X805" s="155"/>
    </row>
    <row r="806" spans="1:24" ht="15.75" customHeight="1" x14ac:dyDescent="0.25">
      <c r="A806" s="155"/>
      <c r="B806" s="155"/>
      <c r="C806" s="155"/>
      <c r="D806" s="155"/>
      <c r="E806" s="155"/>
      <c r="F806" s="155"/>
      <c r="G806" s="155"/>
      <c r="H806" s="155"/>
      <c r="I806" s="155"/>
      <c r="J806" s="155"/>
      <c r="K806" s="155"/>
      <c r="L806" s="155"/>
      <c r="M806" s="155"/>
      <c r="N806" s="155"/>
      <c r="O806" s="155"/>
      <c r="P806" s="155"/>
      <c r="Q806" s="155"/>
      <c r="R806" s="155"/>
      <c r="S806" s="155"/>
      <c r="T806" s="155"/>
      <c r="U806" s="155"/>
      <c r="V806" s="155"/>
      <c r="W806" s="155"/>
      <c r="X806" s="155"/>
    </row>
    <row r="807" spans="1:24" ht="15.75" customHeight="1" x14ac:dyDescent="0.25">
      <c r="A807" s="155"/>
      <c r="B807" s="155"/>
      <c r="C807" s="155"/>
      <c r="D807" s="155"/>
      <c r="E807" s="155"/>
      <c r="F807" s="155"/>
      <c r="G807" s="155"/>
      <c r="H807" s="155"/>
      <c r="I807" s="155"/>
      <c r="J807" s="155"/>
      <c r="K807" s="155"/>
      <c r="L807" s="155"/>
      <c r="M807" s="155"/>
      <c r="N807" s="155"/>
      <c r="O807" s="155"/>
      <c r="P807" s="155"/>
      <c r="Q807" s="155"/>
      <c r="R807" s="155"/>
      <c r="S807" s="155"/>
      <c r="T807" s="155"/>
      <c r="U807" s="155"/>
      <c r="V807" s="155"/>
      <c r="W807" s="155"/>
      <c r="X807" s="155"/>
    </row>
    <row r="808" spans="1:24" ht="15.75" customHeight="1" x14ac:dyDescent="0.25">
      <c r="A808" s="155"/>
      <c r="B808" s="155"/>
      <c r="C808" s="155"/>
      <c r="D808" s="155"/>
      <c r="E808" s="155"/>
      <c r="F808" s="155"/>
      <c r="G808" s="155"/>
      <c r="H808" s="155"/>
      <c r="I808" s="155"/>
      <c r="J808" s="155"/>
      <c r="K808" s="155"/>
      <c r="L808" s="155"/>
      <c r="M808" s="155"/>
      <c r="N808" s="155"/>
      <c r="O808" s="155"/>
      <c r="P808" s="155"/>
      <c r="Q808" s="155"/>
      <c r="R808" s="155"/>
      <c r="S808" s="155"/>
      <c r="T808" s="155"/>
      <c r="U808" s="155"/>
      <c r="V808" s="155"/>
      <c r="W808" s="155"/>
      <c r="X808" s="155"/>
    </row>
    <row r="809" spans="1:24" ht="15.75" customHeight="1" x14ac:dyDescent="0.25">
      <c r="A809" s="155"/>
      <c r="B809" s="155"/>
      <c r="C809" s="155"/>
      <c r="D809" s="155"/>
      <c r="E809" s="155"/>
      <c r="F809" s="155"/>
      <c r="G809" s="155"/>
      <c r="H809" s="155"/>
      <c r="I809" s="155"/>
      <c r="J809" s="155"/>
      <c r="K809" s="155"/>
      <c r="L809" s="155"/>
      <c r="M809" s="155"/>
      <c r="N809" s="155"/>
      <c r="O809" s="155"/>
      <c r="P809" s="155"/>
      <c r="Q809" s="155"/>
      <c r="R809" s="155"/>
      <c r="S809" s="155"/>
      <c r="T809" s="155"/>
      <c r="U809" s="155"/>
      <c r="V809" s="155"/>
      <c r="W809" s="155"/>
      <c r="X809" s="155"/>
    </row>
    <row r="810" spans="1:24" ht="15.75" customHeight="1" x14ac:dyDescent="0.25">
      <c r="A810" s="155"/>
      <c r="B810" s="155"/>
      <c r="C810" s="155"/>
      <c r="D810" s="155"/>
      <c r="E810" s="155"/>
      <c r="F810" s="155"/>
      <c r="G810" s="155"/>
      <c r="H810" s="155"/>
      <c r="I810" s="155"/>
      <c r="J810" s="155"/>
      <c r="K810" s="155"/>
      <c r="L810" s="155"/>
      <c r="M810" s="155"/>
      <c r="N810" s="155"/>
      <c r="O810" s="155"/>
      <c r="P810" s="155"/>
      <c r="Q810" s="155"/>
      <c r="R810" s="155"/>
      <c r="S810" s="155"/>
      <c r="T810" s="155"/>
      <c r="U810" s="155"/>
      <c r="V810" s="155"/>
      <c r="W810" s="155"/>
      <c r="X810" s="155"/>
    </row>
    <row r="811" spans="1:24" ht="15.75" customHeight="1" x14ac:dyDescent="0.25">
      <c r="A811" s="155"/>
      <c r="B811" s="155"/>
      <c r="C811" s="155"/>
      <c r="D811" s="155"/>
      <c r="E811" s="155"/>
      <c r="F811" s="155"/>
      <c r="G811" s="155"/>
      <c r="H811" s="155"/>
      <c r="I811" s="155"/>
      <c r="J811" s="155"/>
      <c r="K811" s="155"/>
      <c r="L811" s="155"/>
      <c r="M811" s="155"/>
      <c r="N811" s="155"/>
      <c r="O811" s="155"/>
      <c r="P811" s="155"/>
      <c r="Q811" s="155"/>
      <c r="R811" s="155"/>
      <c r="S811" s="155"/>
      <c r="T811" s="155"/>
      <c r="U811" s="155"/>
      <c r="V811" s="155"/>
      <c r="W811" s="155"/>
      <c r="X811" s="155"/>
    </row>
    <row r="812" spans="1:24" ht="15.75" customHeight="1" x14ac:dyDescent="0.25">
      <c r="A812" s="155"/>
      <c r="B812" s="155"/>
      <c r="C812" s="155"/>
      <c r="D812" s="155"/>
      <c r="E812" s="155"/>
      <c r="F812" s="155"/>
      <c r="G812" s="155"/>
      <c r="H812" s="155"/>
      <c r="I812" s="155"/>
      <c r="J812" s="155"/>
      <c r="K812" s="155"/>
      <c r="L812" s="155"/>
      <c r="M812" s="155"/>
      <c r="N812" s="155"/>
      <c r="O812" s="155"/>
      <c r="P812" s="155"/>
      <c r="Q812" s="155"/>
      <c r="R812" s="155"/>
      <c r="S812" s="155"/>
      <c r="T812" s="155"/>
      <c r="U812" s="155"/>
      <c r="V812" s="155"/>
      <c r="W812" s="155"/>
      <c r="X812" s="155"/>
    </row>
    <row r="813" spans="1:24" ht="15.75" customHeight="1" x14ac:dyDescent="0.25">
      <c r="A813" s="155"/>
      <c r="B813" s="155"/>
      <c r="C813" s="155"/>
      <c r="D813" s="155"/>
      <c r="E813" s="155"/>
      <c r="F813" s="155"/>
      <c r="G813" s="155"/>
      <c r="H813" s="155"/>
      <c r="I813" s="155"/>
      <c r="J813" s="155"/>
      <c r="K813" s="155"/>
      <c r="L813" s="155"/>
      <c r="M813" s="155"/>
      <c r="N813" s="155"/>
      <c r="O813" s="155"/>
      <c r="P813" s="155"/>
      <c r="Q813" s="155"/>
      <c r="R813" s="155"/>
      <c r="S813" s="155"/>
      <c r="T813" s="155"/>
      <c r="U813" s="155"/>
      <c r="V813" s="155"/>
      <c r="W813" s="155"/>
      <c r="X813" s="155"/>
    </row>
    <row r="814" spans="1:24" ht="15.75" customHeight="1" x14ac:dyDescent="0.25">
      <c r="A814" s="155"/>
      <c r="B814" s="155"/>
      <c r="C814" s="155"/>
      <c r="D814" s="155"/>
      <c r="E814" s="155"/>
      <c r="F814" s="155"/>
      <c r="G814" s="155"/>
      <c r="H814" s="155"/>
      <c r="I814" s="155"/>
      <c r="J814" s="155"/>
      <c r="K814" s="155"/>
      <c r="L814" s="155"/>
      <c r="M814" s="155"/>
      <c r="N814" s="155"/>
      <c r="O814" s="155"/>
      <c r="P814" s="155"/>
      <c r="Q814" s="155"/>
      <c r="R814" s="155"/>
      <c r="S814" s="155"/>
      <c r="T814" s="155"/>
      <c r="U814" s="155"/>
      <c r="V814" s="155"/>
      <c r="W814" s="155"/>
      <c r="X814" s="155"/>
    </row>
    <row r="815" spans="1:24" ht="15.75" customHeight="1" x14ac:dyDescent="0.25">
      <c r="A815" s="155"/>
      <c r="B815" s="155"/>
      <c r="C815" s="155"/>
      <c r="D815" s="155"/>
      <c r="E815" s="155"/>
      <c r="F815" s="155"/>
      <c r="G815" s="155"/>
      <c r="H815" s="155"/>
      <c r="I815" s="155"/>
      <c r="J815" s="155"/>
      <c r="K815" s="155"/>
      <c r="L815" s="155"/>
      <c r="M815" s="155"/>
      <c r="N815" s="155"/>
      <c r="O815" s="155"/>
      <c r="P815" s="155"/>
      <c r="Q815" s="155"/>
      <c r="R815" s="155"/>
      <c r="S815" s="155"/>
      <c r="T815" s="155"/>
      <c r="U815" s="155"/>
      <c r="V815" s="155"/>
      <c r="W815" s="155"/>
      <c r="X815" s="155"/>
    </row>
    <row r="816" spans="1:24" ht="15.75" customHeight="1" x14ac:dyDescent="0.25">
      <c r="A816" s="155"/>
      <c r="B816" s="155"/>
      <c r="C816" s="155"/>
      <c r="D816" s="155"/>
      <c r="E816" s="155"/>
      <c r="F816" s="155"/>
      <c r="G816" s="155"/>
      <c r="H816" s="155"/>
      <c r="I816" s="155"/>
      <c r="J816" s="155"/>
      <c r="K816" s="155"/>
      <c r="L816" s="155"/>
      <c r="M816" s="155"/>
      <c r="N816" s="155"/>
      <c r="O816" s="155"/>
      <c r="P816" s="155"/>
      <c r="Q816" s="155"/>
      <c r="R816" s="155"/>
      <c r="S816" s="155"/>
      <c r="T816" s="155"/>
      <c r="U816" s="155"/>
      <c r="V816" s="155"/>
      <c r="W816" s="155"/>
      <c r="X816" s="155"/>
    </row>
    <row r="817" spans="1:24" ht="15.75" customHeight="1" x14ac:dyDescent="0.25">
      <c r="A817" s="155"/>
      <c r="B817" s="155"/>
      <c r="C817" s="155"/>
      <c r="D817" s="155"/>
      <c r="E817" s="155"/>
      <c r="F817" s="155"/>
      <c r="G817" s="155"/>
      <c r="H817" s="155"/>
      <c r="I817" s="155"/>
      <c r="J817" s="155"/>
      <c r="K817" s="155"/>
      <c r="L817" s="155"/>
      <c r="M817" s="155"/>
      <c r="N817" s="155"/>
      <c r="O817" s="155"/>
      <c r="P817" s="155"/>
      <c r="Q817" s="155"/>
      <c r="R817" s="155"/>
      <c r="S817" s="155"/>
      <c r="T817" s="155"/>
      <c r="U817" s="155"/>
      <c r="V817" s="155"/>
      <c r="W817" s="155"/>
      <c r="X817" s="155"/>
    </row>
    <row r="818" spans="1:24" ht="15.75" customHeight="1" x14ac:dyDescent="0.25">
      <c r="A818" s="155"/>
      <c r="B818" s="155"/>
      <c r="C818" s="155"/>
      <c r="D818" s="155"/>
      <c r="E818" s="155"/>
      <c r="F818" s="155"/>
      <c r="G818" s="155"/>
      <c r="H818" s="155"/>
      <c r="I818" s="155"/>
      <c r="J818" s="155"/>
      <c r="K818" s="155"/>
      <c r="L818" s="155"/>
      <c r="M818" s="155"/>
      <c r="N818" s="155"/>
      <c r="O818" s="155"/>
      <c r="P818" s="155"/>
      <c r="Q818" s="155"/>
      <c r="R818" s="155"/>
      <c r="S818" s="155"/>
      <c r="T818" s="155"/>
      <c r="U818" s="155"/>
      <c r="V818" s="155"/>
      <c r="W818" s="155"/>
      <c r="X818" s="155"/>
    </row>
    <row r="819" spans="1:24" ht="15.75" customHeight="1" x14ac:dyDescent="0.25">
      <c r="A819" s="155"/>
      <c r="B819" s="155"/>
      <c r="C819" s="155"/>
      <c r="D819" s="155"/>
      <c r="E819" s="155"/>
      <c r="F819" s="155"/>
      <c r="G819" s="155"/>
      <c r="H819" s="155"/>
      <c r="I819" s="155"/>
      <c r="J819" s="155"/>
      <c r="K819" s="155"/>
      <c r="L819" s="155"/>
      <c r="M819" s="155"/>
      <c r="N819" s="155"/>
      <c r="O819" s="155"/>
      <c r="P819" s="155"/>
      <c r="Q819" s="155"/>
      <c r="R819" s="155"/>
      <c r="S819" s="155"/>
      <c r="T819" s="155"/>
      <c r="U819" s="155"/>
      <c r="V819" s="155"/>
      <c r="W819" s="155"/>
      <c r="X819" s="155"/>
    </row>
    <row r="820" spans="1:24" ht="15.75" customHeight="1" x14ac:dyDescent="0.25">
      <c r="A820" s="155"/>
      <c r="B820" s="155"/>
      <c r="C820" s="155"/>
      <c r="D820" s="155"/>
      <c r="E820" s="155"/>
      <c r="F820" s="155"/>
      <c r="G820" s="155"/>
      <c r="H820" s="155"/>
      <c r="I820" s="155"/>
      <c r="J820" s="155"/>
      <c r="K820" s="155"/>
      <c r="L820" s="155"/>
      <c r="M820" s="155"/>
      <c r="N820" s="155"/>
      <c r="O820" s="155"/>
      <c r="P820" s="155"/>
      <c r="Q820" s="155"/>
      <c r="R820" s="155"/>
      <c r="S820" s="155"/>
      <c r="T820" s="155"/>
      <c r="U820" s="155"/>
      <c r="V820" s="155"/>
      <c r="W820" s="155"/>
      <c r="X820" s="155"/>
    </row>
    <row r="821" spans="1:24" ht="15.75" customHeight="1" x14ac:dyDescent="0.25">
      <c r="A821" s="155"/>
      <c r="B821" s="155"/>
      <c r="C821" s="155"/>
      <c r="D821" s="155"/>
      <c r="E821" s="155"/>
      <c r="F821" s="155"/>
      <c r="G821" s="155"/>
      <c r="H821" s="155"/>
      <c r="I821" s="155"/>
      <c r="J821" s="155"/>
      <c r="K821" s="155"/>
      <c r="L821" s="155"/>
      <c r="M821" s="155"/>
      <c r="N821" s="155"/>
      <c r="O821" s="155"/>
      <c r="P821" s="155"/>
      <c r="Q821" s="155"/>
      <c r="R821" s="155"/>
      <c r="S821" s="155"/>
      <c r="T821" s="155"/>
      <c r="U821" s="155"/>
      <c r="V821" s="155"/>
      <c r="W821" s="155"/>
      <c r="X821" s="155"/>
    </row>
    <row r="822" spans="1:24" ht="15.75" customHeight="1" x14ac:dyDescent="0.25">
      <c r="A822" s="155"/>
      <c r="B822" s="155"/>
      <c r="C822" s="155"/>
      <c r="D822" s="155"/>
      <c r="E822" s="155"/>
      <c r="F822" s="155"/>
      <c r="G822" s="155"/>
      <c r="H822" s="155"/>
      <c r="I822" s="155"/>
      <c r="J822" s="155"/>
      <c r="K822" s="155"/>
      <c r="L822" s="155"/>
      <c r="M822" s="155"/>
      <c r="N822" s="155"/>
      <c r="O822" s="155"/>
      <c r="P822" s="155"/>
      <c r="Q822" s="155"/>
      <c r="R822" s="155"/>
      <c r="S822" s="155"/>
      <c r="T822" s="155"/>
      <c r="U822" s="155"/>
      <c r="V822" s="155"/>
      <c r="W822" s="155"/>
      <c r="X822" s="155"/>
    </row>
    <row r="823" spans="1:24" ht="15.75" customHeight="1" x14ac:dyDescent="0.25">
      <c r="A823" s="155"/>
      <c r="B823" s="155"/>
      <c r="C823" s="155"/>
      <c r="D823" s="155"/>
      <c r="E823" s="155"/>
      <c r="F823" s="155"/>
      <c r="G823" s="155"/>
      <c r="H823" s="155"/>
      <c r="I823" s="155"/>
      <c r="J823" s="155"/>
      <c r="K823" s="155"/>
      <c r="L823" s="155"/>
      <c r="M823" s="155"/>
      <c r="N823" s="155"/>
      <c r="O823" s="155"/>
      <c r="P823" s="155"/>
      <c r="Q823" s="155"/>
      <c r="R823" s="155"/>
      <c r="S823" s="155"/>
      <c r="T823" s="155"/>
      <c r="U823" s="155"/>
      <c r="V823" s="155"/>
      <c r="W823" s="155"/>
      <c r="X823" s="155"/>
    </row>
    <row r="824" spans="1:24" ht="15.75" customHeight="1" x14ac:dyDescent="0.25">
      <c r="A824" s="155"/>
      <c r="B824" s="155"/>
      <c r="C824" s="155"/>
      <c r="D824" s="155"/>
      <c r="E824" s="155"/>
      <c r="F824" s="155"/>
      <c r="G824" s="155"/>
      <c r="H824" s="155"/>
      <c r="I824" s="155"/>
      <c r="J824" s="155"/>
      <c r="K824" s="155"/>
      <c r="L824" s="155"/>
      <c r="M824" s="155"/>
      <c r="N824" s="155"/>
      <c r="O824" s="155"/>
      <c r="P824" s="155"/>
      <c r="Q824" s="155"/>
      <c r="R824" s="155"/>
      <c r="S824" s="155"/>
      <c r="T824" s="155"/>
      <c r="U824" s="155"/>
      <c r="V824" s="155"/>
      <c r="W824" s="155"/>
      <c r="X824" s="155"/>
    </row>
    <row r="825" spans="1:24" ht="15.75" customHeight="1" x14ac:dyDescent="0.25">
      <c r="A825" s="155"/>
      <c r="B825" s="155"/>
      <c r="C825" s="155"/>
      <c r="D825" s="155"/>
      <c r="E825" s="155"/>
      <c r="F825" s="155"/>
      <c r="G825" s="155"/>
      <c r="H825" s="155"/>
      <c r="I825" s="155"/>
      <c r="J825" s="155"/>
      <c r="K825" s="155"/>
      <c r="L825" s="155"/>
      <c r="M825" s="155"/>
      <c r="N825" s="155"/>
      <c r="O825" s="155"/>
      <c r="P825" s="155"/>
      <c r="Q825" s="155"/>
      <c r="R825" s="155"/>
      <c r="S825" s="155"/>
      <c r="T825" s="155"/>
      <c r="U825" s="155"/>
      <c r="V825" s="155"/>
      <c r="W825" s="155"/>
      <c r="X825" s="155"/>
    </row>
    <row r="826" spans="1:24" ht="15.75" customHeight="1" x14ac:dyDescent="0.25">
      <c r="A826" s="155"/>
      <c r="B826" s="155"/>
      <c r="C826" s="155"/>
      <c r="D826" s="155"/>
      <c r="E826" s="155"/>
      <c r="F826" s="155"/>
      <c r="G826" s="155"/>
      <c r="H826" s="155"/>
      <c r="I826" s="155"/>
      <c r="J826" s="155"/>
      <c r="K826" s="155"/>
      <c r="L826" s="155"/>
      <c r="M826" s="155"/>
      <c r="N826" s="155"/>
      <c r="O826" s="155"/>
      <c r="P826" s="155"/>
      <c r="Q826" s="155"/>
      <c r="R826" s="155"/>
      <c r="S826" s="155"/>
      <c r="T826" s="155"/>
      <c r="U826" s="155"/>
      <c r="V826" s="155"/>
      <c r="W826" s="155"/>
      <c r="X826" s="155"/>
    </row>
    <row r="827" spans="1:24" ht="15.75" customHeight="1" x14ac:dyDescent="0.25">
      <c r="A827" s="155"/>
      <c r="B827" s="155"/>
      <c r="C827" s="155"/>
      <c r="D827" s="155"/>
      <c r="E827" s="155"/>
      <c r="F827" s="155"/>
      <c r="G827" s="155"/>
      <c r="H827" s="155"/>
      <c r="I827" s="155"/>
      <c r="J827" s="155"/>
      <c r="K827" s="155"/>
      <c r="L827" s="155"/>
      <c r="M827" s="155"/>
      <c r="N827" s="155"/>
      <c r="O827" s="155"/>
      <c r="P827" s="155"/>
      <c r="Q827" s="155"/>
      <c r="R827" s="155"/>
      <c r="S827" s="155"/>
      <c r="T827" s="155"/>
      <c r="U827" s="155"/>
      <c r="V827" s="155"/>
      <c r="W827" s="155"/>
      <c r="X827" s="155"/>
    </row>
    <row r="828" spans="1:24" ht="15.75" customHeight="1" x14ac:dyDescent="0.25">
      <c r="A828" s="155"/>
      <c r="B828" s="155"/>
      <c r="C828" s="155"/>
      <c r="D828" s="155"/>
      <c r="E828" s="155"/>
      <c r="F828" s="155"/>
      <c r="G828" s="155"/>
      <c r="H828" s="155"/>
      <c r="I828" s="155"/>
      <c r="J828" s="155"/>
      <c r="K828" s="155"/>
      <c r="L828" s="155"/>
      <c r="M828" s="155"/>
      <c r="N828" s="155"/>
      <c r="O828" s="155"/>
      <c r="P828" s="155"/>
      <c r="Q828" s="155"/>
      <c r="R828" s="155"/>
      <c r="S828" s="155"/>
      <c r="T828" s="155"/>
      <c r="U828" s="155"/>
      <c r="V828" s="155"/>
      <c r="W828" s="155"/>
      <c r="X828" s="155"/>
    </row>
    <row r="829" spans="1:24" ht="15.75" customHeight="1" x14ac:dyDescent="0.25">
      <c r="A829" s="155"/>
      <c r="B829" s="155"/>
      <c r="C829" s="155"/>
      <c r="D829" s="155"/>
      <c r="E829" s="155"/>
      <c r="F829" s="155"/>
      <c r="G829" s="155"/>
      <c r="H829" s="155"/>
      <c r="I829" s="155"/>
      <c r="J829" s="155"/>
      <c r="K829" s="155"/>
      <c r="L829" s="155"/>
      <c r="M829" s="155"/>
      <c r="N829" s="155"/>
      <c r="O829" s="155"/>
      <c r="P829" s="155"/>
      <c r="Q829" s="155"/>
      <c r="R829" s="155"/>
      <c r="S829" s="155"/>
      <c r="T829" s="155"/>
      <c r="U829" s="155"/>
      <c r="V829" s="155"/>
      <c r="W829" s="155"/>
      <c r="X829" s="155"/>
    </row>
    <row r="830" spans="1:24" ht="15.75" customHeight="1" x14ac:dyDescent="0.25">
      <c r="A830" s="155"/>
      <c r="B830" s="155"/>
      <c r="C830" s="155"/>
      <c r="D830" s="155"/>
      <c r="E830" s="155"/>
      <c r="F830" s="155"/>
      <c r="G830" s="155"/>
      <c r="H830" s="155"/>
      <c r="I830" s="155"/>
      <c r="J830" s="155"/>
      <c r="K830" s="155"/>
      <c r="L830" s="155"/>
      <c r="M830" s="155"/>
      <c r="N830" s="155"/>
      <c r="O830" s="155"/>
      <c r="P830" s="155"/>
      <c r="Q830" s="155"/>
      <c r="R830" s="155"/>
      <c r="S830" s="155"/>
      <c r="T830" s="155"/>
      <c r="U830" s="155"/>
      <c r="V830" s="155"/>
      <c r="W830" s="155"/>
      <c r="X830" s="155"/>
    </row>
    <row r="831" spans="1:24" ht="15.75" customHeight="1" x14ac:dyDescent="0.25">
      <c r="A831" s="155"/>
      <c r="B831" s="155"/>
      <c r="C831" s="155"/>
      <c r="D831" s="155"/>
      <c r="E831" s="155"/>
      <c r="F831" s="155"/>
      <c r="G831" s="155"/>
      <c r="H831" s="155"/>
      <c r="I831" s="155"/>
      <c r="J831" s="155"/>
      <c r="K831" s="155"/>
      <c r="L831" s="155"/>
      <c r="M831" s="155"/>
      <c r="N831" s="155"/>
      <c r="O831" s="155"/>
      <c r="P831" s="155"/>
      <c r="Q831" s="155"/>
      <c r="R831" s="155"/>
      <c r="S831" s="155"/>
      <c r="T831" s="155"/>
      <c r="U831" s="155"/>
      <c r="V831" s="155"/>
      <c r="W831" s="155"/>
      <c r="X831" s="155"/>
    </row>
    <row r="832" spans="1:24" ht="15.75" customHeight="1" x14ac:dyDescent="0.25">
      <c r="A832" s="155"/>
      <c r="B832" s="155"/>
      <c r="C832" s="155"/>
      <c r="D832" s="155"/>
      <c r="E832" s="155"/>
      <c r="F832" s="155"/>
      <c r="G832" s="155"/>
      <c r="H832" s="155"/>
      <c r="I832" s="155"/>
      <c r="J832" s="155"/>
      <c r="K832" s="155"/>
      <c r="L832" s="155"/>
      <c r="M832" s="155"/>
      <c r="N832" s="155"/>
      <c r="O832" s="155"/>
      <c r="P832" s="155"/>
      <c r="Q832" s="155"/>
      <c r="R832" s="155"/>
      <c r="S832" s="155"/>
      <c r="T832" s="155"/>
      <c r="U832" s="155"/>
      <c r="V832" s="155"/>
      <c r="W832" s="155"/>
      <c r="X832" s="155"/>
    </row>
    <row r="833" spans="1:24" ht="15.75" customHeight="1" x14ac:dyDescent="0.25">
      <c r="A833" s="155"/>
      <c r="B833" s="155"/>
      <c r="C833" s="155"/>
      <c r="D833" s="155"/>
      <c r="E833" s="155"/>
      <c r="F833" s="155"/>
      <c r="G833" s="155"/>
      <c r="H833" s="155"/>
      <c r="I833" s="155"/>
      <c r="J833" s="155"/>
      <c r="K833" s="155"/>
      <c r="L833" s="155"/>
      <c r="M833" s="155"/>
      <c r="N833" s="155"/>
      <c r="O833" s="155"/>
      <c r="P833" s="155"/>
      <c r="Q833" s="155"/>
      <c r="R833" s="155"/>
      <c r="S833" s="155"/>
      <c r="T833" s="155"/>
      <c r="U833" s="155"/>
      <c r="V833" s="155"/>
      <c r="W833" s="155"/>
      <c r="X833" s="155"/>
    </row>
    <row r="834" spans="1:24" ht="15.75" customHeight="1" x14ac:dyDescent="0.25">
      <c r="A834" s="155"/>
      <c r="B834" s="155"/>
      <c r="C834" s="155"/>
      <c r="D834" s="155"/>
      <c r="E834" s="155"/>
      <c r="F834" s="155"/>
      <c r="G834" s="155"/>
      <c r="H834" s="155"/>
      <c r="I834" s="155"/>
      <c r="J834" s="155"/>
      <c r="K834" s="155"/>
      <c r="L834" s="155"/>
      <c r="M834" s="155"/>
      <c r="N834" s="155"/>
      <c r="O834" s="155"/>
      <c r="P834" s="155"/>
      <c r="Q834" s="155"/>
      <c r="R834" s="155"/>
      <c r="S834" s="155"/>
      <c r="T834" s="155"/>
      <c r="U834" s="155"/>
      <c r="V834" s="155"/>
      <c r="W834" s="155"/>
      <c r="X834" s="155"/>
    </row>
    <row r="835" spans="1:24" ht="15.75" customHeight="1" x14ac:dyDescent="0.25">
      <c r="A835" s="155"/>
      <c r="B835" s="155"/>
      <c r="C835" s="155"/>
      <c r="D835" s="155"/>
      <c r="E835" s="155"/>
      <c r="F835" s="155"/>
      <c r="G835" s="155"/>
      <c r="H835" s="155"/>
      <c r="I835" s="155"/>
      <c r="J835" s="155"/>
      <c r="K835" s="155"/>
      <c r="L835" s="155"/>
      <c r="M835" s="155"/>
      <c r="N835" s="155"/>
      <c r="O835" s="155"/>
      <c r="P835" s="155"/>
      <c r="Q835" s="155"/>
      <c r="R835" s="155"/>
      <c r="S835" s="155"/>
      <c r="T835" s="155"/>
      <c r="U835" s="155"/>
      <c r="V835" s="155"/>
      <c r="W835" s="155"/>
      <c r="X835" s="155"/>
    </row>
    <row r="836" spans="1:24" ht="15.75" customHeight="1" x14ac:dyDescent="0.25">
      <c r="A836" s="155"/>
      <c r="B836" s="155"/>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row>
    <row r="837" spans="1:24" ht="15.75" customHeight="1" x14ac:dyDescent="0.25">
      <c r="A837" s="155"/>
      <c r="B837" s="155"/>
      <c r="C837" s="155"/>
      <c r="D837" s="155"/>
      <c r="E837" s="155"/>
      <c r="F837" s="155"/>
      <c r="G837" s="155"/>
      <c r="H837" s="155"/>
      <c r="I837" s="155"/>
      <c r="J837" s="155"/>
      <c r="K837" s="155"/>
      <c r="L837" s="155"/>
      <c r="M837" s="155"/>
      <c r="N837" s="155"/>
      <c r="O837" s="155"/>
      <c r="P837" s="155"/>
      <c r="Q837" s="155"/>
      <c r="R837" s="155"/>
      <c r="S837" s="155"/>
      <c r="T837" s="155"/>
      <c r="U837" s="155"/>
      <c r="V837" s="155"/>
      <c r="W837" s="155"/>
      <c r="X837" s="155"/>
    </row>
    <row r="838" spans="1:24" ht="15.75" customHeight="1" x14ac:dyDescent="0.25">
      <c r="A838" s="155"/>
      <c r="B838" s="155"/>
      <c r="C838" s="155"/>
      <c r="D838" s="155"/>
      <c r="E838" s="155"/>
      <c r="F838" s="155"/>
      <c r="G838" s="155"/>
      <c r="H838" s="155"/>
      <c r="I838" s="155"/>
      <c r="J838" s="155"/>
      <c r="K838" s="155"/>
      <c r="L838" s="155"/>
      <c r="M838" s="155"/>
      <c r="N838" s="155"/>
      <c r="O838" s="155"/>
      <c r="P838" s="155"/>
      <c r="Q838" s="155"/>
      <c r="R838" s="155"/>
      <c r="S838" s="155"/>
      <c r="T838" s="155"/>
      <c r="U838" s="155"/>
      <c r="V838" s="155"/>
      <c r="W838" s="155"/>
      <c r="X838" s="155"/>
    </row>
    <row r="839" spans="1:24" ht="15.75" customHeight="1" x14ac:dyDescent="0.25">
      <c r="A839" s="155"/>
      <c r="B839" s="155"/>
      <c r="C839" s="155"/>
      <c r="D839" s="155"/>
      <c r="E839" s="155"/>
      <c r="F839" s="155"/>
      <c r="G839" s="155"/>
      <c r="H839" s="155"/>
      <c r="I839" s="155"/>
      <c r="J839" s="155"/>
      <c r="K839" s="155"/>
      <c r="L839" s="155"/>
      <c r="M839" s="155"/>
      <c r="N839" s="155"/>
      <c r="O839" s="155"/>
      <c r="P839" s="155"/>
      <c r="Q839" s="155"/>
      <c r="R839" s="155"/>
      <c r="S839" s="155"/>
      <c r="T839" s="155"/>
      <c r="U839" s="155"/>
      <c r="V839" s="155"/>
      <c r="W839" s="155"/>
      <c r="X839" s="155"/>
    </row>
    <row r="840" spans="1:24" ht="15.75" customHeight="1" x14ac:dyDescent="0.25">
      <c r="A840" s="155"/>
      <c r="B840" s="155"/>
      <c r="C840" s="155"/>
      <c r="D840" s="155"/>
      <c r="E840" s="155"/>
      <c r="F840" s="155"/>
      <c r="G840" s="155"/>
      <c r="H840" s="155"/>
      <c r="I840" s="155"/>
      <c r="J840" s="155"/>
      <c r="K840" s="155"/>
      <c r="L840" s="155"/>
      <c r="M840" s="155"/>
      <c r="N840" s="155"/>
      <c r="O840" s="155"/>
      <c r="P840" s="155"/>
      <c r="Q840" s="155"/>
      <c r="R840" s="155"/>
      <c r="S840" s="155"/>
      <c r="T840" s="155"/>
      <c r="U840" s="155"/>
      <c r="V840" s="155"/>
      <c r="W840" s="155"/>
      <c r="X840" s="155"/>
    </row>
    <row r="841" spans="1:24" ht="15.75" customHeight="1" x14ac:dyDescent="0.25">
      <c r="A841" s="155"/>
      <c r="B841" s="155"/>
      <c r="C841" s="155"/>
      <c r="D841" s="155"/>
      <c r="E841" s="155"/>
      <c r="F841" s="155"/>
      <c r="G841" s="155"/>
      <c r="H841" s="155"/>
      <c r="I841" s="155"/>
      <c r="J841" s="155"/>
      <c r="K841" s="155"/>
      <c r="L841" s="155"/>
      <c r="M841" s="155"/>
      <c r="N841" s="155"/>
      <c r="O841" s="155"/>
      <c r="P841" s="155"/>
      <c r="Q841" s="155"/>
      <c r="R841" s="155"/>
      <c r="S841" s="155"/>
      <c r="T841" s="155"/>
      <c r="U841" s="155"/>
      <c r="V841" s="155"/>
      <c r="W841" s="155"/>
      <c r="X841" s="155"/>
    </row>
    <row r="842" spans="1:24" ht="15.75" customHeight="1" x14ac:dyDescent="0.25">
      <c r="A842" s="155"/>
      <c r="B842" s="155"/>
      <c r="C842" s="155"/>
      <c r="D842" s="155"/>
      <c r="E842" s="155"/>
      <c r="F842" s="155"/>
      <c r="G842" s="155"/>
      <c r="H842" s="155"/>
      <c r="I842" s="155"/>
      <c r="J842" s="155"/>
      <c r="K842" s="155"/>
      <c r="L842" s="155"/>
      <c r="M842" s="155"/>
      <c r="N842" s="155"/>
      <c r="O842" s="155"/>
      <c r="P842" s="155"/>
      <c r="Q842" s="155"/>
      <c r="R842" s="155"/>
      <c r="S842" s="155"/>
      <c r="T842" s="155"/>
      <c r="U842" s="155"/>
      <c r="V842" s="155"/>
      <c r="W842" s="155"/>
      <c r="X842" s="155"/>
    </row>
    <row r="843" spans="1:24" ht="15.75" customHeight="1" x14ac:dyDescent="0.25">
      <c r="A843" s="155"/>
      <c r="B843" s="155"/>
      <c r="C843" s="155"/>
      <c r="D843" s="155"/>
      <c r="E843" s="155"/>
      <c r="F843" s="155"/>
      <c r="G843" s="155"/>
      <c r="H843" s="155"/>
      <c r="I843" s="155"/>
      <c r="J843" s="155"/>
      <c r="K843" s="155"/>
      <c r="L843" s="155"/>
      <c r="M843" s="155"/>
      <c r="N843" s="155"/>
      <c r="O843" s="155"/>
      <c r="P843" s="155"/>
      <c r="Q843" s="155"/>
      <c r="R843" s="155"/>
      <c r="S843" s="155"/>
      <c r="T843" s="155"/>
      <c r="U843" s="155"/>
      <c r="V843" s="155"/>
      <c r="W843" s="155"/>
      <c r="X843" s="155"/>
    </row>
    <row r="844" spans="1:24" ht="15.75" customHeight="1" x14ac:dyDescent="0.25">
      <c r="A844" s="155"/>
      <c r="B844" s="155"/>
      <c r="C844" s="155"/>
      <c r="D844" s="155"/>
      <c r="E844" s="155"/>
      <c r="F844" s="155"/>
      <c r="G844" s="155"/>
      <c r="H844" s="155"/>
      <c r="I844" s="155"/>
      <c r="J844" s="155"/>
      <c r="K844" s="155"/>
      <c r="L844" s="155"/>
      <c r="M844" s="155"/>
      <c r="N844" s="155"/>
      <c r="O844" s="155"/>
      <c r="P844" s="155"/>
      <c r="Q844" s="155"/>
      <c r="R844" s="155"/>
      <c r="S844" s="155"/>
      <c r="T844" s="155"/>
      <c r="U844" s="155"/>
      <c r="V844" s="155"/>
      <c r="W844" s="155"/>
      <c r="X844" s="155"/>
    </row>
    <row r="845" spans="1:24" ht="15.75" customHeight="1" x14ac:dyDescent="0.25">
      <c r="A845" s="155"/>
      <c r="B845" s="155"/>
      <c r="C845" s="155"/>
      <c r="D845" s="155"/>
      <c r="E845" s="155"/>
      <c r="F845" s="155"/>
      <c r="G845" s="155"/>
      <c r="H845" s="155"/>
      <c r="I845" s="155"/>
      <c r="J845" s="155"/>
      <c r="K845" s="155"/>
      <c r="L845" s="155"/>
      <c r="M845" s="155"/>
      <c r="N845" s="155"/>
      <c r="O845" s="155"/>
      <c r="P845" s="155"/>
      <c r="Q845" s="155"/>
      <c r="R845" s="155"/>
      <c r="S845" s="155"/>
      <c r="T845" s="155"/>
      <c r="U845" s="155"/>
      <c r="V845" s="155"/>
      <c r="W845" s="155"/>
      <c r="X845" s="155"/>
    </row>
    <row r="846" spans="1:24" ht="15.75" customHeight="1" x14ac:dyDescent="0.25">
      <c r="A846" s="155"/>
      <c r="B846" s="155"/>
      <c r="C846" s="155"/>
      <c r="D846" s="155"/>
      <c r="E846" s="155"/>
      <c r="F846" s="155"/>
      <c r="G846" s="155"/>
      <c r="H846" s="155"/>
      <c r="I846" s="155"/>
      <c r="J846" s="155"/>
      <c r="K846" s="155"/>
      <c r="L846" s="155"/>
      <c r="M846" s="155"/>
      <c r="N846" s="155"/>
      <c r="O846" s="155"/>
      <c r="P846" s="155"/>
      <c r="Q846" s="155"/>
      <c r="R846" s="155"/>
      <c r="S846" s="155"/>
      <c r="T846" s="155"/>
      <c r="U846" s="155"/>
      <c r="V846" s="155"/>
      <c r="W846" s="155"/>
      <c r="X846" s="155"/>
    </row>
    <row r="847" spans="1:24" ht="15.75" customHeight="1" x14ac:dyDescent="0.25">
      <c r="A847" s="155"/>
      <c r="B847" s="155"/>
      <c r="C847" s="155"/>
      <c r="D847" s="155"/>
      <c r="E847" s="155"/>
      <c r="F847" s="155"/>
      <c r="G847" s="155"/>
      <c r="H847" s="155"/>
      <c r="I847" s="155"/>
      <c r="J847" s="155"/>
      <c r="K847" s="155"/>
      <c r="L847" s="155"/>
      <c r="M847" s="155"/>
      <c r="N847" s="155"/>
      <c r="O847" s="155"/>
      <c r="P847" s="155"/>
      <c r="Q847" s="155"/>
      <c r="R847" s="155"/>
      <c r="S847" s="155"/>
      <c r="T847" s="155"/>
      <c r="U847" s="155"/>
      <c r="V847" s="155"/>
      <c r="W847" s="155"/>
      <c r="X847" s="155"/>
    </row>
    <row r="848" spans="1:24" ht="15.75" customHeight="1" x14ac:dyDescent="0.25">
      <c r="A848" s="155"/>
      <c r="B848" s="155"/>
      <c r="C848" s="155"/>
      <c r="D848" s="155"/>
      <c r="E848" s="155"/>
      <c r="F848" s="155"/>
      <c r="G848" s="155"/>
      <c r="H848" s="155"/>
      <c r="I848" s="155"/>
      <c r="J848" s="155"/>
      <c r="K848" s="155"/>
      <c r="L848" s="155"/>
      <c r="M848" s="155"/>
      <c r="N848" s="155"/>
      <c r="O848" s="155"/>
      <c r="P848" s="155"/>
      <c r="Q848" s="155"/>
      <c r="R848" s="155"/>
      <c r="S848" s="155"/>
      <c r="T848" s="155"/>
      <c r="U848" s="155"/>
      <c r="V848" s="155"/>
      <c r="W848" s="155"/>
      <c r="X848" s="155"/>
    </row>
    <row r="849" spans="1:24" ht="15.75" customHeight="1" x14ac:dyDescent="0.25">
      <c r="A849" s="155"/>
      <c r="B849" s="155"/>
      <c r="C849" s="155"/>
      <c r="D849" s="155"/>
      <c r="E849" s="155"/>
      <c r="F849" s="155"/>
      <c r="G849" s="155"/>
      <c r="H849" s="155"/>
      <c r="I849" s="155"/>
      <c r="J849" s="155"/>
      <c r="K849" s="155"/>
      <c r="L849" s="155"/>
      <c r="M849" s="155"/>
      <c r="N849" s="155"/>
      <c r="O849" s="155"/>
      <c r="P849" s="155"/>
      <c r="Q849" s="155"/>
      <c r="R849" s="155"/>
      <c r="S849" s="155"/>
      <c r="T849" s="155"/>
      <c r="U849" s="155"/>
      <c r="V849" s="155"/>
      <c r="W849" s="155"/>
      <c r="X849" s="155"/>
    </row>
    <row r="850" spans="1:24" ht="15.75" customHeight="1" x14ac:dyDescent="0.25">
      <c r="A850" s="155"/>
      <c r="B850" s="155"/>
      <c r="C850" s="155"/>
      <c r="D850" s="155"/>
      <c r="E850" s="155"/>
      <c r="F850" s="155"/>
      <c r="G850" s="155"/>
      <c r="H850" s="155"/>
      <c r="I850" s="155"/>
      <c r="J850" s="155"/>
      <c r="K850" s="155"/>
      <c r="L850" s="155"/>
      <c r="M850" s="155"/>
      <c r="N850" s="155"/>
      <c r="O850" s="155"/>
      <c r="P850" s="155"/>
      <c r="Q850" s="155"/>
      <c r="R850" s="155"/>
      <c r="S850" s="155"/>
      <c r="T850" s="155"/>
      <c r="U850" s="155"/>
      <c r="V850" s="155"/>
      <c r="W850" s="155"/>
      <c r="X850" s="155"/>
    </row>
    <row r="851" spans="1:24" ht="15.75" customHeight="1" x14ac:dyDescent="0.25">
      <c r="A851" s="155"/>
      <c r="B851" s="155"/>
      <c r="C851" s="155"/>
      <c r="D851" s="155"/>
      <c r="E851" s="155"/>
      <c r="F851" s="155"/>
      <c r="G851" s="155"/>
      <c r="H851" s="155"/>
      <c r="I851" s="155"/>
      <c r="J851" s="155"/>
      <c r="K851" s="155"/>
      <c r="L851" s="155"/>
      <c r="M851" s="155"/>
      <c r="N851" s="155"/>
      <c r="O851" s="155"/>
      <c r="P851" s="155"/>
      <c r="Q851" s="155"/>
      <c r="R851" s="155"/>
      <c r="S851" s="155"/>
      <c r="T851" s="155"/>
      <c r="U851" s="155"/>
      <c r="V851" s="155"/>
      <c r="W851" s="155"/>
      <c r="X851" s="155"/>
    </row>
    <row r="852" spans="1:24" ht="15.75" customHeight="1" x14ac:dyDescent="0.25">
      <c r="A852" s="155"/>
      <c r="B852" s="155"/>
      <c r="C852" s="155"/>
      <c r="D852" s="155"/>
      <c r="E852" s="155"/>
      <c r="F852" s="155"/>
      <c r="G852" s="155"/>
      <c r="H852" s="155"/>
      <c r="I852" s="155"/>
      <c r="J852" s="155"/>
      <c r="K852" s="155"/>
      <c r="L852" s="155"/>
      <c r="M852" s="155"/>
      <c r="N852" s="155"/>
      <c r="O852" s="155"/>
      <c r="P852" s="155"/>
      <c r="Q852" s="155"/>
      <c r="R852" s="155"/>
      <c r="S852" s="155"/>
      <c r="T852" s="155"/>
      <c r="U852" s="155"/>
      <c r="V852" s="155"/>
      <c r="W852" s="155"/>
      <c r="X852" s="155"/>
    </row>
    <row r="853" spans="1:24" ht="15.75" customHeight="1" x14ac:dyDescent="0.25">
      <c r="A853" s="155"/>
      <c r="B853" s="155"/>
      <c r="C853" s="155"/>
      <c r="D853" s="155"/>
      <c r="E853" s="155"/>
      <c r="F853" s="155"/>
      <c r="G853" s="155"/>
      <c r="H853" s="155"/>
      <c r="I853" s="155"/>
      <c r="J853" s="155"/>
      <c r="K853" s="155"/>
      <c r="L853" s="155"/>
      <c r="M853" s="155"/>
      <c r="N853" s="155"/>
      <c r="O853" s="155"/>
      <c r="P853" s="155"/>
      <c r="Q853" s="155"/>
      <c r="R853" s="155"/>
      <c r="S853" s="155"/>
      <c r="T853" s="155"/>
      <c r="U853" s="155"/>
      <c r="V853" s="155"/>
      <c r="W853" s="155"/>
      <c r="X853" s="155"/>
    </row>
    <row r="854" spans="1:24" ht="15.75" customHeight="1" x14ac:dyDescent="0.25">
      <c r="A854" s="155"/>
      <c r="B854" s="155"/>
      <c r="C854" s="155"/>
      <c r="D854" s="155"/>
      <c r="E854" s="155"/>
      <c r="F854" s="155"/>
      <c r="G854" s="155"/>
      <c r="H854" s="155"/>
      <c r="I854" s="155"/>
      <c r="J854" s="155"/>
      <c r="K854" s="155"/>
      <c r="L854" s="155"/>
      <c r="M854" s="155"/>
      <c r="N854" s="155"/>
      <c r="O854" s="155"/>
      <c r="P854" s="155"/>
      <c r="Q854" s="155"/>
      <c r="R854" s="155"/>
      <c r="S854" s="155"/>
      <c r="T854" s="155"/>
      <c r="U854" s="155"/>
      <c r="V854" s="155"/>
      <c r="W854" s="155"/>
      <c r="X854" s="155"/>
    </row>
    <row r="855" spans="1:24" ht="15.75" customHeight="1" x14ac:dyDescent="0.25">
      <c r="A855" s="155"/>
      <c r="B855" s="155"/>
      <c r="C855" s="155"/>
      <c r="D855" s="155"/>
      <c r="E855" s="155"/>
      <c r="F855" s="155"/>
      <c r="G855" s="155"/>
      <c r="H855" s="155"/>
      <c r="I855" s="155"/>
      <c r="J855" s="155"/>
      <c r="K855" s="155"/>
      <c r="L855" s="155"/>
      <c r="M855" s="155"/>
      <c r="N855" s="155"/>
      <c r="O855" s="155"/>
      <c r="P855" s="155"/>
      <c r="Q855" s="155"/>
      <c r="R855" s="155"/>
      <c r="S855" s="155"/>
      <c r="T855" s="155"/>
      <c r="U855" s="155"/>
      <c r="V855" s="155"/>
      <c r="W855" s="155"/>
      <c r="X855" s="155"/>
    </row>
    <row r="856" spans="1:24" ht="15.75" customHeight="1" x14ac:dyDescent="0.25">
      <c r="A856" s="155"/>
      <c r="B856" s="155"/>
      <c r="C856" s="155"/>
      <c r="D856" s="155"/>
      <c r="E856" s="155"/>
      <c r="F856" s="155"/>
      <c r="G856" s="155"/>
      <c r="H856" s="155"/>
      <c r="I856" s="155"/>
      <c r="J856" s="155"/>
      <c r="K856" s="155"/>
      <c r="L856" s="155"/>
      <c r="M856" s="155"/>
      <c r="N856" s="155"/>
      <c r="O856" s="155"/>
      <c r="P856" s="155"/>
      <c r="Q856" s="155"/>
      <c r="R856" s="155"/>
      <c r="S856" s="155"/>
      <c r="T856" s="155"/>
      <c r="U856" s="155"/>
      <c r="V856" s="155"/>
      <c r="W856" s="155"/>
      <c r="X856" s="155"/>
    </row>
    <row r="857" spans="1:24" ht="15.75" customHeight="1" x14ac:dyDescent="0.25">
      <c r="A857" s="155"/>
      <c r="B857" s="155"/>
      <c r="C857" s="155"/>
      <c r="D857" s="155"/>
      <c r="E857" s="155"/>
      <c r="F857" s="155"/>
      <c r="G857" s="155"/>
      <c r="H857" s="155"/>
      <c r="I857" s="155"/>
      <c r="J857" s="155"/>
      <c r="K857" s="155"/>
      <c r="L857" s="155"/>
      <c r="M857" s="155"/>
      <c r="N857" s="155"/>
      <c r="O857" s="155"/>
      <c r="P857" s="155"/>
      <c r="Q857" s="155"/>
      <c r="R857" s="155"/>
      <c r="S857" s="155"/>
      <c r="T857" s="155"/>
      <c r="U857" s="155"/>
      <c r="V857" s="155"/>
      <c r="W857" s="155"/>
      <c r="X857" s="155"/>
    </row>
    <row r="858" spans="1:24" ht="15.75" customHeight="1" x14ac:dyDescent="0.25">
      <c r="A858" s="155"/>
      <c r="B858" s="155"/>
      <c r="C858" s="155"/>
      <c r="D858" s="155"/>
      <c r="E858" s="155"/>
      <c r="F858" s="155"/>
      <c r="G858" s="155"/>
      <c r="H858" s="155"/>
      <c r="I858" s="155"/>
      <c r="J858" s="155"/>
      <c r="K858" s="155"/>
      <c r="L858" s="155"/>
      <c r="M858" s="155"/>
      <c r="N858" s="155"/>
      <c r="O858" s="155"/>
      <c r="P858" s="155"/>
      <c r="Q858" s="155"/>
      <c r="R858" s="155"/>
      <c r="S858" s="155"/>
      <c r="T858" s="155"/>
      <c r="U858" s="155"/>
      <c r="V858" s="155"/>
      <c r="W858" s="155"/>
      <c r="X858" s="155"/>
    </row>
    <row r="859" spans="1:24" ht="15.75" customHeight="1" x14ac:dyDescent="0.25">
      <c r="A859" s="155"/>
      <c r="B859" s="155"/>
      <c r="C859" s="155"/>
      <c r="D859" s="155"/>
      <c r="E859" s="155"/>
      <c r="F859" s="155"/>
      <c r="G859" s="155"/>
      <c r="H859" s="155"/>
      <c r="I859" s="155"/>
      <c r="J859" s="155"/>
      <c r="K859" s="155"/>
      <c r="L859" s="155"/>
      <c r="M859" s="155"/>
      <c r="N859" s="155"/>
      <c r="O859" s="155"/>
      <c r="P859" s="155"/>
      <c r="Q859" s="155"/>
      <c r="R859" s="155"/>
      <c r="S859" s="155"/>
      <c r="T859" s="155"/>
      <c r="U859" s="155"/>
      <c r="V859" s="155"/>
      <c r="W859" s="155"/>
      <c r="X859" s="155"/>
    </row>
    <row r="860" spans="1:24" ht="15.75" customHeight="1" x14ac:dyDescent="0.25">
      <c r="A860" s="155"/>
      <c r="B860" s="155"/>
      <c r="C860" s="155"/>
      <c r="D860" s="155"/>
      <c r="E860" s="155"/>
      <c r="F860" s="155"/>
      <c r="G860" s="155"/>
      <c r="H860" s="155"/>
      <c r="I860" s="155"/>
      <c r="J860" s="155"/>
      <c r="K860" s="155"/>
      <c r="L860" s="155"/>
      <c r="M860" s="155"/>
      <c r="N860" s="155"/>
      <c r="O860" s="155"/>
      <c r="P860" s="155"/>
      <c r="Q860" s="155"/>
      <c r="R860" s="155"/>
      <c r="S860" s="155"/>
      <c r="T860" s="155"/>
      <c r="U860" s="155"/>
      <c r="V860" s="155"/>
      <c r="W860" s="155"/>
      <c r="X860" s="155"/>
    </row>
    <row r="861" spans="1:24" ht="15.75" customHeight="1" x14ac:dyDescent="0.25">
      <c r="A861" s="155"/>
      <c r="B861" s="155"/>
      <c r="C861" s="155"/>
      <c r="D861" s="155"/>
      <c r="E861" s="155"/>
      <c r="F861" s="155"/>
      <c r="G861" s="155"/>
      <c r="H861" s="155"/>
      <c r="I861" s="155"/>
      <c r="J861" s="155"/>
      <c r="K861" s="155"/>
      <c r="L861" s="155"/>
      <c r="M861" s="155"/>
      <c r="N861" s="155"/>
      <c r="O861" s="155"/>
      <c r="P861" s="155"/>
      <c r="Q861" s="155"/>
      <c r="R861" s="155"/>
      <c r="S861" s="155"/>
      <c r="T861" s="155"/>
      <c r="U861" s="155"/>
      <c r="V861" s="155"/>
      <c r="W861" s="155"/>
      <c r="X861" s="155"/>
    </row>
    <row r="862" spans="1:24" ht="15.75" customHeight="1" x14ac:dyDescent="0.25">
      <c r="A862" s="155"/>
      <c r="B862" s="155"/>
      <c r="C862" s="155"/>
      <c r="D862" s="155"/>
      <c r="E862" s="155"/>
      <c r="F862" s="155"/>
      <c r="G862" s="155"/>
      <c r="H862" s="155"/>
      <c r="I862" s="155"/>
      <c r="J862" s="155"/>
      <c r="K862" s="155"/>
      <c r="L862" s="155"/>
      <c r="M862" s="155"/>
      <c r="N862" s="155"/>
      <c r="O862" s="155"/>
      <c r="P862" s="155"/>
      <c r="Q862" s="155"/>
      <c r="R862" s="155"/>
      <c r="S862" s="155"/>
      <c r="T862" s="155"/>
      <c r="U862" s="155"/>
      <c r="V862" s="155"/>
      <c r="W862" s="155"/>
      <c r="X862" s="155"/>
    </row>
    <row r="863" spans="1:24" ht="15.75" customHeight="1" x14ac:dyDescent="0.25">
      <c r="A863" s="155"/>
      <c r="B863" s="155"/>
      <c r="C863" s="155"/>
      <c r="D863" s="155"/>
      <c r="E863" s="155"/>
      <c r="F863" s="155"/>
      <c r="G863" s="155"/>
      <c r="H863" s="155"/>
      <c r="I863" s="155"/>
      <c r="J863" s="155"/>
      <c r="K863" s="155"/>
      <c r="L863" s="155"/>
      <c r="M863" s="155"/>
      <c r="N863" s="155"/>
      <c r="O863" s="155"/>
      <c r="P863" s="155"/>
      <c r="Q863" s="155"/>
      <c r="R863" s="155"/>
      <c r="S863" s="155"/>
      <c r="T863" s="155"/>
      <c r="U863" s="155"/>
      <c r="V863" s="155"/>
      <c r="W863" s="155"/>
      <c r="X863" s="155"/>
    </row>
    <row r="864" spans="1:24" ht="15.75" customHeight="1" x14ac:dyDescent="0.25">
      <c r="A864" s="155"/>
      <c r="B864" s="155"/>
      <c r="C864" s="155"/>
      <c r="D864" s="155"/>
      <c r="E864" s="155"/>
      <c r="F864" s="155"/>
      <c r="G864" s="155"/>
      <c r="H864" s="155"/>
      <c r="I864" s="155"/>
      <c r="J864" s="155"/>
      <c r="K864" s="155"/>
      <c r="L864" s="155"/>
      <c r="M864" s="155"/>
      <c r="N864" s="155"/>
      <c r="O864" s="155"/>
      <c r="P864" s="155"/>
      <c r="Q864" s="155"/>
      <c r="R864" s="155"/>
      <c r="S864" s="155"/>
      <c r="T864" s="155"/>
      <c r="U864" s="155"/>
      <c r="V864" s="155"/>
      <c r="W864" s="155"/>
      <c r="X864" s="155"/>
    </row>
    <row r="865" spans="1:24" ht="15.75" customHeight="1" x14ac:dyDescent="0.25">
      <c r="A865" s="155"/>
      <c r="B865" s="155"/>
      <c r="C865" s="155"/>
      <c r="D865" s="155"/>
      <c r="E865" s="155"/>
      <c r="F865" s="155"/>
      <c r="G865" s="155"/>
      <c r="H865" s="155"/>
      <c r="I865" s="155"/>
      <c r="J865" s="155"/>
      <c r="K865" s="155"/>
      <c r="L865" s="155"/>
      <c r="M865" s="155"/>
      <c r="N865" s="155"/>
      <c r="O865" s="155"/>
      <c r="P865" s="155"/>
      <c r="Q865" s="155"/>
      <c r="R865" s="155"/>
      <c r="S865" s="155"/>
      <c r="T865" s="155"/>
      <c r="U865" s="155"/>
      <c r="V865" s="155"/>
      <c r="W865" s="155"/>
      <c r="X865" s="155"/>
    </row>
    <row r="866" spans="1:24" ht="15.75" customHeight="1" x14ac:dyDescent="0.25">
      <c r="A866" s="155"/>
      <c r="B866" s="155"/>
      <c r="C866" s="155"/>
      <c r="D866" s="155"/>
      <c r="E866" s="155"/>
      <c r="F866" s="155"/>
      <c r="G866" s="155"/>
      <c r="H866" s="155"/>
      <c r="I866" s="155"/>
      <c r="J866" s="155"/>
      <c r="K866" s="155"/>
      <c r="L866" s="155"/>
      <c r="M866" s="155"/>
      <c r="N866" s="155"/>
      <c r="O866" s="155"/>
      <c r="P866" s="155"/>
      <c r="Q866" s="155"/>
      <c r="R866" s="155"/>
      <c r="S866" s="155"/>
      <c r="T866" s="155"/>
      <c r="U866" s="155"/>
      <c r="V866" s="155"/>
      <c r="W866" s="155"/>
      <c r="X866" s="155"/>
    </row>
    <row r="867" spans="1:24" ht="15.75" customHeight="1" x14ac:dyDescent="0.25">
      <c r="A867" s="155"/>
      <c r="B867" s="155"/>
      <c r="C867" s="155"/>
      <c r="D867" s="155"/>
      <c r="E867" s="155"/>
      <c r="F867" s="155"/>
      <c r="G867" s="155"/>
      <c r="H867" s="155"/>
      <c r="I867" s="155"/>
      <c r="J867" s="155"/>
      <c r="K867" s="155"/>
      <c r="L867" s="155"/>
      <c r="M867" s="155"/>
      <c r="N867" s="155"/>
      <c r="O867" s="155"/>
      <c r="P867" s="155"/>
      <c r="Q867" s="155"/>
      <c r="R867" s="155"/>
      <c r="S867" s="155"/>
      <c r="T867" s="155"/>
      <c r="U867" s="155"/>
      <c r="V867" s="155"/>
      <c r="W867" s="155"/>
      <c r="X867" s="155"/>
    </row>
    <row r="868" spans="1:24" ht="15.75" customHeight="1" x14ac:dyDescent="0.25">
      <c r="A868" s="155"/>
      <c r="B868" s="155"/>
      <c r="C868" s="155"/>
      <c r="D868" s="155"/>
      <c r="E868" s="155"/>
      <c r="F868" s="155"/>
      <c r="G868" s="155"/>
      <c r="H868" s="155"/>
      <c r="I868" s="155"/>
      <c r="J868" s="155"/>
      <c r="K868" s="155"/>
      <c r="L868" s="155"/>
      <c r="M868" s="155"/>
      <c r="N868" s="155"/>
      <c r="O868" s="155"/>
      <c r="P868" s="155"/>
      <c r="Q868" s="155"/>
      <c r="R868" s="155"/>
      <c r="S868" s="155"/>
      <c r="T868" s="155"/>
      <c r="U868" s="155"/>
      <c r="V868" s="155"/>
      <c r="W868" s="155"/>
      <c r="X868" s="155"/>
    </row>
    <row r="869" spans="1:24" ht="15.75" customHeight="1" x14ac:dyDescent="0.25">
      <c r="A869" s="155"/>
      <c r="B869" s="155"/>
      <c r="C869" s="155"/>
      <c r="D869" s="155"/>
      <c r="E869" s="155"/>
      <c r="F869" s="155"/>
      <c r="G869" s="155"/>
      <c r="H869" s="155"/>
      <c r="I869" s="155"/>
      <c r="J869" s="155"/>
      <c r="K869" s="155"/>
      <c r="L869" s="155"/>
      <c r="M869" s="155"/>
      <c r="N869" s="155"/>
      <c r="O869" s="155"/>
      <c r="P869" s="155"/>
      <c r="Q869" s="155"/>
      <c r="R869" s="155"/>
      <c r="S869" s="155"/>
      <c r="T869" s="155"/>
      <c r="U869" s="155"/>
      <c r="V869" s="155"/>
      <c r="W869" s="155"/>
      <c r="X869" s="155"/>
    </row>
    <row r="870" spans="1:24" ht="15.75" customHeight="1" x14ac:dyDescent="0.25">
      <c r="A870" s="155"/>
      <c r="B870" s="155"/>
      <c r="C870" s="155"/>
      <c r="D870" s="155"/>
      <c r="E870" s="155"/>
      <c r="F870" s="155"/>
      <c r="G870" s="155"/>
      <c r="H870" s="155"/>
      <c r="I870" s="155"/>
      <c r="J870" s="155"/>
      <c r="K870" s="155"/>
      <c r="L870" s="155"/>
      <c r="M870" s="155"/>
      <c r="N870" s="155"/>
      <c r="O870" s="155"/>
      <c r="P870" s="155"/>
      <c r="Q870" s="155"/>
      <c r="R870" s="155"/>
      <c r="S870" s="155"/>
      <c r="T870" s="155"/>
      <c r="U870" s="155"/>
      <c r="V870" s="155"/>
      <c r="W870" s="155"/>
      <c r="X870" s="155"/>
    </row>
    <row r="871" spans="1:24" ht="15.75" customHeight="1" x14ac:dyDescent="0.25">
      <c r="A871" s="155"/>
      <c r="B871" s="155"/>
      <c r="C871" s="155"/>
      <c r="D871" s="155"/>
      <c r="E871" s="155"/>
      <c r="F871" s="155"/>
      <c r="G871" s="155"/>
      <c r="H871" s="155"/>
      <c r="I871" s="155"/>
      <c r="J871" s="155"/>
      <c r="K871" s="155"/>
      <c r="L871" s="155"/>
      <c r="M871" s="155"/>
      <c r="N871" s="155"/>
      <c r="O871" s="155"/>
      <c r="P871" s="155"/>
      <c r="Q871" s="155"/>
      <c r="R871" s="155"/>
      <c r="S871" s="155"/>
      <c r="T871" s="155"/>
      <c r="U871" s="155"/>
      <c r="V871" s="155"/>
      <c r="W871" s="155"/>
      <c r="X871" s="155"/>
    </row>
    <row r="872" spans="1:24" ht="15.75" customHeight="1" x14ac:dyDescent="0.25">
      <c r="A872" s="155"/>
      <c r="B872" s="155"/>
      <c r="C872" s="155"/>
      <c r="D872" s="155"/>
      <c r="E872" s="155"/>
      <c r="F872" s="155"/>
      <c r="G872" s="155"/>
      <c r="H872" s="155"/>
      <c r="I872" s="155"/>
      <c r="J872" s="155"/>
      <c r="K872" s="155"/>
      <c r="L872" s="155"/>
      <c r="M872" s="155"/>
      <c r="N872" s="155"/>
      <c r="O872" s="155"/>
      <c r="P872" s="155"/>
      <c r="Q872" s="155"/>
      <c r="R872" s="155"/>
      <c r="S872" s="155"/>
      <c r="T872" s="155"/>
      <c r="U872" s="155"/>
      <c r="V872" s="155"/>
      <c r="W872" s="155"/>
      <c r="X872" s="155"/>
    </row>
    <row r="873" spans="1:24" ht="15.75" customHeight="1" x14ac:dyDescent="0.25">
      <c r="A873" s="155"/>
      <c r="B873" s="155"/>
      <c r="C873" s="155"/>
      <c r="D873" s="155"/>
      <c r="E873" s="155"/>
      <c r="F873" s="155"/>
      <c r="G873" s="155"/>
      <c r="H873" s="155"/>
      <c r="I873" s="155"/>
      <c r="J873" s="155"/>
      <c r="K873" s="155"/>
      <c r="L873" s="155"/>
      <c r="M873" s="155"/>
      <c r="N873" s="155"/>
      <c r="O873" s="155"/>
      <c r="P873" s="155"/>
      <c r="Q873" s="155"/>
      <c r="R873" s="155"/>
      <c r="S873" s="155"/>
      <c r="T873" s="155"/>
      <c r="U873" s="155"/>
      <c r="V873" s="155"/>
      <c r="W873" s="155"/>
      <c r="X873" s="155"/>
    </row>
    <row r="874" spans="1:24" ht="15.75" customHeight="1" x14ac:dyDescent="0.25">
      <c r="A874" s="155"/>
      <c r="B874" s="155"/>
      <c r="C874" s="155"/>
      <c r="D874" s="155"/>
      <c r="E874" s="155"/>
      <c r="F874" s="155"/>
      <c r="G874" s="155"/>
      <c r="H874" s="155"/>
      <c r="I874" s="155"/>
      <c r="J874" s="155"/>
      <c r="K874" s="155"/>
      <c r="L874" s="155"/>
      <c r="M874" s="155"/>
      <c r="N874" s="155"/>
      <c r="O874" s="155"/>
      <c r="P874" s="155"/>
      <c r="Q874" s="155"/>
      <c r="R874" s="155"/>
      <c r="S874" s="155"/>
      <c r="T874" s="155"/>
      <c r="U874" s="155"/>
      <c r="V874" s="155"/>
      <c r="W874" s="155"/>
      <c r="X874" s="155"/>
    </row>
    <row r="875" spans="1:24" ht="15.75" customHeight="1" x14ac:dyDescent="0.25">
      <c r="A875" s="155"/>
      <c r="B875" s="155"/>
      <c r="C875" s="155"/>
      <c r="D875" s="155"/>
      <c r="E875" s="155"/>
      <c r="F875" s="155"/>
      <c r="G875" s="155"/>
      <c r="H875" s="155"/>
      <c r="I875" s="155"/>
      <c r="J875" s="155"/>
      <c r="K875" s="155"/>
      <c r="L875" s="155"/>
      <c r="M875" s="155"/>
      <c r="N875" s="155"/>
      <c r="O875" s="155"/>
      <c r="P875" s="155"/>
      <c r="Q875" s="155"/>
      <c r="R875" s="155"/>
      <c r="S875" s="155"/>
      <c r="T875" s="155"/>
      <c r="U875" s="155"/>
      <c r="V875" s="155"/>
      <c r="W875" s="155"/>
      <c r="X875" s="155"/>
    </row>
    <row r="876" spans="1:24" ht="15.75" customHeight="1" x14ac:dyDescent="0.25">
      <c r="A876" s="155"/>
      <c r="B876" s="155"/>
      <c r="C876" s="155"/>
      <c r="D876" s="155"/>
      <c r="E876" s="155"/>
      <c r="F876" s="155"/>
      <c r="G876" s="155"/>
      <c r="H876" s="155"/>
      <c r="I876" s="155"/>
      <c r="J876" s="155"/>
      <c r="K876" s="155"/>
      <c r="L876" s="155"/>
      <c r="M876" s="155"/>
      <c r="N876" s="155"/>
      <c r="O876" s="155"/>
      <c r="P876" s="155"/>
      <c r="Q876" s="155"/>
      <c r="R876" s="155"/>
      <c r="S876" s="155"/>
      <c r="T876" s="155"/>
      <c r="U876" s="155"/>
      <c r="V876" s="155"/>
      <c r="W876" s="155"/>
      <c r="X876" s="155"/>
    </row>
    <row r="877" spans="1:24" ht="15.75" customHeight="1" x14ac:dyDescent="0.25">
      <c r="A877" s="155"/>
      <c r="B877" s="155"/>
      <c r="C877" s="155"/>
      <c r="D877" s="155"/>
      <c r="E877" s="155"/>
      <c r="F877" s="155"/>
      <c r="G877" s="155"/>
      <c r="H877" s="155"/>
      <c r="I877" s="155"/>
      <c r="J877" s="155"/>
      <c r="K877" s="155"/>
      <c r="L877" s="155"/>
      <c r="M877" s="155"/>
      <c r="N877" s="155"/>
      <c r="O877" s="155"/>
      <c r="P877" s="155"/>
      <c r="Q877" s="155"/>
      <c r="R877" s="155"/>
      <c r="S877" s="155"/>
      <c r="T877" s="155"/>
      <c r="U877" s="155"/>
      <c r="V877" s="155"/>
      <c r="W877" s="155"/>
      <c r="X877" s="155"/>
    </row>
    <row r="878" spans="1:24" ht="15.75" customHeight="1" x14ac:dyDescent="0.25">
      <c r="A878" s="155"/>
      <c r="B878" s="155"/>
      <c r="C878" s="155"/>
      <c r="D878" s="155"/>
      <c r="E878" s="155"/>
      <c r="F878" s="155"/>
      <c r="G878" s="155"/>
      <c r="H878" s="155"/>
      <c r="I878" s="155"/>
      <c r="J878" s="155"/>
      <c r="K878" s="155"/>
      <c r="L878" s="155"/>
      <c r="M878" s="155"/>
      <c r="N878" s="155"/>
      <c r="O878" s="155"/>
      <c r="P878" s="155"/>
      <c r="Q878" s="155"/>
      <c r="R878" s="155"/>
      <c r="S878" s="155"/>
      <c r="T878" s="155"/>
      <c r="U878" s="155"/>
      <c r="V878" s="155"/>
      <c r="W878" s="155"/>
      <c r="X878" s="155"/>
    </row>
    <row r="879" spans="1:24" ht="15.75" customHeight="1" x14ac:dyDescent="0.25">
      <c r="A879" s="155"/>
      <c r="B879" s="155"/>
      <c r="C879" s="155"/>
      <c r="D879" s="155"/>
      <c r="E879" s="155"/>
      <c r="F879" s="155"/>
      <c r="G879" s="155"/>
      <c r="H879" s="155"/>
      <c r="I879" s="155"/>
      <c r="J879" s="155"/>
      <c r="K879" s="155"/>
      <c r="L879" s="155"/>
      <c r="M879" s="155"/>
      <c r="N879" s="155"/>
      <c r="O879" s="155"/>
      <c r="P879" s="155"/>
      <c r="Q879" s="155"/>
      <c r="R879" s="155"/>
      <c r="S879" s="155"/>
      <c r="T879" s="155"/>
      <c r="U879" s="155"/>
      <c r="V879" s="155"/>
      <c r="W879" s="155"/>
      <c r="X879" s="155"/>
    </row>
    <row r="880" spans="1:24" ht="15.75" customHeight="1" x14ac:dyDescent="0.25">
      <c r="A880" s="155"/>
      <c r="B880" s="155"/>
      <c r="C880" s="155"/>
      <c r="D880" s="155"/>
      <c r="E880" s="155"/>
      <c r="F880" s="155"/>
      <c r="G880" s="155"/>
      <c r="H880" s="155"/>
      <c r="I880" s="155"/>
      <c r="J880" s="155"/>
      <c r="K880" s="155"/>
      <c r="L880" s="155"/>
      <c r="M880" s="155"/>
      <c r="N880" s="155"/>
      <c r="O880" s="155"/>
      <c r="P880" s="155"/>
      <c r="Q880" s="155"/>
      <c r="R880" s="155"/>
      <c r="S880" s="155"/>
      <c r="T880" s="155"/>
      <c r="U880" s="155"/>
      <c r="V880" s="155"/>
      <c r="W880" s="155"/>
      <c r="X880" s="155"/>
    </row>
    <row r="881" spans="1:24" ht="15.75" customHeight="1" x14ac:dyDescent="0.25">
      <c r="A881" s="155"/>
      <c r="B881" s="155"/>
      <c r="C881" s="155"/>
      <c r="D881" s="155"/>
      <c r="E881" s="155"/>
      <c r="F881" s="155"/>
      <c r="G881" s="155"/>
      <c r="H881" s="155"/>
      <c r="I881" s="155"/>
      <c r="J881" s="155"/>
      <c r="K881" s="155"/>
      <c r="L881" s="155"/>
      <c r="M881" s="155"/>
      <c r="N881" s="155"/>
      <c r="O881" s="155"/>
      <c r="P881" s="155"/>
      <c r="Q881" s="155"/>
      <c r="R881" s="155"/>
      <c r="S881" s="155"/>
      <c r="T881" s="155"/>
      <c r="U881" s="155"/>
      <c r="V881" s="155"/>
      <c r="W881" s="155"/>
      <c r="X881" s="155"/>
    </row>
    <row r="882" spans="1:24" ht="15.75" customHeight="1" x14ac:dyDescent="0.25">
      <c r="A882" s="155"/>
      <c r="B882" s="155"/>
      <c r="C882" s="155"/>
      <c r="D882" s="155"/>
      <c r="E882" s="155"/>
      <c r="F882" s="155"/>
      <c r="G882" s="155"/>
      <c r="H882" s="155"/>
      <c r="I882" s="155"/>
      <c r="J882" s="155"/>
      <c r="K882" s="155"/>
      <c r="L882" s="155"/>
      <c r="M882" s="155"/>
      <c r="N882" s="155"/>
      <c r="O882" s="155"/>
      <c r="P882" s="155"/>
      <c r="Q882" s="155"/>
      <c r="R882" s="155"/>
      <c r="S882" s="155"/>
      <c r="T882" s="155"/>
      <c r="U882" s="155"/>
      <c r="V882" s="155"/>
      <c r="W882" s="155"/>
      <c r="X882" s="155"/>
    </row>
    <row r="883" spans="1:24" ht="15.75" customHeight="1" x14ac:dyDescent="0.25">
      <c r="A883" s="155"/>
      <c r="B883" s="155"/>
      <c r="C883" s="155"/>
      <c r="D883" s="155"/>
      <c r="E883" s="155"/>
      <c r="F883" s="155"/>
      <c r="G883" s="155"/>
      <c r="H883" s="155"/>
      <c r="I883" s="155"/>
      <c r="J883" s="155"/>
      <c r="K883" s="155"/>
      <c r="L883" s="155"/>
      <c r="M883" s="155"/>
      <c r="N883" s="155"/>
      <c r="O883" s="155"/>
      <c r="P883" s="155"/>
      <c r="Q883" s="155"/>
      <c r="R883" s="155"/>
      <c r="S883" s="155"/>
      <c r="T883" s="155"/>
      <c r="U883" s="155"/>
      <c r="V883" s="155"/>
      <c r="W883" s="155"/>
      <c r="X883" s="155"/>
    </row>
    <row r="884" spans="1:24" ht="15.75" customHeight="1" x14ac:dyDescent="0.25">
      <c r="A884" s="155"/>
      <c r="B884" s="155"/>
      <c r="C884" s="155"/>
      <c r="D884" s="155"/>
      <c r="E884" s="155"/>
      <c r="F884" s="155"/>
      <c r="G884" s="155"/>
      <c r="H884" s="155"/>
      <c r="I884" s="155"/>
      <c r="J884" s="155"/>
      <c r="K884" s="155"/>
      <c r="L884" s="155"/>
      <c r="M884" s="155"/>
      <c r="N884" s="155"/>
      <c r="O884" s="155"/>
      <c r="P884" s="155"/>
      <c r="Q884" s="155"/>
      <c r="R884" s="155"/>
      <c r="S884" s="155"/>
      <c r="T884" s="155"/>
      <c r="U884" s="155"/>
      <c r="V884" s="155"/>
      <c r="W884" s="155"/>
      <c r="X884" s="155"/>
    </row>
    <row r="885" spans="1:24" ht="15.75" customHeight="1" x14ac:dyDescent="0.25">
      <c r="A885" s="155"/>
      <c r="B885" s="155"/>
      <c r="C885" s="155"/>
      <c r="D885" s="155"/>
      <c r="E885" s="155"/>
      <c r="F885" s="155"/>
      <c r="G885" s="155"/>
      <c r="H885" s="155"/>
      <c r="I885" s="155"/>
      <c r="J885" s="155"/>
      <c r="K885" s="155"/>
      <c r="L885" s="155"/>
      <c r="M885" s="155"/>
      <c r="N885" s="155"/>
      <c r="O885" s="155"/>
      <c r="P885" s="155"/>
      <c r="Q885" s="155"/>
      <c r="R885" s="155"/>
      <c r="S885" s="155"/>
      <c r="T885" s="155"/>
      <c r="U885" s="155"/>
      <c r="V885" s="155"/>
      <c r="W885" s="155"/>
      <c r="X885" s="155"/>
    </row>
    <row r="886" spans="1:24" ht="15.75" customHeight="1" x14ac:dyDescent="0.25">
      <c r="A886" s="155"/>
      <c r="B886" s="155"/>
      <c r="C886" s="155"/>
      <c r="D886" s="155"/>
      <c r="E886" s="155"/>
      <c r="F886" s="155"/>
      <c r="G886" s="155"/>
      <c r="H886" s="155"/>
      <c r="I886" s="155"/>
      <c r="J886" s="155"/>
      <c r="K886" s="155"/>
      <c r="L886" s="155"/>
      <c r="M886" s="155"/>
      <c r="N886" s="155"/>
      <c r="O886" s="155"/>
      <c r="P886" s="155"/>
      <c r="Q886" s="155"/>
      <c r="R886" s="155"/>
      <c r="S886" s="155"/>
      <c r="T886" s="155"/>
      <c r="U886" s="155"/>
      <c r="V886" s="155"/>
      <c r="W886" s="155"/>
      <c r="X886" s="155"/>
    </row>
    <row r="887" spans="1:24" ht="15.75" customHeight="1" x14ac:dyDescent="0.25">
      <c r="A887" s="155"/>
      <c r="B887" s="155"/>
      <c r="C887" s="155"/>
      <c r="D887" s="155"/>
      <c r="E887" s="155"/>
      <c r="F887" s="155"/>
      <c r="G887" s="155"/>
      <c r="H887" s="155"/>
      <c r="I887" s="155"/>
      <c r="J887" s="155"/>
      <c r="K887" s="155"/>
      <c r="L887" s="155"/>
      <c r="M887" s="155"/>
      <c r="N887" s="155"/>
      <c r="O887" s="155"/>
      <c r="P887" s="155"/>
      <c r="Q887" s="155"/>
      <c r="R887" s="155"/>
      <c r="S887" s="155"/>
      <c r="T887" s="155"/>
      <c r="U887" s="155"/>
      <c r="V887" s="155"/>
      <c r="W887" s="155"/>
      <c r="X887" s="155"/>
    </row>
    <row r="888" spans="1:24" ht="15.75" customHeight="1" x14ac:dyDescent="0.25">
      <c r="A888" s="155"/>
      <c r="B888" s="155"/>
      <c r="C888" s="155"/>
      <c r="D888" s="155"/>
      <c r="E888" s="155"/>
      <c r="F888" s="155"/>
      <c r="G888" s="155"/>
      <c r="H888" s="155"/>
      <c r="I888" s="155"/>
      <c r="J888" s="155"/>
      <c r="K888" s="155"/>
      <c r="L888" s="155"/>
      <c r="M888" s="155"/>
      <c r="N888" s="155"/>
      <c r="O888" s="155"/>
      <c r="P888" s="155"/>
      <c r="Q888" s="155"/>
      <c r="R888" s="155"/>
      <c r="S888" s="155"/>
      <c r="T888" s="155"/>
      <c r="U888" s="155"/>
      <c r="V888" s="155"/>
      <c r="W888" s="155"/>
      <c r="X888" s="155"/>
    </row>
    <row r="889" spans="1:24" ht="15.75" customHeight="1" x14ac:dyDescent="0.25">
      <c r="A889" s="155"/>
      <c r="B889" s="155"/>
      <c r="C889" s="155"/>
      <c r="D889" s="155"/>
      <c r="E889" s="155"/>
      <c r="F889" s="155"/>
      <c r="G889" s="155"/>
      <c r="H889" s="155"/>
      <c r="I889" s="155"/>
      <c r="J889" s="155"/>
      <c r="K889" s="155"/>
      <c r="L889" s="155"/>
      <c r="M889" s="155"/>
      <c r="N889" s="155"/>
      <c r="O889" s="155"/>
      <c r="P889" s="155"/>
      <c r="Q889" s="155"/>
      <c r="R889" s="155"/>
      <c r="S889" s="155"/>
      <c r="T889" s="155"/>
      <c r="U889" s="155"/>
      <c r="V889" s="155"/>
      <c r="W889" s="155"/>
      <c r="X889" s="155"/>
    </row>
    <row r="890" spans="1:24" ht="15.75" customHeight="1" x14ac:dyDescent="0.25">
      <c r="A890" s="155"/>
      <c r="B890" s="155"/>
      <c r="C890" s="155"/>
      <c r="D890" s="155"/>
      <c r="E890" s="155"/>
      <c r="F890" s="155"/>
      <c r="G890" s="155"/>
      <c r="H890" s="155"/>
      <c r="I890" s="155"/>
      <c r="J890" s="155"/>
      <c r="K890" s="155"/>
      <c r="L890" s="155"/>
      <c r="M890" s="155"/>
      <c r="N890" s="155"/>
      <c r="O890" s="155"/>
      <c r="P890" s="155"/>
      <c r="Q890" s="155"/>
      <c r="R890" s="155"/>
      <c r="S890" s="155"/>
      <c r="T890" s="155"/>
      <c r="U890" s="155"/>
      <c r="V890" s="155"/>
      <c r="W890" s="155"/>
      <c r="X890" s="155"/>
    </row>
    <row r="891" spans="1:24" ht="15.75" customHeight="1" x14ac:dyDescent="0.25">
      <c r="A891" s="155"/>
      <c r="B891" s="155"/>
      <c r="C891" s="155"/>
      <c r="D891" s="155"/>
      <c r="E891" s="155"/>
      <c r="F891" s="155"/>
      <c r="G891" s="155"/>
      <c r="H891" s="155"/>
      <c r="I891" s="155"/>
      <c r="J891" s="155"/>
      <c r="K891" s="155"/>
      <c r="L891" s="155"/>
      <c r="M891" s="155"/>
      <c r="N891" s="155"/>
      <c r="O891" s="155"/>
      <c r="P891" s="155"/>
      <c r="Q891" s="155"/>
      <c r="R891" s="155"/>
      <c r="S891" s="155"/>
      <c r="T891" s="155"/>
      <c r="U891" s="155"/>
      <c r="V891" s="155"/>
      <c r="W891" s="155"/>
      <c r="X891" s="155"/>
    </row>
    <row r="892" spans="1:24" ht="15.75" customHeight="1" x14ac:dyDescent="0.25">
      <c r="A892" s="155"/>
      <c r="B892" s="155"/>
      <c r="C892" s="155"/>
      <c r="D892" s="155"/>
      <c r="E892" s="155"/>
      <c r="F892" s="155"/>
      <c r="G892" s="155"/>
      <c r="H892" s="155"/>
      <c r="I892" s="155"/>
      <c r="J892" s="155"/>
      <c r="K892" s="155"/>
      <c r="L892" s="155"/>
      <c r="M892" s="155"/>
      <c r="N892" s="155"/>
      <c r="O892" s="155"/>
      <c r="P892" s="155"/>
      <c r="Q892" s="155"/>
      <c r="R892" s="155"/>
      <c r="S892" s="155"/>
      <c r="T892" s="155"/>
      <c r="U892" s="155"/>
      <c r="V892" s="155"/>
      <c r="W892" s="155"/>
      <c r="X892" s="155"/>
    </row>
    <row r="893" spans="1:24" ht="15.75" customHeight="1" x14ac:dyDescent="0.25">
      <c r="A893" s="155"/>
      <c r="B893" s="155"/>
      <c r="C893" s="155"/>
      <c r="D893" s="155"/>
      <c r="E893" s="155"/>
      <c r="F893" s="155"/>
      <c r="G893" s="155"/>
      <c r="H893" s="155"/>
      <c r="I893" s="155"/>
      <c r="J893" s="155"/>
      <c r="K893" s="155"/>
      <c r="L893" s="155"/>
      <c r="M893" s="155"/>
      <c r="N893" s="155"/>
      <c r="O893" s="155"/>
      <c r="P893" s="155"/>
      <c r="Q893" s="155"/>
      <c r="R893" s="155"/>
      <c r="S893" s="155"/>
      <c r="T893" s="155"/>
      <c r="U893" s="155"/>
      <c r="V893" s="155"/>
      <c r="W893" s="155"/>
      <c r="X893" s="155"/>
    </row>
    <row r="894" spans="1:24" ht="15.75" customHeight="1" x14ac:dyDescent="0.25">
      <c r="A894" s="155"/>
      <c r="B894" s="155"/>
      <c r="C894" s="155"/>
      <c r="D894" s="155"/>
      <c r="E894" s="155"/>
      <c r="F894" s="155"/>
      <c r="G894" s="155"/>
      <c r="H894" s="155"/>
      <c r="I894" s="155"/>
      <c r="J894" s="155"/>
      <c r="K894" s="155"/>
      <c r="L894" s="155"/>
      <c r="M894" s="155"/>
      <c r="N894" s="155"/>
      <c r="O894" s="155"/>
      <c r="P894" s="155"/>
      <c r="Q894" s="155"/>
      <c r="R894" s="155"/>
      <c r="S894" s="155"/>
      <c r="T894" s="155"/>
      <c r="U894" s="155"/>
      <c r="V894" s="155"/>
      <c r="W894" s="155"/>
      <c r="X894" s="155"/>
    </row>
    <row r="895" spans="1:24" ht="15.75" customHeight="1" x14ac:dyDescent="0.25">
      <c r="A895" s="155"/>
      <c r="B895" s="155"/>
      <c r="C895" s="155"/>
      <c r="D895" s="155"/>
      <c r="E895" s="155"/>
      <c r="F895" s="155"/>
      <c r="G895" s="155"/>
      <c r="H895" s="155"/>
      <c r="I895" s="155"/>
      <c r="J895" s="155"/>
      <c r="K895" s="155"/>
      <c r="L895" s="155"/>
      <c r="M895" s="155"/>
      <c r="N895" s="155"/>
      <c r="O895" s="155"/>
      <c r="P895" s="155"/>
      <c r="Q895" s="155"/>
      <c r="R895" s="155"/>
      <c r="S895" s="155"/>
      <c r="T895" s="155"/>
      <c r="U895" s="155"/>
      <c r="V895" s="155"/>
      <c r="W895" s="155"/>
      <c r="X895" s="155"/>
    </row>
    <row r="896" spans="1:24" ht="15.75" customHeight="1" x14ac:dyDescent="0.25">
      <c r="A896" s="155"/>
      <c r="B896" s="155"/>
      <c r="C896" s="155"/>
      <c r="D896" s="155"/>
      <c r="E896" s="155"/>
      <c r="F896" s="155"/>
      <c r="G896" s="155"/>
      <c r="H896" s="155"/>
      <c r="I896" s="155"/>
      <c r="J896" s="155"/>
      <c r="K896" s="155"/>
      <c r="L896" s="155"/>
      <c r="M896" s="155"/>
      <c r="N896" s="155"/>
      <c r="O896" s="155"/>
      <c r="P896" s="155"/>
      <c r="Q896" s="155"/>
      <c r="R896" s="155"/>
      <c r="S896" s="155"/>
      <c r="T896" s="155"/>
      <c r="U896" s="155"/>
      <c r="V896" s="155"/>
      <c r="W896" s="155"/>
      <c r="X896" s="155"/>
    </row>
    <row r="897" spans="1:24" ht="15.75" customHeight="1" x14ac:dyDescent="0.25">
      <c r="A897" s="155"/>
      <c r="B897" s="155"/>
      <c r="C897" s="155"/>
      <c r="D897" s="155"/>
      <c r="E897" s="155"/>
      <c r="F897" s="155"/>
      <c r="G897" s="155"/>
      <c r="H897" s="155"/>
      <c r="I897" s="155"/>
      <c r="J897" s="155"/>
      <c r="K897" s="155"/>
      <c r="L897" s="155"/>
      <c r="M897" s="155"/>
      <c r="N897" s="155"/>
      <c r="O897" s="155"/>
      <c r="P897" s="155"/>
      <c r="Q897" s="155"/>
      <c r="R897" s="155"/>
      <c r="S897" s="155"/>
      <c r="T897" s="155"/>
      <c r="U897" s="155"/>
      <c r="V897" s="155"/>
      <c r="W897" s="155"/>
      <c r="X897" s="155"/>
    </row>
    <row r="898" spans="1:24" ht="15.75" customHeight="1" x14ac:dyDescent="0.25">
      <c r="A898" s="155"/>
      <c r="B898" s="155"/>
      <c r="C898" s="155"/>
      <c r="D898" s="155"/>
      <c r="E898" s="155"/>
      <c r="F898" s="155"/>
      <c r="G898" s="155"/>
      <c r="H898" s="155"/>
      <c r="I898" s="155"/>
      <c r="J898" s="155"/>
      <c r="K898" s="155"/>
      <c r="L898" s="155"/>
      <c r="M898" s="155"/>
      <c r="N898" s="155"/>
      <c r="O898" s="155"/>
      <c r="P898" s="155"/>
      <c r="Q898" s="155"/>
      <c r="R898" s="155"/>
      <c r="S898" s="155"/>
      <c r="T898" s="155"/>
      <c r="U898" s="155"/>
      <c r="V898" s="155"/>
      <c r="W898" s="155"/>
      <c r="X898" s="155"/>
    </row>
    <row r="899" spans="1:24" ht="15.75" customHeight="1" x14ac:dyDescent="0.25">
      <c r="A899" s="155"/>
      <c r="B899" s="155"/>
      <c r="C899" s="155"/>
      <c r="D899" s="155"/>
      <c r="E899" s="155"/>
      <c r="F899" s="155"/>
      <c r="G899" s="155"/>
      <c r="H899" s="155"/>
      <c r="I899" s="155"/>
      <c r="J899" s="155"/>
      <c r="K899" s="155"/>
      <c r="L899" s="155"/>
      <c r="M899" s="155"/>
      <c r="N899" s="155"/>
      <c r="O899" s="155"/>
      <c r="P899" s="155"/>
      <c r="Q899" s="155"/>
      <c r="R899" s="155"/>
      <c r="S899" s="155"/>
      <c r="T899" s="155"/>
      <c r="U899" s="155"/>
      <c r="V899" s="155"/>
      <c r="W899" s="155"/>
      <c r="X899" s="155"/>
    </row>
    <row r="900" spans="1:24" ht="15.75" customHeight="1" x14ac:dyDescent="0.25">
      <c r="A900" s="155"/>
      <c r="B900" s="155"/>
      <c r="C900" s="155"/>
      <c r="D900" s="155"/>
      <c r="E900" s="155"/>
      <c r="F900" s="155"/>
      <c r="G900" s="155"/>
      <c r="H900" s="155"/>
      <c r="I900" s="155"/>
      <c r="J900" s="155"/>
      <c r="K900" s="155"/>
      <c r="L900" s="155"/>
      <c r="M900" s="155"/>
      <c r="N900" s="155"/>
      <c r="O900" s="155"/>
      <c r="P900" s="155"/>
      <c r="Q900" s="155"/>
      <c r="R900" s="155"/>
      <c r="S900" s="155"/>
      <c r="T900" s="155"/>
      <c r="U900" s="155"/>
      <c r="V900" s="155"/>
      <c r="W900" s="155"/>
      <c r="X900" s="155"/>
    </row>
    <row r="901" spans="1:24" ht="15.75" customHeight="1" x14ac:dyDescent="0.25">
      <c r="A901" s="155"/>
      <c r="B901" s="155"/>
      <c r="C901" s="155"/>
      <c r="D901" s="155"/>
      <c r="E901" s="155"/>
      <c r="F901" s="155"/>
      <c r="G901" s="155"/>
      <c r="H901" s="155"/>
      <c r="I901" s="155"/>
      <c r="J901" s="155"/>
      <c r="K901" s="155"/>
      <c r="L901" s="155"/>
      <c r="M901" s="155"/>
      <c r="N901" s="155"/>
      <c r="O901" s="155"/>
      <c r="P901" s="155"/>
      <c r="Q901" s="155"/>
      <c r="R901" s="155"/>
      <c r="S901" s="155"/>
      <c r="T901" s="155"/>
      <c r="U901" s="155"/>
      <c r="V901" s="155"/>
      <c r="W901" s="155"/>
      <c r="X901" s="155"/>
    </row>
    <row r="902" spans="1:24" ht="15.75" customHeight="1" x14ac:dyDescent="0.25">
      <c r="A902" s="155"/>
      <c r="B902" s="155"/>
      <c r="C902" s="155"/>
      <c r="D902" s="155"/>
      <c r="E902" s="155"/>
      <c r="F902" s="155"/>
      <c r="G902" s="155"/>
      <c r="H902" s="155"/>
      <c r="I902" s="155"/>
      <c r="J902" s="155"/>
      <c r="K902" s="155"/>
      <c r="L902" s="155"/>
      <c r="M902" s="155"/>
      <c r="N902" s="155"/>
      <c r="O902" s="155"/>
      <c r="P902" s="155"/>
      <c r="Q902" s="155"/>
      <c r="R902" s="155"/>
      <c r="S902" s="155"/>
      <c r="T902" s="155"/>
      <c r="U902" s="155"/>
      <c r="V902" s="155"/>
      <c r="W902" s="155"/>
      <c r="X902" s="155"/>
    </row>
    <row r="903" spans="1:24" ht="15.75" customHeight="1" x14ac:dyDescent="0.25">
      <c r="A903" s="155"/>
      <c r="B903" s="155"/>
      <c r="C903" s="155"/>
      <c r="D903" s="155"/>
      <c r="E903" s="155"/>
      <c r="F903" s="155"/>
      <c r="G903" s="155"/>
      <c r="H903" s="155"/>
      <c r="I903" s="155"/>
      <c r="J903" s="155"/>
      <c r="K903" s="155"/>
      <c r="L903" s="155"/>
      <c r="M903" s="155"/>
      <c r="N903" s="155"/>
      <c r="O903" s="155"/>
      <c r="P903" s="155"/>
      <c r="Q903" s="155"/>
      <c r="R903" s="155"/>
      <c r="S903" s="155"/>
      <c r="T903" s="155"/>
      <c r="U903" s="155"/>
      <c r="V903" s="155"/>
      <c r="W903" s="155"/>
      <c r="X903" s="155"/>
    </row>
    <row r="904" spans="1:24" ht="15.75" customHeight="1" x14ac:dyDescent="0.25">
      <c r="A904" s="155"/>
      <c r="B904" s="155"/>
      <c r="C904" s="155"/>
      <c r="D904" s="155"/>
      <c r="E904" s="155"/>
      <c r="F904" s="155"/>
      <c r="G904" s="155"/>
      <c r="H904" s="155"/>
      <c r="I904" s="155"/>
      <c r="J904" s="155"/>
      <c r="K904" s="155"/>
      <c r="L904" s="155"/>
      <c r="M904" s="155"/>
      <c r="N904" s="155"/>
      <c r="O904" s="155"/>
      <c r="P904" s="155"/>
      <c r="Q904" s="155"/>
      <c r="R904" s="155"/>
      <c r="S904" s="155"/>
      <c r="T904" s="155"/>
      <c r="U904" s="155"/>
      <c r="V904" s="155"/>
      <c r="W904" s="155"/>
      <c r="X904" s="155"/>
    </row>
    <row r="905" spans="1:24" ht="15.75" customHeight="1" x14ac:dyDescent="0.25">
      <c r="A905" s="155"/>
      <c r="B905" s="155"/>
      <c r="C905" s="155"/>
      <c r="D905" s="155"/>
      <c r="E905" s="155"/>
      <c r="F905" s="155"/>
      <c r="G905" s="155"/>
      <c r="H905" s="155"/>
      <c r="I905" s="155"/>
      <c r="J905" s="155"/>
      <c r="K905" s="155"/>
      <c r="L905" s="155"/>
      <c r="M905" s="155"/>
      <c r="N905" s="155"/>
      <c r="O905" s="155"/>
      <c r="P905" s="155"/>
      <c r="Q905" s="155"/>
      <c r="R905" s="155"/>
      <c r="S905" s="155"/>
      <c r="T905" s="155"/>
      <c r="U905" s="155"/>
      <c r="V905" s="155"/>
      <c r="W905" s="155"/>
      <c r="X905" s="155"/>
    </row>
    <row r="906" spans="1:24" ht="15.75" customHeight="1" x14ac:dyDescent="0.25">
      <c r="A906" s="155"/>
      <c r="B906" s="155"/>
      <c r="C906" s="155"/>
      <c r="D906" s="155"/>
      <c r="E906" s="155"/>
      <c r="F906" s="155"/>
      <c r="G906" s="155"/>
      <c r="H906" s="155"/>
      <c r="I906" s="155"/>
      <c r="J906" s="155"/>
      <c r="K906" s="155"/>
      <c r="L906" s="155"/>
      <c r="M906" s="155"/>
      <c r="N906" s="155"/>
      <c r="O906" s="155"/>
      <c r="P906" s="155"/>
      <c r="Q906" s="155"/>
      <c r="R906" s="155"/>
      <c r="S906" s="155"/>
      <c r="T906" s="155"/>
      <c r="U906" s="155"/>
      <c r="V906" s="155"/>
      <c r="W906" s="155"/>
      <c r="X906" s="155"/>
    </row>
    <row r="907" spans="1:24" ht="15.75" customHeight="1" x14ac:dyDescent="0.25">
      <c r="A907" s="155"/>
      <c r="B907" s="155"/>
      <c r="C907" s="155"/>
      <c r="D907" s="155"/>
      <c r="E907" s="155"/>
      <c r="F907" s="155"/>
      <c r="G907" s="155"/>
      <c r="H907" s="155"/>
      <c r="I907" s="155"/>
      <c r="J907" s="155"/>
      <c r="K907" s="155"/>
      <c r="L907" s="155"/>
      <c r="M907" s="155"/>
      <c r="N907" s="155"/>
      <c r="O907" s="155"/>
      <c r="P907" s="155"/>
      <c r="Q907" s="155"/>
      <c r="R907" s="155"/>
      <c r="S907" s="155"/>
      <c r="T907" s="155"/>
      <c r="U907" s="155"/>
      <c r="V907" s="155"/>
      <c r="W907" s="155"/>
      <c r="X907" s="155"/>
    </row>
    <row r="908" spans="1:24" ht="15.75" customHeight="1" x14ac:dyDescent="0.25">
      <c r="A908" s="155"/>
      <c r="B908" s="155"/>
      <c r="C908" s="155"/>
      <c r="D908" s="155"/>
      <c r="E908" s="155"/>
      <c r="F908" s="155"/>
      <c r="G908" s="155"/>
      <c r="H908" s="155"/>
      <c r="I908" s="155"/>
      <c r="J908" s="155"/>
      <c r="K908" s="155"/>
      <c r="L908" s="155"/>
      <c r="M908" s="155"/>
      <c r="N908" s="155"/>
      <c r="O908" s="155"/>
      <c r="P908" s="155"/>
      <c r="Q908" s="155"/>
      <c r="R908" s="155"/>
      <c r="S908" s="155"/>
      <c r="T908" s="155"/>
      <c r="U908" s="155"/>
      <c r="V908" s="155"/>
      <c r="W908" s="155"/>
      <c r="X908" s="155"/>
    </row>
    <row r="909" spans="1:24" ht="15.75" customHeight="1" x14ac:dyDescent="0.25">
      <c r="A909" s="155"/>
      <c r="B909" s="155"/>
      <c r="C909" s="155"/>
      <c r="D909" s="155"/>
      <c r="E909" s="155"/>
      <c r="F909" s="155"/>
      <c r="G909" s="155"/>
      <c r="H909" s="155"/>
      <c r="I909" s="155"/>
      <c r="J909" s="155"/>
      <c r="K909" s="155"/>
      <c r="L909" s="155"/>
      <c r="M909" s="155"/>
      <c r="N909" s="155"/>
      <c r="O909" s="155"/>
      <c r="P909" s="155"/>
      <c r="Q909" s="155"/>
      <c r="R909" s="155"/>
      <c r="S909" s="155"/>
      <c r="T909" s="155"/>
      <c r="U909" s="155"/>
      <c r="V909" s="155"/>
      <c r="W909" s="155"/>
      <c r="X909" s="155"/>
    </row>
    <row r="910" spans="1:24" ht="15.75" customHeight="1" x14ac:dyDescent="0.25">
      <c r="A910" s="155"/>
      <c r="B910" s="155"/>
      <c r="C910" s="155"/>
      <c r="D910" s="155"/>
      <c r="E910" s="155"/>
      <c r="F910" s="155"/>
      <c r="G910" s="155"/>
      <c r="H910" s="155"/>
      <c r="I910" s="155"/>
      <c r="J910" s="155"/>
      <c r="K910" s="155"/>
      <c r="L910" s="155"/>
      <c r="M910" s="155"/>
      <c r="N910" s="155"/>
      <c r="O910" s="155"/>
      <c r="P910" s="155"/>
      <c r="Q910" s="155"/>
      <c r="R910" s="155"/>
      <c r="S910" s="155"/>
      <c r="T910" s="155"/>
      <c r="U910" s="155"/>
      <c r="V910" s="155"/>
      <c r="W910" s="155"/>
      <c r="X910" s="155"/>
    </row>
    <row r="911" spans="1:24" ht="15.75" customHeight="1" x14ac:dyDescent="0.25">
      <c r="A911" s="155"/>
      <c r="B911" s="155"/>
      <c r="C911" s="155"/>
      <c r="D911" s="155"/>
      <c r="E911" s="155"/>
      <c r="F911" s="155"/>
      <c r="G911" s="155"/>
      <c r="H911" s="155"/>
      <c r="I911" s="155"/>
      <c r="J911" s="155"/>
      <c r="K911" s="155"/>
      <c r="L911" s="155"/>
      <c r="M911" s="155"/>
      <c r="N911" s="155"/>
      <c r="O911" s="155"/>
      <c r="P911" s="155"/>
      <c r="Q911" s="155"/>
      <c r="R911" s="155"/>
      <c r="S911" s="155"/>
      <c r="T911" s="155"/>
      <c r="U911" s="155"/>
      <c r="V911" s="155"/>
      <c r="W911" s="155"/>
      <c r="X911" s="155"/>
    </row>
    <row r="912" spans="1:24" ht="15.75" customHeight="1" x14ac:dyDescent="0.25">
      <c r="A912" s="155"/>
      <c r="B912" s="155"/>
      <c r="C912" s="155"/>
      <c r="D912" s="155"/>
      <c r="E912" s="155"/>
      <c r="F912" s="155"/>
      <c r="G912" s="155"/>
      <c r="H912" s="155"/>
      <c r="I912" s="155"/>
      <c r="J912" s="155"/>
      <c r="K912" s="155"/>
      <c r="L912" s="155"/>
      <c r="M912" s="155"/>
      <c r="N912" s="155"/>
      <c r="O912" s="155"/>
      <c r="P912" s="155"/>
      <c r="Q912" s="155"/>
      <c r="R912" s="155"/>
      <c r="S912" s="155"/>
      <c r="T912" s="155"/>
      <c r="U912" s="155"/>
      <c r="V912" s="155"/>
      <c r="W912" s="155"/>
      <c r="X912" s="155"/>
    </row>
    <row r="913" spans="1:24" ht="15.75" customHeight="1" x14ac:dyDescent="0.25">
      <c r="A913" s="155"/>
      <c r="B913" s="155"/>
      <c r="C913" s="155"/>
      <c r="D913" s="155"/>
      <c r="E913" s="155"/>
      <c r="F913" s="155"/>
      <c r="G913" s="155"/>
      <c r="H913" s="155"/>
      <c r="I913" s="155"/>
      <c r="J913" s="155"/>
      <c r="K913" s="155"/>
      <c r="L913" s="155"/>
      <c r="M913" s="155"/>
      <c r="N913" s="155"/>
      <c r="O913" s="155"/>
      <c r="P913" s="155"/>
      <c r="Q913" s="155"/>
      <c r="R913" s="155"/>
      <c r="S913" s="155"/>
      <c r="T913" s="155"/>
      <c r="U913" s="155"/>
      <c r="V913" s="155"/>
      <c r="W913" s="155"/>
      <c r="X913" s="155"/>
    </row>
    <row r="914" spans="1:24" ht="15.75" customHeight="1" x14ac:dyDescent="0.25">
      <c r="A914" s="155"/>
      <c r="B914" s="155"/>
      <c r="C914" s="155"/>
      <c r="D914" s="155"/>
      <c r="E914" s="155"/>
      <c r="F914" s="155"/>
      <c r="G914" s="155"/>
      <c r="H914" s="155"/>
      <c r="I914" s="155"/>
      <c r="J914" s="155"/>
      <c r="K914" s="155"/>
      <c r="L914" s="155"/>
      <c r="M914" s="155"/>
      <c r="N914" s="155"/>
      <c r="O914" s="155"/>
      <c r="P914" s="155"/>
      <c r="Q914" s="155"/>
      <c r="R914" s="155"/>
      <c r="S914" s="155"/>
      <c r="T914" s="155"/>
      <c r="U914" s="155"/>
      <c r="V914" s="155"/>
      <c r="W914" s="155"/>
      <c r="X914" s="155"/>
    </row>
    <row r="915" spans="1:24" ht="15.75" customHeight="1" x14ac:dyDescent="0.25">
      <c r="A915" s="155"/>
      <c r="B915" s="155"/>
      <c r="C915" s="155"/>
      <c r="D915" s="155"/>
      <c r="E915" s="155"/>
      <c r="F915" s="155"/>
      <c r="G915" s="155"/>
      <c r="H915" s="155"/>
      <c r="I915" s="155"/>
      <c r="J915" s="155"/>
      <c r="K915" s="155"/>
      <c r="L915" s="155"/>
      <c r="M915" s="155"/>
      <c r="N915" s="155"/>
      <c r="O915" s="155"/>
      <c r="P915" s="155"/>
      <c r="Q915" s="155"/>
      <c r="R915" s="155"/>
      <c r="S915" s="155"/>
      <c r="T915" s="155"/>
      <c r="U915" s="155"/>
      <c r="V915" s="155"/>
      <c r="W915" s="155"/>
      <c r="X915" s="155"/>
    </row>
    <row r="916" spans="1:24" ht="15.75" customHeight="1" x14ac:dyDescent="0.25">
      <c r="A916" s="155"/>
      <c r="B916" s="155"/>
      <c r="C916" s="155"/>
      <c r="D916" s="155"/>
      <c r="E916" s="155"/>
      <c r="F916" s="155"/>
      <c r="G916" s="155"/>
      <c r="H916" s="155"/>
      <c r="I916" s="155"/>
      <c r="J916" s="155"/>
      <c r="K916" s="155"/>
      <c r="L916" s="155"/>
      <c r="M916" s="155"/>
      <c r="N916" s="155"/>
      <c r="O916" s="155"/>
      <c r="P916" s="155"/>
      <c r="Q916" s="155"/>
      <c r="R916" s="155"/>
      <c r="S916" s="155"/>
      <c r="T916" s="155"/>
      <c r="U916" s="155"/>
      <c r="V916" s="155"/>
      <c r="W916" s="155"/>
      <c r="X916" s="155"/>
    </row>
    <row r="917" spans="1:24" ht="15.75" customHeight="1" x14ac:dyDescent="0.25">
      <c r="A917" s="155"/>
      <c r="B917" s="155"/>
      <c r="C917" s="155"/>
      <c r="D917" s="155"/>
      <c r="E917" s="155"/>
      <c r="F917" s="155"/>
      <c r="G917" s="155"/>
      <c r="H917" s="155"/>
      <c r="I917" s="155"/>
      <c r="J917" s="155"/>
      <c r="K917" s="155"/>
      <c r="L917" s="155"/>
      <c r="M917" s="155"/>
      <c r="N917" s="155"/>
      <c r="O917" s="155"/>
      <c r="P917" s="155"/>
      <c r="Q917" s="155"/>
      <c r="R917" s="155"/>
      <c r="S917" s="155"/>
      <c r="T917" s="155"/>
      <c r="U917" s="155"/>
      <c r="V917" s="155"/>
      <c r="W917" s="155"/>
      <c r="X917" s="155"/>
    </row>
    <row r="918" spans="1:24" ht="15.75" customHeight="1" x14ac:dyDescent="0.25">
      <c r="A918" s="155"/>
      <c r="B918" s="155"/>
      <c r="C918" s="155"/>
      <c r="D918" s="155"/>
      <c r="E918" s="155"/>
      <c r="F918" s="155"/>
      <c r="G918" s="155"/>
      <c r="H918" s="155"/>
      <c r="I918" s="155"/>
      <c r="J918" s="155"/>
      <c r="K918" s="155"/>
      <c r="L918" s="155"/>
      <c r="M918" s="155"/>
      <c r="N918" s="155"/>
      <c r="O918" s="155"/>
      <c r="P918" s="155"/>
      <c r="Q918" s="155"/>
      <c r="R918" s="155"/>
      <c r="S918" s="155"/>
      <c r="T918" s="155"/>
      <c r="U918" s="155"/>
      <c r="V918" s="155"/>
      <c r="W918" s="155"/>
      <c r="X918" s="155"/>
    </row>
    <row r="919" spans="1:24" ht="15.75" customHeight="1" x14ac:dyDescent="0.25">
      <c r="A919" s="155"/>
      <c r="B919" s="155"/>
      <c r="C919" s="155"/>
      <c r="D919" s="155"/>
      <c r="E919" s="155"/>
      <c r="F919" s="155"/>
      <c r="G919" s="155"/>
      <c r="H919" s="155"/>
      <c r="I919" s="155"/>
      <c r="J919" s="155"/>
      <c r="K919" s="155"/>
      <c r="L919" s="155"/>
      <c r="M919" s="155"/>
      <c r="N919" s="155"/>
      <c r="O919" s="155"/>
      <c r="P919" s="155"/>
      <c r="Q919" s="155"/>
      <c r="R919" s="155"/>
      <c r="S919" s="155"/>
      <c r="T919" s="155"/>
      <c r="U919" s="155"/>
      <c r="V919" s="155"/>
      <c r="W919" s="155"/>
      <c r="X919" s="155"/>
    </row>
    <row r="920" spans="1:24" ht="15.75" customHeight="1" x14ac:dyDescent="0.25">
      <c r="A920" s="155"/>
      <c r="B920" s="155"/>
      <c r="C920" s="155"/>
      <c r="D920" s="155"/>
      <c r="E920" s="155"/>
      <c r="F920" s="155"/>
      <c r="G920" s="155"/>
      <c r="H920" s="155"/>
      <c r="I920" s="155"/>
      <c r="J920" s="155"/>
      <c r="K920" s="155"/>
      <c r="L920" s="155"/>
      <c r="M920" s="155"/>
      <c r="N920" s="155"/>
      <c r="O920" s="155"/>
      <c r="P920" s="155"/>
      <c r="Q920" s="155"/>
      <c r="R920" s="155"/>
      <c r="S920" s="155"/>
      <c r="T920" s="155"/>
      <c r="U920" s="155"/>
      <c r="V920" s="155"/>
      <c r="W920" s="155"/>
      <c r="X920" s="155"/>
    </row>
    <row r="921" spans="1:24" ht="15.75" customHeight="1" x14ac:dyDescent="0.25">
      <c r="A921" s="155"/>
      <c r="B921" s="155"/>
      <c r="C921" s="155"/>
      <c r="D921" s="155"/>
      <c r="E921" s="155"/>
      <c r="F921" s="155"/>
      <c r="G921" s="155"/>
      <c r="H921" s="155"/>
      <c r="I921" s="155"/>
      <c r="J921" s="155"/>
      <c r="K921" s="155"/>
      <c r="L921" s="155"/>
      <c r="M921" s="155"/>
      <c r="N921" s="155"/>
      <c r="O921" s="155"/>
      <c r="P921" s="155"/>
      <c r="Q921" s="155"/>
      <c r="R921" s="155"/>
      <c r="S921" s="155"/>
      <c r="T921" s="155"/>
      <c r="U921" s="155"/>
      <c r="V921" s="155"/>
      <c r="W921" s="155"/>
      <c r="X921" s="155"/>
    </row>
    <row r="922" spans="1:24" ht="15.75" customHeight="1" x14ac:dyDescent="0.25">
      <c r="A922" s="155"/>
      <c r="B922" s="155"/>
      <c r="C922" s="155"/>
      <c r="D922" s="155"/>
      <c r="E922" s="155"/>
      <c r="F922" s="155"/>
      <c r="G922" s="155"/>
      <c r="H922" s="155"/>
      <c r="I922" s="155"/>
      <c r="J922" s="155"/>
      <c r="K922" s="155"/>
      <c r="L922" s="155"/>
      <c r="M922" s="155"/>
      <c r="N922" s="155"/>
      <c r="O922" s="155"/>
      <c r="P922" s="155"/>
      <c r="Q922" s="155"/>
      <c r="R922" s="155"/>
      <c r="S922" s="155"/>
      <c r="T922" s="155"/>
      <c r="U922" s="155"/>
      <c r="V922" s="155"/>
      <c r="W922" s="155"/>
      <c r="X922" s="155"/>
    </row>
    <row r="923" spans="1:24" ht="15.75" customHeight="1" x14ac:dyDescent="0.25">
      <c r="A923" s="155"/>
      <c r="B923" s="155"/>
      <c r="C923" s="155"/>
      <c r="D923" s="155"/>
      <c r="E923" s="155"/>
      <c r="F923" s="155"/>
      <c r="G923" s="155"/>
      <c r="H923" s="155"/>
      <c r="I923" s="155"/>
      <c r="J923" s="155"/>
      <c r="K923" s="155"/>
      <c r="L923" s="155"/>
      <c r="M923" s="155"/>
      <c r="N923" s="155"/>
      <c r="O923" s="155"/>
      <c r="P923" s="155"/>
      <c r="Q923" s="155"/>
      <c r="R923" s="155"/>
      <c r="S923" s="155"/>
      <c r="T923" s="155"/>
      <c r="U923" s="155"/>
      <c r="V923" s="155"/>
      <c r="W923" s="155"/>
      <c r="X923" s="155"/>
    </row>
    <row r="924" spans="1:24" ht="15.75" customHeight="1" x14ac:dyDescent="0.25">
      <c r="A924" s="155"/>
      <c r="B924" s="155"/>
      <c r="C924" s="155"/>
      <c r="D924" s="155"/>
      <c r="E924" s="155"/>
      <c r="F924" s="155"/>
      <c r="G924" s="155"/>
      <c r="H924" s="155"/>
      <c r="I924" s="155"/>
      <c r="J924" s="155"/>
      <c r="K924" s="155"/>
      <c r="L924" s="155"/>
      <c r="M924" s="155"/>
      <c r="N924" s="155"/>
      <c r="O924" s="155"/>
      <c r="P924" s="155"/>
      <c r="Q924" s="155"/>
      <c r="R924" s="155"/>
      <c r="S924" s="155"/>
      <c r="T924" s="155"/>
      <c r="U924" s="155"/>
      <c r="V924" s="155"/>
      <c r="W924" s="155"/>
      <c r="X924" s="155"/>
    </row>
    <row r="925" spans="1:24" ht="15.75" customHeight="1" x14ac:dyDescent="0.25">
      <c r="A925" s="155"/>
      <c r="B925" s="155"/>
      <c r="C925" s="155"/>
      <c r="D925" s="155"/>
      <c r="E925" s="155"/>
      <c r="F925" s="155"/>
      <c r="G925" s="155"/>
      <c r="H925" s="155"/>
      <c r="I925" s="155"/>
      <c r="J925" s="155"/>
      <c r="K925" s="155"/>
      <c r="L925" s="155"/>
      <c r="M925" s="155"/>
      <c r="N925" s="155"/>
      <c r="O925" s="155"/>
      <c r="P925" s="155"/>
      <c r="Q925" s="155"/>
      <c r="R925" s="155"/>
      <c r="S925" s="155"/>
      <c r="T925" s="155"/>
      <c r="U925" s="155"/>
      <c r="V925" s="155"/>
      <c r="W925" s="155"/>
      <c r="X925" s="155"/>
    </row>
    <row r="926" spans="1:24" ht="15.75" customHeight="1" x14ac:dyDescent="0.25">
      <c r="A926" s="155"/>
      <c r="B926" s="155"/>
      <c r="C926" s="155"/>
      <c r="D926" s="155"/>
      <c r="E926" s="155"/>
      <c r="F926" s="155"/>
      <c r="G926" s="155"/>
      <c r="H926" s="155"/>
      <c r="I926" s="155"/>
      <c r="J926" s="155"/>
      <c r="K926" s="155"/>
      <c r="L926" s="155"/>
      <c r="M926" s="155"/>
      <c r="N926" s="155"/>
      <c r="O926" s="155"/>
      <c r="P926" s="155"/>
      <c r="Q926" s="155"/>
      <c r="R926" s="155"/>
      <c r="S926" s="155"/>
      <c r="T926" s="155"/>
      <c r="U926" s="155"/>
      <c r="V926" s="155"/>
      <c r="W926" s="155"/>
      <c r="X926" s="155"/>
    </row>
    <row r="927" spans="1:24" ht="15.75" customHeight="1" x14ac:dyDescent="0.25">
      <c r="A927" s="155"/>
      <c r="B927" s="155"/>
      <c r="C927" s="155"/>
      <c r="D927" s="155"/>
      <c r="E927" s="155"/>
      <c r="F927" s="155"/>
      <c r="G927" s="155"/>
      <c r="H927" s="155"/>
      <c r="I927" s="155"/>
      <c r="J927" s="155"/>
      <c r="K927" s="155"/>
      <c r="L927" s="155"/>
      <c r="M927" s="155"/>
      <c r="N927" s="155"/>
      <c r="O927" s="155"/>
      <c r="P927" s="155"/>
      <c r="Q927" s="155"/>
      <c r="R927" s="155"/>
      <c r="S927" s="155"/>
      <c r="T927" s="155"/>
      <c r="U927" s="155"/>
      <c r="V927" s="155"/>
      <c r="W927" s="155"/>
      <c r="X927" s="155"/>
    </row>
    <row r="928" spans="1:24" ht="15.75" customHeight="1" x14ac:dyDescent="0.25">
      <c r="A928" s="155"/>
      <c r="B928" s="155"/>
      <c r="C928" s="155"/>
      <c r="D928" s="155"/>
      <c r="E928" s="155"/>
      <c r="F928" s="155"/>
      <c r="G928" s="155"/>
      <c r="H928" s="155"/>
      <c r="I928" s="155"/>
      <c r="J928" s="155"/>
      <c r="K928" s="155"/>
      <c r="L928" s="155"/>
      <c r="M928" s="155"/>
      <c r="N928" s="155"/>
      <c r="O928" s="155"/>
      <c r="P928" s="155"/>
      <c r="Q928" s="155"/>
      <c r="R928" s="155"/>
      <c r="S928" s="155"/>
      <c r="T928" s="155"/>
      <c r="U928" s="155"/>
      <c r="V928" s="155"/>
      <c r="W928" s="155"/>
      <c r="X928" s="155"/>
    </row>
    <row r="929" spans="1:24" ht="15.75" customHeight="1" x14ac:dyDescent="0.25">
      <c r="A929" s="155"/>
      <c r="B929" s="155"/>
      <c r="C929" s="155"/>
      <c r="D929" s="155"/>
      <c r="E929" s="155"/>
      <c r="F929" s="155"/>
      <c r="G929" s="155"/>
      <c r="H929" s="155"/>
      <c r="I929" s="155"/>
      <c r="J929" s="155"/>
      <c r="K929" s="155"/>
      <c r="L929" s="155"/>
      <c r="M929" s="155"/>
      <c r="N929" s="155"/>
      <c r="O929" s="155"/>
      <c r="P929" s="155"/>
      <c r="Q929" s="155"/>
      <c r="R929" s="155"/>
      <c r="S929" s="155"/>
      <c r="T929" s="155"/>
      <c r="U929" s="155"/>
      <c r="V929" s="155"/>
      <c r="W929" s="155"/>
      <c r="X929" s="155"/>
    </row>
    <row r="930" spans="1:24" ht="15.75" customHeight="1" x14ac:dyDescent="0.25">
      <c r="A930" s="155"/>
      <c r="B930" s="155"/>
      <c r="C930" s="155"/>
      <c r="D930" s="155"/>
      <c r="E930" s="155"/>
      <c r="F930" s="155"/>
      <c r="G930" s="155"/>
      <c r="H930" s="155"/>
      <c r="I930" s="155"/>
      <c r="J930" s="155"/>
      <c r="K930" s="155"/>
      <c r="L930" s="155"/>
      <c r="M930" s="155"/>
      <c r="N930" s="155"/>
      <c r="O930" s="155"/>
      <c r="P930" s="155"/>
      <c r="Q930" s="155"/>
      <c r="R930" s="155"/>
      <c r="S930" s="155"/>
      <c r="T930" s="155"/>
      <c r="U930" s="155"/>
      <c r="V930" s="155"/>
      <c r="W930" s="155"/>
      <c r="X930" s="155"/>
    </row>
    <row r="931" spans="1:24" ht="15.75" customHeight="1" x14ac:dyDescent="0.25">
      <c r="A931" s="155"/>
      <c r="B931" s="155"/>
      <c r="C931" s="155"/>
      <c r="D931" s="155"/>
      <c r="E931" s="155"/>
      <c r="F931" s="155"/>
      <c r="G931" s="155"/>
      <c r="H931" s="155"/>
      <c r="I931" s="155"/>
      <c r="J931" s="155"/>
      <c r="K931" s="155"/>
      <c r="L931" s="155"/>
      <c r="M931" s="155"/>
      <c r="N931" s="155"/>
      <c r="O931" s="155"/>
      <c r="P931" s="155"/>
      <c r="Q931" s="155"/>
      <c r="R931" s="155"/>
      <c r="S931" s="155"/>
      <c r="T931" s="155"/>
      <c r="U931" s="155"/>
      <c r="V931" s="155"/>
      <c r="W931" s="155"/>
      <c r="X931" s="155"/>
    </row>
    <row r="932" spans="1:24" ht="15.75" customHeight="1" x14ac:dyDescent="0.25">
      <c r="A932" s="155"/>
      <c r="B932" s="155"/>
      <c r="C932" s="155"/>
      <c r="D932" s="155"/>
      <c r="E932" s="155"/>
      <c r="F932" s="155"/>
      <c r="G932" s="155"/>
      <c r="H932" s="155"/>
      <c r="I932" s="155"/>
      <c r="J932" s="155"/>
      <c r="K932" s="155"/>
      <c r="L932" s="155"/>
      <c r="M932" s="155"/>
      <c r="N932" s="155"/>
      <c r="O932" s="155"/>
      <c r="P932" s="155"/>
      <c r="Q932" s="155"/>
      <c r="R932" s="155"/>
      <c r="S932" s="155"/>
      <c r="T932" s="155"/>
      <c r="U932" s="155"/>
      <c r="V932" s="155"/>
      <c r="W932" s="155"/>
      <c r="X932" s="155"/>
    </row>
    <row r="933" spans="1:24" ht="15.75" customHeight="1" x14ac:dyDescent="0.25">
      <c r="A933" s="155"/>
      <c r="B933" s="155"/>
      <c r="C933" s="155"/>
      <c r="D933" s="155"/>
      <c r="E933" s="155"/>
      <c r="F933" s="155"/>
      <c r="G933" s="155"/>
      <c r="H933" s="155"/>
      <c r="I933" s="155"/>
      <c r="J933" s="155"/>
      <c r="K933" s="155"/>
      <c r="L933" s="155"/>
      <c r="M933" s="155"/>
      <c r="N933" s="155"/>
      <c r="O933" s="155"/>
      <c r="P933" s="155"/>
      <c r="Q933" s="155"/>
      <c r="R933" s="155"/>
      <c r="S933" s="155"/>
      <c r="T933" s="155"/>
      <c r="U933" s="155"/>
      <c r="V933" s="155"/>
      <c r="W933" s="155"/>
      <c r="X933" s="155"/>
    </row>
    <row r="934" spans="1:24" ht="15.75" customHeight="1" x14ac:dyDescent="0.25">
      <c r="A934" s="155"/>
      <c r="B934" s="155"/>
      <c r="C934" s="155"/>
      <c r="D934" s="155"/>
      <c r="E934" s="155"/>
      <c r="F934" s="155"/>
      <c r="G934" s="155"/>
      <c r="H934" s="155"/>
      <c r="I934" s="155"/>
      <c r="J934" s="155"/>
      <c r="K934" s="155"/>
      <c r="L934" s="155"/>
      <c r="M934" s="155"/>
      <c r="N934" s="155"/>
      <c r="O934" s="155"/>
      <c r="P934" s="155"/>
      <c r="Q934" s="155"/>
      <c r="R934" s="155"/>
      <c r="S934" s="155"/>
      <c r="T934" s="155"/>
      <c r="U934" s="155"/>
      <c r="V934" s="155"/>
      <c r="W934" s="155"/>
      <c r="X934" s="155"/>
    </row>
    <row r="935" spans="1:24" ht="15.75" customHeight="1" x14ac:dyDescent="0.25">
      <c r="A935" s="155"/>
      <c r="B935" s="155"/>
      <c r="C935" s="155"/>
      <c r="D935" s="155"/>
      <c r="E935" s="155"/>
      <c r="F935" s="155"/>
      <c r="G935" s="155"/>
      <c r="H935" s="155"/>
      <c r="I935" s="155"/>
      <c r="J935" s="155"/>
      <c r="K935" s="155"/>
      <c r="L935" s="155"/>
      <c r="M935" s="155"/>
      <c r="N935" s="155"/>
      <c r="O935" s="155"/>
      <c r="P935" s="155"/>
      <c r="Q935" s="155"/>
      <c r="R935" s="155"/>
      <c r="S935" s="155"/>
      <c r="T935" s="155"/>
      <c r="U935" s="155"/>
      <c r="V935" s="155"/>
      <c r="W935" s="155"/>
      <c r="X935" s="155"/>
    </row>
    <row r="936" spans="1:24" ht="15.75" customHeight="1" x14ac:dyDescent="0.25">
      <c r="A936" s="155"/>
      <c r="B936" s="155"/>
      <c r="C936" s="155"/>
      <c r="D936" s="155"/>
      <c r="E936" s="155"/>
      <c r="F936" s="155"/>
      <c r="G936" s="155"/>
      <c r="H936" s="155"/>
      <c r="I936" s="155"/>
      <c r="J936" s="155"/>
      <c r="K936" s="155"/>
      <c r="L936" s="155"/>
      <c r="M936" s="155"/>
      <c r="N936" s="155"/>
      <c r="O936" s="155"/>
      <c r="P936" s="155"/>
      <c r="Q936" s="155"/>
      <c r="R936" s="155"/>
      <c r="S936" s="155"/>
      <c r="T936" s="155"/>
      <c r="U936" s="155"/>
      <c r="V936" s="155"/>
      <c r="W936" s="155"/>
      <c r="X936" s="155"/>
    </row>
    <row r="937" spans="1:24" ht="15.75" customHeight="1" x14ac:dyDescent="0.25">
      <c r="A937" s="155"/>
      <c r="B937" s="155"/>
      <c r="C937" s="155"/>
      <c r="D937" s="155"/>
      <c r="E937" s="155"/>
      <c r="F937" s="155"/>
      <c r="G937" s="155"/>
      <c r="H937" s="155"/>
      <c r="I937" s="155"/>
      <c r="J937" s="155"/>
      <c r="K937" s="155"/>
      <c r="L937" s="155"/>
      <c r="M937" s="155"/>
      <c r="N937" s="155"/>
      <c r="O937" s="155"/>
      <c r="P937" s="155"/>
      <c r="Q937" s="155"/>
      <c r="R937" s="155"/>
      <c r="S937" s="155"/>
      <c r="T937" s="155"/>
      <c r="U937" s="155"/>
      <c r="V937" s="155"/>
      <c r="W937" s="155"/>
      <c r="X937" s="155"/>
    </row>
    <row r="938" spans="1:24" ht="15.75" customHeight="1" x14ac:dyDescent="0.25">
      <c r="A938" s="155"/>
      <c r="B938" s="155"/>
      <c r="C938" s="155"/>
      <c r="D938" s="155"/>
      <c r="E938" s="155"/>
      <c r="F938" s="155"/>
      <c r="G938" s="155"/>
      <c r="H938" s="155"/>
      <c r="I938" s="155"/>
      <c r="J938" s="155"/>
      <c r="K938" s="155"/>
      <c r="L938" s="155"/>
      <c r="M938" s="155"/>
      <c r="N938" s="155"/>
      <c r="O938" s="155"/>
      <c r="P938" s="155"/>
      <c r="Q938" s="155"/>
      <c r="R938" s="155"/>
      <c r="S938" s="155"/>
      <c r="T938" s="155"/>
      <c r="U938" s="155"/>
      <c r="V938" s="155"/>
      <c r="W938" s="155"/>
      <c r="X938" s="155"/>
    </row>
    <row r="939" spans="1:24" ht="15.75" customHeight="1" x14ac:dyDescent="0.25">
      <c r="A939" s="155"/>
      <c r="B939" s="155"/>
      <c r="C939" s="155"/>
      <c r="D939" s="155"/>
      <c r="E939" s="155"/>
      <c r="F939" s="155"/>
      <c r="G939" s="155"/>
      <c r="H939" s="155"/>
      <c r="I939" s="155"/>
      <c r="J939" s="155"/>
      <c r="K939" s="155"/>
      <c r="L939" s="155"/>
      <c r="M939" s="155"/>
      <c r="N939" s="155"/>
      <c r="O939" s="155"/>
      <c r="P939" s="155"/>
      <c r="Q939" s="155"/>
      <c r="R939" s="155"/>
      <c r="S939" s="155"/>
      <c r="T939" s="155"/>
      <c r="U939" s="155"/>
      <c r="V939" s="155"/>
      <c r="W939" s="155"/>
      <c r="X939" s="155"/>
    </row>
    <row r="940" spans="1:24" ht="15.75" customHeight="1" x14ac:dyDescent="0.25">
      <c r="A940" s="155"/>
      <c r="B940" s="155"/>
      <c r="C940" s="155"/>
      <c r="D940" s="155"/>
      <c r="E940" s="155"/>
      <c r="F940" s="155"/>
      <c r="G940" s="155"/>
      <c r="H940" s="155"/>
      <c r="I940" s="155"/>
      <c r="J940" s="155"/>
      <c r="K940" s="155"/>
      <c r="L940" s="155"/>
      <c r="M940" s="155"/>
      <c r="N940" s="155"/>
      <c r="O940" s="155"/>
      <c r="P940" s="155"/>
      <c r="Q940" s="155"/>
      <c r="R940" s="155"/>
      <c r="S940" s="155"/>
      <c r="T940" s="155"/>
      <c r="U940" s="155"/>
      <c r="V940" s="155"/>
      <c r="W940" s="155"/>
      <c r="X940" s="155"/>
    </row>
    <row r="941" spans="1:24" ht="15.75" customHeight="1" x14ac:dyDescent="0.25">
      <c r="A941" s="155"/>
      <c r="B941" s="155"/>
      <c r="C941" s="155"/>
      <c r="D941" s="155"/>
      <c r="E941" s="155"/>
      <c r="F941" s="155"/>
      <c r="G941" s="155"/>
      <c r="H941" s="155"/>
      <c r="I941" s="155"/>
      <c r="J941" s="155"/>
      <c r="K941" s="155"/>
      <c r="L941" s="155"/>
      <c r="M941" s="155"/>
      <c r="N941" s="155"/>
      <c r="O941" s="155"/>
      <c r="P941" s="155"/>
      <c r="Q941" s="155"/>
      <c r="R941" s="155"/>
      <c r="S941" s="155"/>
      <c r="T941" s="155"/>
      <c r="U941" s="155"/>
      <c r="V941" s="155"/>
      <c r="W941" s="155"/>
      <c r="X941" s="155"/>
    </row>
    <row r="942" spans="1:24" ht="15.75" customHeight="1" x14ac:dyDescent="0.25">
      <c r="A942" s="155"/>
      <c r="B942" s="155"/>
      <c r="C942" s="155"/>
      <c r="D942" s="155"/>
      <c r="E942" s="155"/>
      <c r="F942" s="155"/>
      <c r="G942" s="155"/>
      <c r="H942" s="155"/>
      <c r="I942" s="155"/>
      <c r="J942" s="155"/>
      <c r="K942" s="155"/>
      <c r="L942" s="155"/>
      <c r="M942" s="155"/>
      <c r="N942" s="155"/>
      <c r="O942" s="155"/>
      <c r="P942" s="155"/>
      <c r="Q942" s="155"/>
      <c r="R942" s="155"/>
      <c r="S942" s="155"/>
      <c r="T942" s="155"/>
      <c r="U942" s="155"/>
      <c r="V942" s="155"/>
      <c r="W942" s="155"/>
      <c r="X942" s="155"/>
    </row>
    <row r="943" spans="1:24" ht="15.75" customHeight="1" x14ac:dyDescent="0.25">
      <c r="A943" s="155"/>
      <c r="B943" s="155"/>
      <c r="C943" s="155"/>
      <c r="D943" s="155"/>
      <c r="E943" s="155"/>
      <c r="F943" s="155"/>
      <c r="G943" s="155"/>
      <c r="H943" s="155"/>
      <c r="I943" s="155"/>
      <c r="J943" s="155"/>
      <c r="K943" s="155"/>
      <c r="L943" s="155"/>
      <c r="M943" s="155"/>
      <c r="N943" s="155"/>
      <c r="O943" s="155"/>
      <c r="P943" s="155"/>
      <c r="Q943" s="155"/>
      <c r="R943" s="155"/>
      <c r="S943" s="155"/>
      <c r="T943" s="155"/>
      <c r="U943" s="155"/>
      <c r="V943" s="155"/>
      <c r="W943" s="155"/>
      <c r="X943" s="155"/>
    </row>
    <row r="944" spans="1:24" ht="15.75" customHeight="1" x14ac:dyDescent="0.25">
      <c r="A944" s="155"/>
      <c r="B944" s="155"/>
      <c r="C944" s="155"/>
      <c r="D944" s="155"/>
      <c r="E944" s="155"/>
      <c r="F944" s="155"/>
      <c r="G944" s="155"/>
      <c r="H944" s="155"/>
      <c r="I944" s="155"/>
      <c r="J944" s="155"/>
      <c r="K944" s="155"/>
      <c r="L944" s="155"/>
      <c r="M944" s="155"/>
      <c r="N944" s="155"/>
      <c r="O944" s="155"/>
      <c r="P944" s="155"/>
      <c r="Q944" s="155"/>
      <c r="R944" s="155"/>
      <c r="S944" s="155"/>
      <c r="T944" s="155"/>
      <c r="U944" s="155"/>
      <c r="V944" s="155"/>
      <c r="W944" s="155"/>
      <c r="X944" s="155"/>
    </row>
    <row r="945" spans="1:24" ht="15.75" customHeight="1" x14ac:dyDescent="0.25">
      <c r="A945" s="155"/>
      <c r="B945" s="155"/>
      <c r="C945" s="155"/>
      <c r="D945" s="155"/>
      <c r="E945" s="155"/>
      <c r="F945" s="155"/>
      <c r="G945" s="155"/>
      <c r="H945" s="155"/>
      <c r="I945" s="155"/>
      <c r="J945" s="155"/>
      <c r="K945" s="155"/>
      <c r="L945" s="155"/>
      <c r="M945" s="155"/>
      <c r="N945" s="155"/>
      <c r="O945" s="155"/>
      <c r="P945" s="155"/>
      <c r="Q945" s="155"/>
      <c r="R945" s="155"/>
      <c r="S945" s="155"/>
      <c r="T945" s="155"/>
      <c r="U945" s="155"/>
      <c r="V945" s="155"/>
      <c r="W945" s="155"/>
      <c r="X945" s="155"/>
    </row>
    <row r="946" spans="1:24" ht="15.75" customHeight="1" x14ac:dyDescent="0.25">
      <c r="A946" s="155"/>
      <c r="B946" s="155"/>
      <c r="C946" s="155"/>
      <c r="D946" s="155"/>
      <c r="E946" s="155"/>
      <c r="F946" s="155"/>
      <c r="G946" s="155"/>
      <c r="H946" s="155"/>
      <c r="I946" s="155"/>
      <c r="J946" s="155"/>
      <c r="K946" s="155"/>
      <c r="L946" s="155"/>
      <c r="M946" s="155"/>
      <c r="N946" s="155"/>
      <c r="O946" s="155"/>
      <c r="P946" s="155"/>
      <c r="Q946" s="155"/>
      <c r="R946" s="155"/>
      <c r="S946" s="155"/>
      <c r="T946" s="155"/>
      <c r="U946" s="155"/>
      <c r="V946" s="155"/>
      <c r="W946" s="155"/>
      <c r="X946" s="155"/>
    </row>
    <row r="947" spans="1:24" ht="15.75" customHeight="1" x14ac:dyDescent="0.25">
      <c r="A947" s="155"/>
      <c r="B947" s="155"/>
      <c r="C947" s="155"/>
      <c r="D947" s="155"/>
      <c r="E947" s="155"/>
      <c r="F947" s="155"/>
      <c r="G947" s="155"/>
      <c r="H947" s="155"/>
      <c r="I947" s="155"/>
      <c r="J947" s="155"/>
      <c r="K947" s="155"/>
      <c r="L947" s="155"/>
      <c r="M947" s="155"/>
      <c r="N947" s="155"/>
      <c r="O947" s="155"/>
      <c r="P947" s="155"/>
      <c r="Q947" s="155"/>
      <c r="R947" s="155"/>
      <c r="S947" s="155"/>
      <c r="T947" s="155"/>
      <c r="U947" s="155"/>
      <c r="V947" s="155"/>
      <c r="W947" s="155"/>
      <c r="X947" s="155"/>
    </row>
    <row r="948" spans="1:24" ht="15.75" customHeight="1" x14ac:dyDescent="0.25">
      <c r="A948" s="155"/>
      <c r="B948" s="155"/>
      <c r="C948" s="155"/>
      <c r="D948" s="155"/>
      <c r="E948" s="155"/>
      <c r="F948" s="155"/>
      <c r="G948" s="155"/>
      <c r="H948" s="155"/>
      <c r="I948" s="155"/>
      <c r="J948" s="155"/>
      <c r="K948" s="155"/>
      <c r="L948" s="155"/>
      <c r="M948" s="155"/>
      <c r="N948" s="155"/>
      <c r="O948" s="155"/>
      <c r="P948" s="155"/>
      <c r="Q948" s="155"/>
      <c r="R948" s="155"/>
      <c r="S948" s="155"/>
      <c r="T948" s="155"/>
      <c r="U948" s="155"/>
      <c r="V948" s="155"/>
      <c r="W948" s="155"/>
      <c r="X948" s="155"/>
    </row>
    <row r="949" spans="1:24" ht="15.75" customHeight="1" x14ac:dyDescent="0.25">
      <c r="A949" s="155"/>
      <c r="B949" s="155"/>
      <c r="C949" s="155"/>
      <c r="D949" s="155"/>
      <c r="E949" s="155"/>
      <c r="F949" s="155"/>
      <c r="G949" s="155"/>
      <c r="H949" s="155"/>
      <c r="I949" s="155"/>
      <c r="J949" s="155"/>
      <c r="K949" s="155"/>
      <c r="L949" s="155"/>
      <c r="M949" s="155"/>
      <c r="N949" s="155"/>
      <c r="O949" s="155"/>
      <c r="P949" s="155"/>
      <c r="Q949" s="155"/>
      <c r="R949" s="155"/>
      <c r="S949" s="155"/>
      <c r="T949" s="155"/>
      <c r="U949" s="155"/>
      <c r="V949" s="155"/>
      <c r="W949" s="155"/>
      <c r="X949" s="155"/>
    </row>
    <row r="950" spans="1:24" ht="15.75" customHeight="1" x14ac:dyDescent="0.25">
      <c r="A950" s="155"/>
      <c r="B950" s="155"/>
      <c r="C950" s="155"/>
      <c r="D950" s="155"/>
      <c r="E950" s="155"/>
      <c r="F950" s="155"/>
      <c r="G950" s="155"/>
      <c r="H950" s="155"/>
      <c r="I950" s="155"/>
      <c r="J950" s="155"/>
      <c r="K950" s="155"/>
      <c r="L950" s="155"/>
      <c r="M950" s="155"/>
      <c r="N950" s="155"/>
      <c r="O950" s="155"/>
      <c r="P950" s="155"/>
      <c r="Q950" s="155"/>
      <c r="R950" s="155"/>
      <c r="S950" s="155"/>
      <c r="T950" s="155"/>
      <c r="U950" s="155"/>
      <c r="V950" s="155"/>
      <c r="W950" s="155"/>
      <c r="X950" s="155"/>
    </row>
    <row r="951" spans="1:24" ht="15.75" customHeight="1" x14ac:dyDescent="0.25">
      <c r="A951" s="155"/>
      <c r="B951" s="155"/>
      <c r="C951" s="155"/>
      <c r="D951" s="155"/>
      <c r="E951" s="155"/>
      <c r="F951" s="155"/>
      <c r="G951" s="155"/>
      <c r="H951" s="155"/>
      <c r="I951" s="155"/>
      <c r="J951" s="155"/>
      <c r="K951" s="155"/>
      <c r="L951" s="155"/>
      <c r="M951" s="155"/>
      <c r="N951" s="155"/>
      <c r="O951" s="155"/>
      <c r="P951" s="155"/>
      <c r="Q951" s="155"/>
      <c r="R951" s="155"/>
      <c r="S951" s="155"/>
      <c r="T951" s="155"/>
      <c r="U951" s="155"/>
      <c r="V951" s="155"/>
      <c r="W951" s="155"/>
      <c r="X951" s="155"/>
    </row>
    <row r="952" spans="1:24" ht="15.75" customHeight="1" x14ac:dyDescent="0.25">
      <c r="A952" s="155"/>
      <c r="B952" s="155"/>
      <c r="C952" s="155"/>
      <c r="D952" s="155"/>
      <c r="E952" s="155"/>
      <c r="F952" s="155"/>
      <c r="G952" s="155"/>
      <c r="H952" s="155"/>
      <c r="I952" s="155"/>
      <c r="J952" s="155"/>
      <c r="K952" s="155"/>
      <c r="L952" s="155"/>
      <c r="M952" s="155"/>
      <c r="N952" s="155"/>
      <c r="O952" s="155"/>
      <c r="P952" s="155"/>
      <c r="Q952" s="155"/>
      <c r="R952" s="155"/>
      <c r="S952" s="155"/>
      <c r="T952" s="155"/>
      <c r="U952" s="155"/>
      <c r="V952" s="155"/>
      <c r="W952" s="155"/>
      <c r="X952" s="155"/>
    </row>
    <row r="953" spans="1:24" ht="15.75" customHeight="1" x14ac:dyDescent="0.25">
      <c r="A953" s="155"/>
      <c r="B953" s="155"/>
      <c r="C953" s="155"/>
      <c r="D953" s="155"/>
      <c r="E953" s="155"/>
      <c r="F953" s="155"/>
      <c r="G953" s="155"/>
      <c r="H953" s="155"/>
      <c r="I953" s="155"/>
      <c r="J953" s="155"/>
      <c r="K953" s="155"/>
      <c r="L953" s="155"/>
      <c r="M953" s="155"/>
      <c r="N953" s="155"/>
      <c r="O953" s="155"/>
      <c r="P953" s="155"/>
      <c r="Q953" s="155"/>
      <c r="R953" s="155"/>
      <c r="S953" s="155"/>
      <c r="T953" s="155"/>
      <c r="U953" s="155"/>
      <c r="V953" s="155"/>
      <c r="W953" s="155"/>
      <c r="X953" s="155"/>
    </row>
    <row r="954" spans="1:24" ht="15.75" customHeight="1" x14ac:dyDescent="0.25">
      <c r="A954" s="155"/>
      <c r="B954" s="155"/>
      <c r="C954" s="155"/>
      <c r="D954" s="155"/>
      <c r="E954" s="155"/>
      <c r="F954" s="155"/>
      <c r="G954" s="155"/>
      <c r="H954" s="155"/>
      <c r="I954" s="155"/>
      <c r="J954" s="155"/>
      <c r="K954" s="155"/>
      <c r="L954" s="155"/>
      <c r="M954" s="155"/>
      <c r="N954" s="155"/>
      <c r="O954" s="155"/>
      <c r="P954" s="155"/>
      <c r="Q954" s="155"/>
      <c r="R954" s="155"/>
      <c r="S954" s="155"/>
      <c r="T954" s="155"/>
      <c r="U954" s="155"/>
      <c r="V954" s="155"/>
      <c r="W954" s="155"/>
      <c r="X954" s="155"/>
    </row>
    <row r="955" spans="1:24" ht="15.75" customHeight="1" x14ac:dyDescent="0.25">
      <c r="A955" s="155"/>
      <c r="B955" s="155"/>
      <c r="C955" s="155"/>
      <c r="D955" s="155"/>
      <c r="E955" s="155"/>
      <c r="F955" s="155"/>
      <c r="G955" s="155"/>
      <c r="H955" s="155"/>
      <c r="I955" s="155"/>
      <c r="J955" s="155"/>
      <c r="K955" s="155"/>
      <c r="L955" s="155"/>
      <c r="M955" s="155"/>
      <c r="N955" s="155"/>
      <c r="O955" s="155"/>
      <c r="P955" s="155"/>
      <c r="Q955" s="155"/>
      <c r="R955" s="155"/>
      <c r="S955" s="155"/>
      <c r="T955" s="155"/>
      <c r="U955" s="155"/>
      <c r="V955" s="155"/>
      <c r="W955" s="155"/>
      <c r="X955" s="155"/>
    </row>
    <row r="956" spans="1:24" ht="15.75" customHeight="1" x14ac:dyDescent="0.25">
      <c r="A956" s="155"/>
      <c r="B956" s="155"/>
      <c r="C956" s="155"/>
      <c r="D956" s="155"/>
      <c r="E956" s="155"/>
      <c r="F956" s="155"/>
      <c r="G956" s="155"/>
      <c r="H956" s="155"/>
      <c r="I956" s="155"/>
      <c r="J956" s="155"/>
      <c r="K956" s="155"/>
      <c r="L956" s="155"/>
      <c r="M956" s="155"/>
      <c r="N956" s="155"/>
      <c r="O956" s="155"/>
      <c r="P956" s="155"/>
      <c r="Q956" s="155"/>
      <c r="R956" s="155"/>
      <c r="S956" s="155"/>
      <c r="T956" s="155"/>
      <c r="U956" s="155"/>
      <c r="V956" s="155"/>
      <c r="W956" s="155"/>
      <c r="X956" s="155"/>
    </row>
    <row r="957" spans="1:24" ht="15.75" customHeight="1" x14ac:dyDescent="0.25">
      <c r="A957" s="155"/>
      <c r="B957" s="155"/>
      <c r="C957" s="155"/>
      <c r="D957" s="155"/>
      <c r="E957" s="155"/>
      <c r="F957" s="155"/>
      <c r="G957" s="155"/>
      <c r="H957" s="155"/>
      <c r="I957" s="155"/>
      <c r="J957" s="155"/>
      <c r="K957" s="155"/>
      <c r="L957" s="155"/>
      <c r="M957" s="155"/>
      <c r="N957" s="155"/>
      <c r="O957" s="155"/>
      <c r="P957" s="155"/>
      <c r="Q957" s="155"/>
      <c r="R957" s="155"/>
      <c r="S957" s="155"/>
      <c r="T957" s="155"/>
      <c r="U957" s="155"/>
      <c r="V957" s="155"/>
      <c r="W957" s="155"/>
      <c r="X957" s="155"/>
    </row>
    <row r="958" spans="1:24" ht="15.75" customHeight="1" x14ac:dyDescent="0.25">
      <c r="A958" s="155"/>
      <c r="B958" s="155"/>
      <c r="C958" s="155"/>
      <c r="D958" s="155"/>
      <c r="E958" s="155"/>
      <c r="F958" s="155"/>
      <c r="G958" s="155"/>
      <c r="H958" s="155"/>
      <c r="I958" s="155"/>
      <c r="J958" s="155"/>
      <c r="K958" s="155"/>
      <c r="L958" s="155"/>
      <c r="M958" s="155"/>
      <c r="N958" s="155"/>
      <c r="O958" s="155"/>
      <c r="P958" s="155"/>
      <c r="Q958" s="155"/>
      <c r="R958" s="155"/>
      <c r="S958" s="155"/>
      <c r="T958" s="155"/>
      <c r="U958" s="155"/>
      <c r="V958" s="155"/>
      <c r="W958" s="155"/>
      <c r="X958" s="155"/>
    </row>
    <row r="959" spans="1:24" ht="15.75" customHeight="1" x14ac:dyDescent="0.25">
      <c r="A959" s="155"/>
      <c r="B959" s="155"/>
      <c r="C959" s="155"/>
      <c r="D959" s="155"/>
      <c r="E959" s="155"/>
      <c r="F959" s="155"/>
      <c r="G959" s="155"/>
      <c r="H959" s="155"/>
      <c r="I959" s="155"/>
      <c r="J959" s="155"/>
      <c r="K959" s="155"/>
      <c r="L959" s="155"/>
      <c r="M959" s="155"/>
      <c r="N959" s="155"/>
      <c r="O959" s="155"/>
      <c r="P959" s="155"/>
      <c r="Q959" s="155"/>
      <c r="R959" s="155"/>
      <c r="S959" s="155"/>
      <c r="T959" s="155"/>
      <c r="U959" s="155"/>
      <c r="V959" s="155"/>
      <c r="W959" s="155"/>
      <c r="X959" s="155"/>
    </row>
    <row r="960" spans="1:24" ht="15.75" customHeight="1" x14ac:dyDescent="0.25">
      <c r="A960" s="155"/>
      <c r="B960" s="155"/>
      <c r="C960" s="155"/>
      <c r="D960" s="155"/>
      <c r="E960" s="155"/>
      <c r="F960" s="155"/>
      <c r="G960" s="155"/>
      <c r="H960" s="155"/>
      <c r="I960" s="155"/>
      <c r="J960" s="155"/>
      <c r="K960" s="155"/>
      <c r="L960" s="155"/>
      <c r="M960" s="155"/>
      <c r="N960" s="155"/>
      <c r="O960" s="155"/>
      <c r="P960" s="155"/>
      <c r="Q960" s="155"/>
      <c r="R960" s="155"/>
      <c r="S960" s="155"/>
      <c r="T960" s="155"/>
      <c r="U960" s="155"/>
      <c r="V960" s="155"/>
      <c r="W960" s="155"/>
      <c r="X960" s="155"/>
    </row>
    <row r="961" spans="1:24" ht="15.75" customHeight="1" x14ac:dyDescent="0.25">
      <c r="A961" s="155"/>
      <c r="B961" s="155"/>
      <c r="C961" s="155"/>
      <c r="D961" s="155"/>
      <c r="E961" s="155"/>
      <c r="F961" s="155"/>
      <c r="G961" s="155"/>
      <c r="H961" s="155"/>
      <c r="I961" s="155"/>
      <c r="J961" s="155"/>
      <c r="K961" s="155"/>
      <c r="L961" s="155"/>
      <c r="M961" s="155"/>
      <c r="N961" s="155"/>
      <c r="O961" s="155"/>
      <c r="P961" s="155"/>
      <c r="Q961" s="155"/>
      <c r="R961" s="155"/>
      <c r="S961" s="155"/>
      <c r="T961" s="155"/>
      <c r="U961" s="155"/>
      <c r="V961" s="155"/>
      <c r="W961" s="155"/>
      <c r="X961" s="155"/>
    </row>
    <row r="962" spans="1:24" ht="15.75" customHeight="1" x14ac:dyDescent="0.25">
      <c r="A962" s="155"/>
      <c r="B962" s="155"/>
      <c r="C962" s="155"/>
      <c r="D962" s="155"/>
      <c r="E962" s="155"/>
      <c r="F962" s="155"/>
      <c r="G962" s="155"/>
      <c r="H962" s="155"/>
      <c r="I962" s="155"/>
      <c r="J962" s="155"/>
      <c r="K962" s="155"/>
      <c r="L962" s="155"/>
      <c r="M962" s="155"/>
      <c r="N962" s="155"/>
      <c r="O962" s="155"/>
      <c r="P962" s="155"/>
      <c r="Q962" s="155"/>
      <c r="R962" s="155"/>
      <c r="S962" s="155"/>
      <c r="T962" s="155"/>
      <c r="U962" s="155"/>
      <c r="V962" s="155"/>
      <c r="W962" s="155"/>
      <c r="X962" s="155"/>
    </row>
    <row r="963" spans="1:24" ht="15.75" customHeight="1" x14ac:dyDescent="0.25">
      <c r="A963" s="155"/>
      <c r="B963" s="155"/>
      <c r="C963" s="155"/>
      <c r="D963" s="155"/>
      <c r="E963" s="155"/>
      <c r="F963" s="155"/>
      <c r="G963" s="155"/>
      <c r="H963" s="155"/>
      <c r="I963" s="155"/>
      <c r="J963" s="155"/>
      <c r="K963" s="155"/>
      <c r="L963" s="155"/>
      <c r="M963" s="155"/>
      <c r="N963" s="155"/>
      <c r="O963" s="155"/>
      <c r="P963" s="155"/>
      <c r="Q963" s="155"/>
      <c r="R963" s="155"/>
      <c r="S963" s="155"/>
      <c r="T963" s="155"/>
      <c r="U963" s="155"/>
      <c r="V963" s="155"/>
      <c r="W963" s="155"/>
      <c r="X963" s="155"/>
    </row>
    <row r="964" spans="1:24" ht="15.75" customHeight="1" x14ac:dyDescent="0.25">
      <c r="A964" s="155"/>
      <c r="B964" s="155"/>
      <c r="C964" s="155"/>
      <c r="D964" s="155"/>
      <c r="E964" s="155"/>
      <c r="F964" s="155"/>
      <c r="G964" s="155"/>
      <c r="H964" s="155"/>
      <c r="I964" s="155"/>
      <c r="J964" s="155"/>
      <c r="K964" s="155"/>
      <c r="L964" s="155"/>
      <c r="M964" s="155"/>
      <c r="N964" s="155"/>
      <c r="O964" s="155"/>
      <c r="P964" s="155"/>
      <c r="Q964" s="155"/>
      <c r="R964" s="155"/>
      <c r="S964" s="155"/>
      <c r="T964" s="155"/>
      <c r="U964" s="155"/>
      <c r="V964" s="155"/>
      <c r="W964" s="155"/>
      <c r="X964" s="155"/>
    </row>
    <row r="965" spans="1:24" ht="15.75" customHeight="1" x14ac:dyDescent="0.25">
      <c r="A965" s="155"/>
      <c r="B965" s="155"/>
      <c r="C965" s="155"/>
      <c r="D965" s="155"/>
      <c r="E965" s="155"/>
      <c r="F965" s="155"/>
      <c r="G965" s="155"/>
      <c r="H965" s="155"/>
      <c r="I965" s="155"/>
      <c r="J965" s="155"/>
      <c r="K965" s="155"/>
      <c r="L965" s="155"/>
      <c r="M965" s="155"/>
      <c r="N965" s="155"/>
      <c r="O965" s="155"/>
      <c r="P965" s="155"/>
      <c r="Q965" s="155"/>
      <c r="R965" s="155"/>
      <c r="S965" s="155"/>
      <c r="T965" s="155"/>
      <c r="U965" s="155"/>
      <c r="V965" s="155"/>
      <c r="W965" s="155"/>
      <c r="X965" s="155"/>
    </row>
    <row r="966" spans="1:24" ht="15.75" customHeight="1" x14ac:dyDescent="0.25">
      <c r="A966" s="155"/>
      <c r="B966" s="155"/>
      <c r="C966" s="155"/>
      <c r="D966" s="155"/>
      <c r="E966" s="155"/>
      <c r="F966" s="155"/>
      <c r="G966" s="155"/>
      <c r="H966" s="155"/>
      <c r="I966" s="155"/>
      <c r="J966" s="155"/>
      <c r="K966" s="155"/>
      <c r="L966" s="155"/>
      <c r="M966" s="155"/>
      <c r="N966" s="155"/>
      <c r="O966" s="155"/>
      <c r="P966" s="155"/>
      <c r="Q966" s="155"/>
      <c r="R966" s="155"/>
      <c r="S966" s="155"/>
      <c r="T966" s="155"/>
      <c r="U966" s="155"/>
      <c r="V966" s="155"/>
      <c r="W966" s="155"/>
      <c r="X966" s="155"/>
    </row>
    <row r="967" spans="1:24" ht="15.75" customHeight="1" x14ac:dyDescent="0.25">
      <c r="A967" s="155"/>
      <c r="B967" s="155"/>
      <c r="C967" s="155"/>
      <c r="D967" s="155"/>
      <c r="E967" s="155"/>
      <c r="F967" s="155"/>
      <c r="G967" s="155"/>
      <c r="H967" s="155"/>
      <c r="I967" s="155"/>
      <c r="J967" s="155"/>
      <c r="K967" s="155"/>
      <c r="L967" s="155"/>
      <c r="M967" s="155"/>
      <c r="N967" s="155"/>
      <c r="O967" s="155"/>
      <c r="P967" s="155"/>
      <c r="Q967" s="155"/>
      <c r="R967" s="155"/>
      <c r="S967" s="155"/>
      <c r="T967" s="155"/>
      <c r="U967" s="155"/>
      <c r="V967" s="155"/>
      <c r="W967" s="155"/>
      <c r="X967" s="155"/>
    </row>
    <row r="968" spans="1:24" ht="15.75" customHeight="1" x14ac:dyDescent="0.25">
      <c r="A968" s="155"/>
      <c r="B968" s="155"/>
      <c r="C968" s="155"/>
      <c r="D968" s="155"/>
      <c r="E968" s="155"/>
      <c r="F968" s="155"/>
      <c r="G968" s="155"/>
      <c r="H968" s="155"/>
      <c r="I968" s="155"/>
      <c r="J968" s="155"/>
      <c r="K968" s="155"/>
      <c r="L968" s="155"/>
      <c r="M968" s="155"/>
      <c r="N968" s="155"/>
      <c r="O968" s="155"/>
      <c r="P968" s="155"/>
      <c r="Q968" s="155"/>
      <c r="R968" s="155"/>
      <c r="S968" s="155"/>
      <c r="T968" s="155"/>
      <c r="U968" s="155"/>
      <c r="V968" s="155"/>
      <c r="W968" s="155"/>
      <c r="X968" s="155"/>
    </row>
    <row r="969" spans="1:24" ht="15.75" customHeight="1" x14ac:dyDescent="0.25">
      <c r="A969" s="155"/>
      <c r="B969" s="155"/>
      <c r="C969" s="155"/>
      <c r="D969" s="155"/>
      <c r="E969" s="155"/>
      <c r="F969" s="155"/>
      <c r="G969" s="155"/>
      <c r="H969" s="155"/>
      <c r="I969" s="155"/>
      <c r="J969" s="155"/>
      <c r="K969" s="155"/>
      <c r="L969" s="155"/>
      <c r="M969" s="155"/>
      <c r="N969" s="155"/>
      <c r="O969" s="155"/>
      <c r="P969" s="155"/>
      <c r="Q969" s="155"/>
      <c r="R969" s="155"/>
      <c r="S969" s="155"/>
      <c r="T969" s="155"/>
      <c r="U969" s="155"/>
      <c r="V969" s="155"/>
      <c r="W969" s="155"/>
      <c r="X969" s="155"/>
    </row>
    <row r="970" spans="1:24" ht="15.75" customHeight="1" x14ac:dyDescent="0.25">
      <c r="A970" s="155"/>
      <c r="B970" s="155"/>
      <c r="C970" s="155"/>
      <c r="D970" s="155"/>
      <c r="E970" s="155"/>
      <c r="F970" s="155"/>
      <c r="G970" s="155"/>
      <c r="H970" s="155"/>
      <c r="I970" s="155"/>
      <c r="J970" s="155"/>
      <c r="K970" s="155"/>
      <c r="L970" s="155"/>
      <c r="M970" s="155"/>
      <c r="N970" s="155"/>
      <c r="O970" s="155"/>
      <c r="P970" s="155"/>
      <c r="Q970" s="155"/>
      <c r="R970" s="155"/>
      <c r="S970" s="155"/>
      <c r="T970" s="155"/>
      <c r="U970" s="155"/>
      <c r="V970" s="155"/>
      <c r="W970" s="155"/>
      <c r="X970" s="155"/>
    </row>
    <row r="971" spans="1:24" ht="15.75" customHeight="1" x14ac:dyDescent="0.25">
      <c r="A971" s="155"/>
      <c r="B971" s="155"/>
      <c r="C971" s="155"/>
      <c r="D971" s="155"/>
      <c r="E971" s="155"/>
      <c r="F971" s="155"/>
      <c r="G971" s="155"/>
      <c r="H971" s="155"/>
      <c r="I971" s="155"/>
      <c r="J971" s="155"/>
      <c r="K971" s="155"/>
      <c r="L971" s="155"/>
      <c r="M971" s="155"/>
      <c r="N971" s="155"/>
      <c r="O971" s="155"/>
      <c r="P971" s="155"/>
      <c r="Q971" s="155"/>
      <c r="R971" s="155"/>
      <c r="S971" s="155"/>
      <c r="T971" s="155"/>
      <c r="U971" s="155"/>
      <c r="V971" s="155"/>
      <c r="W971" s="155"/>
      <c r="X971" s="155"/>
    </row>
    <row r="972" spans="1:24" ht="15.75" customHeight="1" x14ac:dyDescent="0.25">
      <c r="A972" s="155"/>
      <c r="B972" s="155"/>
      <c r="C972" s="155"/>
      <c r="D972" s="155"/>
      <c r="E972" s="155"/>
      <c r="F972" s="155"/>
      <c r="G972" s="155"/>
      <c r="H972" s="155"/>
      <c r="I972" s="155"/>
      <c r="J972" s="155"/>
      <c r="K972" s="155"/>
      <c r="L972" s="155"/>
      <c r="M972" s="155"/>
      <c r="N972" s="155"/>
      <c r="O972" s="155"/>
      <c r="P972" s="155"/>
      <c r="Q972" s="155"/>
      <c r="R972" s="155"/>
      <c r="S972" s="155"/>
      <c r="T972" s="155"/>
      <c r="U972" s="155"/>
      <c r="V972" s="155"/>
      <c r="W972" s="155"/>
      <c r="X972" s="155"/>
    </row>
    <row r="973" spans="1:24" ht="15.75" customHeight="1" x14ac:dyDescent="0.25">
      <c r="A973" s="155"/>
      <c r="B973" s="155"/>
      <c r="C973" s="155"/>
      <c r="D973" s="155"/>
      <c r="E973" s="155"/>
      <c r="F973" s="155"/>
      <c r="G973" s="155"/>
      <c r="H973" s="155"/>
      <c r="I973" s="155"/>
      <c r="J973" s="155"/>
      <c r="K973" s="155"/>
      <c r="L973" s="155"/>
      <c r="M973" s="155"/>
      <c r="N973" s="155"/>
      <c r="O973" s="155"/>
      <c r="P973" s="155"/>
      <c r="Q973" s="155"/>
      <c r="R973" s="155"/>
      <c r="S973" s="155"/>
      <c r="T973" s="155"/>
      <c r="U973" s="155"/>
      <c r="V973" s="155"/>
      <c r="W973" s="155"/>
      <c r="X973" s="155"/>
    </row>
    <row r="974" spans="1:24" ht="15.75" customHeight="1" x14ac:dyDescent="0.25">
      <c r="A974" s="155"/>
      <c r="B974" s="155"/>
      <c r="C974" s="155"/>
      <c r="D974" s="155"/>
      <c r="E974" s="155"/>
      <c r="F974" s="155"/>
      <c r="G974" s="155"/>
      <c r="H974" s="155"/>
      <c r="I974" s="155"/>
      <c r="J974" s="155"/>
      <c r="K974" s="155"/>
      <c r="L974" s="155"/>
      <c r="M974" s="155"/>
      <c r="N974" s="155"/>
      <c r="O974" s="155"/>
      <c r="P974" s="155"/>
      <c r="Q974" s="155"/>
      <c r="R974" s="155"/>
      <c r="S974" s="155"/>
      <c r="T974" s="155"/>
      <c r="U974" s="155"/>
      <c r="V974" s="155"/>
      <c r="W974" s="155"/>
      <c r="X974" s="155"/>
    </row>
    <row r="975" spans="1:24" ht="15.75" customHeight="1" x14ac:dyDescent="0.25">
      <c r="A975" s="155"/>
      <c r="B975" s="155"/>
      <c r="C975" s="155"/>
      <c r="D975" s="155"/>
      <c r="E975" s="155"/>
      <c r="F975" s="155"/>
      <c r="G975" s="155"/>
      <c r="H975" s="155"/>
      <c r="I975" s="155"/>
      <c r="J975" s="155"/>
      <c r="K975" s="155"/>
      <c r="L975" s="155"/>
      <c r="M975" s="155"/>
      <c r="N975" s="155"/>
      <c r="O975" s="155"/>
      <c r="P975" s="155"/>
      <c r="Q975" s="155"/>
      <c r="R975" s="155"/>
      <c r="S975" s="155"/>
      <c r="T975" s="155"/>
      <c r="U975" s="155"/>
      <c r="V975" s="155"/>
      <c r="W975" s="155"/>
      <c r="X975" s="155"/>
    </row>
    <row r="976" spans="1:24" ht="15.75" customHeight="1" x14ac:dyDescent="0.25">
      <c r="A976" s="155"/>
      <c r="B976" s="155"/>
      <c r="C976" s="155"/>
      <c r="D976" s="155"/>
      <c r="E976" s="155"/>
      <c r="F976" s="155"/>
      <c r="G976" s="155"/>
      <c r="H976" s="155"/>
      <c r="I976" s="155"/>
      <c r="J976" s="155"/>
      <c r="K976" s="155"/>
      <c r="L976" s="155"/>
      <c r="M976" s="155"/>
      <c r="N976" s="155"/>
      <c r="O976" s="155"/>
      <c r="P976" s="155"/>
      <c r="Q976" s="155"/>
      <c r="R976" s="155"/>
      <c r="S976" s="155"/>
      <c r="T976" s="155"/>
      <c r="U976" s="155"/>
      <c r="V976" s="155"/>
      <c r="W976" s="155"/>
      <c r="X976" s="155"/>
    </row>
    <row r="977" spans="1:24" ht="15.75" customHeight="1" x14ac:dyDescent="0.25">
      <c r="A977" s="155"/>
      <c r="B977" s="155"/>
      <c r="C977" s="155"/>
      <c r="D977" s="155"/>
      <c r="E977" s="155"/>
      <c r="F977" s="155"/>
      <c r="G977" s="155"/>
      <c r="H977" s="155"/>
      <c r="I977" s="155"/>
      <c r="J977" s="155"/>
      <c r="K977" s="155"/>
      <c r="L977" s="155"/>
      <c r="M977" s="155"/>
      <c r="N977" s="155"/>
      <c r="O977" s="155"/>
      <c r="P977" s="155"/>
      <c r="Q977" s="155"/>
      <c r="R977" s="155"/>
      <c r="S977" s="155"/>
      <c r="T977" s="155"/>
      <c r="U977" s="155"/>
      <c r="V977" s="155"/>
      <c r="W977" s="155"/>
      <c r="X977" s="155"/>
    </row>
    <row r="978" spans="1:24" ht="15.75" customHeight="1" x14ac:dyDescent="0.25">
      <c r="A978" s="155"/>
      <c r="B978" s="155"/>
      <c r="C978" s="155"/>
      <c r="D978" s="155"/>
      <c r="E978" s="155"/>
      <c r="F978" s="155"/>
      <c r="G978" s="155"/>
      <c r="H978" s="155"/>
      <c r="I978" s="155"/>
      <c r="J978" s="155"/>
      <c r="K978" s="155"/>
      <c r="L978" s="155"/>
      <c r="M978" s="155"/>
      <c r="N978" s="155"/>
      <c r="O978" s="155"/>
      <c r="P978" s="155"/>
      <c r="Q978" s="155"/>
      <c r="R978" s="155"/>
      <c r="S978" s="155"/>
      <c r="T978" s="155"/>
      <c r="U978" s="155"/>
      <c r="V978" s="155"/>
      <c r="W978" s="155"/>
      <c r="X978" s="155"/>
    </row>
    <row r="979" spans="1:24" ht="15.75" customHeight="1" x14ac:dyDescent="0.25">
      <c r="A979" s="155"/>
      <c r="B979" s="155"/>
      <c r="C979" s="155"/>
      <c r="D979" s="155"/>
      <c r="E979" s="155"/>
      <c r="F979" s="155"/>
      <c r="G979" s="155"/>
      <c r="H979" s="155"/>
      <c r="I979" s="155"/>
      <c r="J979" s="155"/>
      <c r="K979" s="155"/>
      <c r="L979" s="155"/>
      <c r="M979" s="155"/>
      <c r="N979" s="155"/>
      <c r="O979" s="155"/>
      <c r="P979" s="155"/>
      <c r="Q979" s="155"/>
      <c r="R979" s="155"/>
      <c r="S979" s="155"/>
      <c r="T979" s="155"/>
      <c r="U979" s="155"/>
      <c r="V979" s="155"/>
      <c r="W979" s="155"/>
      <c r="X979" s="155"/>
    </row>
    <row r="980" spans="1:24" ht="15.75" customHeight="1" x14ac:dyDescent="0.25">
      <c r="A980" s="155"/>
      <c r="B980" s="155"/>
      <c r="C980" s="155"/>
      <c r="D980" s="155"/>
      <c r="E980" s="155"/>
      <c r="F980" s="155"/>
      <c r="G980" s="155"/>
      <c r="H980" s="155"/>
      <c r="I980" s="155"/>
      <c r="J980" s="155"/>
      <c r="K980" s="155"/>
      <c r="L980" s="155"/>
      <c r="M980" s="155"/>
      <c r="N980" s="155"/>
      <c r="O980" s="155"/>
      <c r="P980" s="155"/>
      <c r="Q980" s="155"/>
      <c r="R980" s="155"/>
      <c r="S980" s="155"/>
      <c r="T980" s="155"/>
      <c r="U980" s="155"/>
      <c r="V980" s="155"/>
      <c r="W980" s="155"/>
      <c r="X980" s="155"/>
    </row>
    <row r="981" spans="1:24" ht="15.75" customHeight="1" x14ac:dyDescent="0.25">
      <c r="A981" s="155"/>
      <c r="B981" s="155"/>
      <c r="C981" s="155"/>
      <c r="D981" s="155"/>
      <c r="E981" s="155"/>
      <c r="F981" s="155"/>
      <c r="G981" s="155"/>
      <c r="H981" s="155"/>
      <c r="I981" s="155"/>
      <c r="J981" s="155"/>
      <c r="K981" s="155"/>
      <c r="L981" s="155"/>
      <c r="M981" s="155"/>
      <c r="N981" s="155"/>
      <c r="O981" s="155"/>
      <c r="P981" s="155"/>
      <c r="Q981" s="155"/>
      <c r="R981" s="155"/>
      <c r="S981" s="155"/>
      <c r="T981" s="155"/>
      <c r="U981" s="155"/>
      <c r="V981" s="155"/>
      <c r="W981" s="155"/>
      <c r="X981" s="155"/>
    </row>
    <row r="982" spans="1:24" ht="15.75" customHeight="1" x14ac:dyDescent="0.25">
      <c r="A982" s="155"/>
      <c r="B982" s="155"/>
      <c r="C982" s="155"/>
      <c r="D982" s="155"/>
      <c r="E982" s="155"/>
      <c r="F982" s="155"/>
      <c r="G982" s="155"/>
      <c r="H982" s="155"/>
      <c r="I982" s="155"/>
      <c r="J982" s="155"/>
      <c r="K982" s="155"/>
      <c r="L982" s="155"/>
      <c r="M982" s="155"/>
      <c r="N982" s="155"/>
      <c r="O982" s="155"/>
      <c r="P982" s="155"/>
      <c r="Q982" s="155"/>
      <c r="R982" s="155"/>
      <c r="S982" s="155"/>
      <c r="T982" s="155"/>
      <c r="U982" s="155"/>
      <c r="V982" s="155"/>
      <c r="W982" s="155"/>
      <c r="X982" s="155"/>
    </row>
    <row r="983" spans="1:24" ht="15.75" customHeight="1" x14ac:dyDescent="0.25">
      <c r="A983" s="155"/>
      <c r="B983" s="155"/>
      <c r="C983" s="155"/>
      <c r="D983" s="155"/>
      <c r="E983" s="155"/>
      <c r="F983" s="155"/>
      <c r="G983" s="155"/>
      <c r="H983" s="155"/>
      <c r="I983" s="155"/>
      <c r="J983" s="155"/>
      <c r="K983" s="155"/>
      <c r="L983" s="155"/>
      <c r="M983" s="155"/>
      <c r="N983" s="155"/>
      <c r="O983" s="155"/>
      <c r="P983" s="155"/>
      <c r="Q983" s="155"/>
      <c r="R983" s="155"/>
      <c r="S983" s="155"/>
      <c r="T983" s="155"/>
      <c r="U983" s="155"/>
      <c r="V983" s="155"/>
      <c r="W983" s="155"/>
      <c r="X983" s="155"/>
    </row>
    <row r="984" spans="1:24" ht="15.75" customHeight="1" x14ac:dyDescent="0.25">
      <c r="A984" s="155"/>
      <c r="B984" s="155"/>
      <c r="C984" s="155"/>
      <c r="D984" s="155"/>
      <c r="E984" s="155"/>
      <c r="F984" s="155"/>
      <c r="G984" s="155"/>
      <c r="H984" s="155"/>
      <c r="I984" s="155"/>
      <c r="J984" s="155"/>
      <c r="K984" s="155"/>
      <c r="L984" s="155"/>
      <c r="M984" s="155"/>
      <c r="N984" s="155"/>
      <c r="O984" s="155"/>
      <c r="P984" s="155"/>
      <c r="Q984" s="155"/>
      <c r="R984" s="155"/>
      <c r="S984" s="155"/>
      <c r="T984" s="155"/>
      <c r="U984" s="155"/>
      <c r="V984" s="155"/>
      <c r="W984" s="155"/>
      <c r="X984" s="155"/>
    </row>
    <row r="985" spans="1:24" ht="15.75" customHeight="1" x14ac:dyDescent="0.25">
      <c r="A985" s="155"/>
      <c r="B985" s="155"/>
      <c r="C985" s="155"/>
      <c r="D985" s="155"/>
      <c r="E985" s="155"/>
      <c r="F985" s="155"/>
      <c r="G985" s="155"/>
      <c r="H985" s="155"/>
      <c r="I985" s="155"/>
      <c r="J985" s="155"/>
      <c r="K985" s="155"/>
      <c r="L985" s="155"/>
      <c r="M985" s="155"/>
      <c r="N985" s="155"/>
      <c r="O985" s="155"/>
      <c r="P985" s="155"/>
      <c r="Q985" s="155"/>
      <c r="R985" s="155"/>
      <c r="S985" s="155"/>
      <c r="T985" s="155"/>
      <c r="U985" s="155"/>
      <c r="V985" s="155"/>
      <c r="W985" s="155"/>
      <c r="X985" s="155"/>
    </row>
    <row r="986" spans="1:24" ht="15.75" customHeight="1" x14ac:dyDescent="0.25">
      <c r="A986" s="155"/>
      <c r="B986" s="155"/>
      <c r="C986" s="155"/>
      <c r="D986" s="155"/>
      <c r="E986" s="155"/>
      <c r="F986" s="155"/>
      <c r="G986" s="155"/>
      <c r="H986" s="155"/>
      <c r="I986" s="155"/>
      <c r="J986" s="155"/>
      <c r="K986" s="155"/>
      <c r="L986" s="155"/>
      <c r="M986" s="155"/>
      <c r="N986" s="155"/>
      <c r="O986" s="155"/>
      <c r="P986" s="155"/>
      <c r="Q986" s="155"/>
      <c r="R986" s="155"/>
      <c r="S986" s="155"/>
      <c r="T986" s="155"/>
      <c r="U986" s="155"/>
      <c r="V986" s="155"/>
      <c r="W986" s="155"/>
      <c r="X986" s="155"/>
    </row>
    <row r="987" spans="1:24" ht="15.75" customHeight="1" x14ac:dyDescent="0.25">
      <c r="A987" s="155"/>
      <c r="B987" s="155"/>
      <c r="C987" s="155"/>
      <c r="D987" s="155"/>
      <c r="E987" s="155"/>
      <c r="F987" s="155"/>
      <c r="G987" s="155"/>
      <c r="H987" s="155"/>
      <c r="I987" s="155"/>
      <c r="J987" s="155"/>
      <c r="K987" s="155"/>
      <c r="L987" s="155"/>
      <c r="M987" s="155"/>
      <c r="N987" s="155"/>
      <c r="O987" s="155"/>
      <c r="P987" s="155"/>
      <c r="Q987" s="155"/>
      <c r="R987" s="155"/>
      <c r="S987" s="155"/>
      <c r="T987" s="155"/>
      <c r="U987" s="155"/>
      <c r="V987" s="155"/>
      <c r="W987" s="155"/>
      <c r="X987" s="155"/>
    </row>
    <row r="988" spans="1:24" ht="15.75" customHeight="1" x14ac:dyDescent="0.25">
      <c r="A988" s="155"/>
      <c r="B988" s="155"/>
      <c r="C988" s="155"/>
      <c r="D988" s="155"/>
      <c r="E988" s="155"/>
      <c r="F988" s="155"/>
      <c r="G988" s="155"/>
      <c r="H988" s="155"/>
      <c r="I988" s="155"/>
      <c r="J988" s="155"/>
      <c r="K988" s="155"/>
      <c r="L988" s="155"/>
      <c r="M988" s="155"/>
      <c r="N988" s="155"/>
      <c r="O988" s="155"/>
      <c r="P988" s="155"/>
      <c r="Q988" s="155"/>
      <c r="R988" s="155"/>
      <c r="S988" s="155"/>
      <c r="T988" s="155"/>
      <c r="U988" s="155"/>
      <c r="V988" s="155"/>
      <c r="W988" s="155"/>
      <c r="X988" s="155"/>
    </row>
    <row r="989" spans="1:24" ht="15.75" customHeight="1" x14ac:dyDescent="0.25">
      <c r="A989" s="155"/>
      <c r="B989" s="155"/>
      <c r="C989" s="155"/>
      <c r="D989" s="155"/>
      <c r="E989" s="155"/>
      <c r="F989" s="155"/>
      <c r="G989" s="155"/>
      <c r="H989" s="155"/>
      <c r="I989" s="155"/>
      <c r="J989" s="155"/>
      <c r="K989" s="155"/>
      <c r="L989" s="155"/>
      <c r="M989" s="155"/>
      <c r="N989" s="155"/>
      <c r="O989" s="155"/>
      <c r="P989" s="155"/>
      <c r="Q989" s="155"/>
      <c r="R989" s="155"/>
      <c r="S989" s="155"/>
      <c r="T989" s="155"/>
      <c r="U989" s="155"/>
      <c r="V989" s="155"/>
      <c r="W989" s="155"/>
      <c r="X989" s="155"/>
    </row>
    <row r="990" spans="1:24" ht="15.75" customHeight="1" x14ac:dyDescent="0.25">
      <c r="A990" s="155"/>
      <c r="B990" s="155"/>
      <c r="C990" s="155"/>
      <c r="D990" s="155"/>
      <c r="E990" s="155"/>
      <c r="F990" s="155"/>
      <c r="G990" s="155"/>
      <c r="H990" s="155"/>
      <c r="I990" s="155"/>
      <c r="J990" s="155"/>
      <c r="K990" s="155"/>
      <c r="L990" s="155"/>
      <c r="M990" s="155"/>
      <c r="N990" s="155"/>
      <c r="O990" s="155"/>
      <c r="P990" s="155"/>
      <c r="Q990" s="155"/>
      <c r="R990" s="155"/>
      <c r="S990" s="155"/>
      <c r="T990" s="155"/>
      <c r="U990" s="155"/>
      <c r="V990" s="155"/>
      <c r="W990" s="155"/>
      <c r="X990" s="155"/>
    </row>
    <row r="991" spans="1:24" ht="15.75" customHeight="1" x14ac:dyDescent="0.25">
      <c r="A991" s="155"/>
      <c r="B991" s="155"/>
      <c r="C991" s="155"/>
      <c r="D991" s="155"/>
      <c r="E991" s="155"/>
      <c r="F991" s="155"/>
      <c r="G991" s="155"/>
      <c r="H991" s="155"/>
      <c r="I991" s="155"/>
      <c r="J991" s="155"/>
      <c r="K991" s="155"/>
      <c r="L991" s="155"/>
      <c r="M991" s="155"/>
      <c r="N991" s="155"/>
      <c r="O991" s="155"/>
      <c r="P991" s="155"/>
      <c r="Q991" s="155"/>
      <c r="R991" s="155"/>
      <c r="S991" s="155"/>
      <c r="T991" s="155"/>
      <c r="U991" s="155"/>
      <c r="V991" s="155"/>
      <c r="W991" s="155"/>
      <c r="X991" s="155"/>
    </row>
    <row r="992" spans="1:24" ht="15.75" customHeight="1" x14ac:dyDescent="0.25">
      <c r="A992" s="155"/>
      <c r="B992" s="155"/>
      <c r="C992" s="155"/>
      <c r="D992" s="155"/>
      <c r="E992" s="155"/>
      <c r="F992" s="155"/>
      <c r="G992" s="155"/>
      <c r="H992" s="155"/>
      <c r="I992" s="155"/>
      <c r="J992" s="155"/>
      <c r="K992" s="155"/>
      <c r="L992" s="155"/>
      <c r="M992" s="155"/>
      <c r="N992" s="155"/>
      <c r="O992" s="155"/>
      <c r="P992" s="155"/>
      <c r="Q992" s="155"/>
      <c r="R992" s="155"/>
      <c r="S992" s="155"/>
      <c r="T992" s="155"/>
      <c r="U992" s="155"/>
      <c r="V992" s="155"/>
      <c r="W992" s="155"/>
      <c r="X992" s="155"/>
    </row>
    <row r="993" spans="1:24" ht="15.75" customHeight="1" x14ac:dyDescent="0.25">
      <c r="A993" s="155"/>
      <c r="B993" s="155"/>
      <c r="C993" s="155"/>
      <c r="D993" s="155"/>
      <c r="E993" s="155"/>
      <c r="F993" s="155"/>
      <c r="G993" s="155"/>
      <c r="H993" s="155"/>
      <c r="I993" s="155"/>
      <c r="J993" s="155"/>
      <c r="K993" s="155"/>
      <c r="L993" s="155"/>
      <c r="M993" s="155"/>
      <c r="N993" s="155"/>
      <c r="O993" s="155"/>
      <c r="P993" s="155"/>
      <c r="Q993" s="155"/>
      <c r="R993" s="155"/>
      <c r="S993" s="155"/>
      <c r="T993" s="155"/>
      <c r="U993" s="155"/>
      <c r="V993" s="155"/>
      <c r="W993" s="155"/>
      <c r="X993" s="155"/>
    </row>
    <row r="994" spans="1:24" ht="15.75" customHeight="1" x14ac:dyDescent="0.25">
      <c r="A994" s="155"/>
      <c r="B994" s="155"/>
      <c r="C994" s="155"/>
      <c r="D994" s="155"/>
      <c r="E994" s="155"/>
      <c r="F994" s="155"/>
      <c r="G994" s="155"/>
      <c r="H994" s="155"/>
      <c r="I994" s="155"/>
      <c r="J994" s="155"/>
      <c r="K994" s="155"/>
      <c r="L994" s="155"/>
      <c r="M994" s="155"/>
      <c r="N994" s="155"/>
      <c r="O994" s="155"/>
      <c r="P994" s="155"/>
      <c r="Q994" s="155"/>
      <c r="R994" s="155"/>
      <c r="S994" s="155"/>
      <c r="T994" s="155"/>
      <c r="U994" s="155"/>
      <c r="V994" s="155"/>
      <c r="W994" s="155"/>
      <c r="X994" s="155"/>
    </row>
    <row r="995" spans="1:24" ht="15.75" customHeight="1" x14ac:dyDescent="0.25">
      <c r="A995" s="155"/>
      <c r="B995" s="155"/>
      <c r="C995" s="155"/>
      <c r="D995" s="155"/>
      <c r="E995" s="155"/>
      <c r="F995" s="155"/>
      <c r="G995" s="155"/>
      <c r="H995" s="155"/>
      <c r="I995" s="155"/>
      <c r="J995" s="155"/>
      <c r="K995" s="155"/>
      <c r="L995" s="155"/>
      <c r="M995" s="155"/>
      <c r="N995" s="155"/>
      <c r="O995" s="155"/>
      <c r="P995" s="155"/>
      <c r="Q995" s="155"/>
      <c r="R995" s="155"/>
      <c r="S995" s="155"/>
      <c r="T995" s="155"/>
      <c r="U995" s="155"/>
      <c r="V995" s="155"/>
      <c r="W995" s="155"/>
      <c r="X995" s="155"/>
    </row>
    <row r="996" spans="1:24" ht="15.75" customHeight="1" x14ac:dyDescent="0.25">
      <c r="A996" s="155"/>
      <c r="B996" s="155"/>
      <c r="C996" s="155"/>
      <c r="D996" s="155"/>
      <c r="E996" s="155"/>
      <c r="F996" s="155"/>
      <c r="G996" s="155"/>
      <c r="H996" s="155"/>
      <c r="I996" s="155"/>
      <c r="J996" s="155"/>
      <c r="K996" s="155"/>
      <c r="L996" s="155"/>
      <c r="M996" s="155"/>
      <c r="N996" s="155"/>
      <c r="O996" s="155"/>
      <c r="P996" s="155"/>
      <c r="Q996" s="155"/>
      <c r="R996" s="155"/>
      <c r="S996" s="155"/>
      <c r="T996" s="155"/>
      <c r="U996" s="155"/>
      <c r="V996" s="155"/>
      <c r="W996" s="155"/>
      <c r="X996" s="155"/>
    </row>
    <row r="997" spans="1:24" ht="15.75" customHeight="1" x14ac:dyDescent="0.25">
      <c r="A997" s="155"/>
      <c r="B997" s="155"/>
      <c r="C997" s="155"/>
      <c r="D997" s="155"/>
      <c r="E997" s="155"/>
      <c r="F997" s="155"/>
      <c r="G997" s="155"/>
      <c r="H997" s="155"/>
      <c r="I997" s="155"/>
      <c r="J997" s="155"/>
      <c r="K997" s="155"/>
      <c r="L997" s="155"/>
      <c r="M997" s="155"/>
      <c r="N997" s="155"/>
      <c r="O997" s="155"/>
      <c r="P997" s="155"/>
      <c r="Q997" s="155"/>
      <c r="R997" s="155"/>
      <c r="S997" s="155"/>
      <c r="T997" s="155"/>
      <c r="U997" s="155"/>
      <c r="V997" s="155"/>
      <c r="W997" s="155"/>
      <c r="X997" s="155"/>
    </row>
    <row r="998" spans="1:24" ht="15.75" customHeight="1" x14ac:dyDescent="0.25">
      <c r="A998" s="155"/>
      <c r="B998" s="155"/>
      <c r="C998" s="155"/>
      <c r="D998" s="155"/>
      <c r="E998" s="155"/>
      <c r="F998" s="155"/>
      <c r="G998" s="155"/>
      <c r="H998" s="155"/>
      <c r="I998" s="155"/>
      <c r="J998" s="155"/>
      <c r="K998" s="155"/>
      <c r="L998" s="155"/>
      <c r="M998" s="155"/>
      <c r="N998" s="155"/>
      <c r="O998" s="155"/>
      <c r="P998" s="155"/>
      <c r="Q998" s="155"/>
      <c r="R998" s="155"/>
      <c r="S998" s="155"/>
      <c r="T998" s="155"/>
      <c r="U998" s="155"/>
      <c r="V998" s="155"/>
      <c r="W998" s="155"/>
      <c r="X998" s="155"/>
    </row>
    <row r="999" spans="1:24" ht="15.75" customHeight="1" x14ac:dyDescent="0.25">
      <c r="A999" s="155"/>
      <c r="B999" s="155"/>
      <c r="C999" s="155"/>
      <c r="D999" s="155"/>
      <c r="E999" s="155"/>
      <c r="F999" s="155"/>
      <c r="G999" s="155"/>
      <c r="H999" s="155"/>
      <c r="I999" s="155"/>
      <c r="J999" s="155"/>
      <c r="K999" s="155"/>
      <c r="L999" s="155"/>
      <c r="M999" s="155"/>
      <c r="N999" s="155"/>
      <c r="O999" s="155"/>
      <c r="P999" s="155"/>
      <c r="Q999" s="155"/>
      <c r="R999" s="155"/>
      <c r="S999" s="155"/>
      <c r="T999" s="155"/>
      <c r="U999" s="155"/>
      <c r="V999" s="155"/>
      <c r="W999" s="155"/>
      <c r="X999" s="155"/>
    </row>
    <row r="1000" spans="1:24" ht="15.75" customHeight="1" x14ac:dyDescent="0.25">
      <c r="A1000" s="155"/>
      <c r="B1000" s="155"/>
      <c r="C1000" s="155"/>
      <c r="D1000" s="155"/>
      <c r="E1000" s="155"/>
      <c r="F1000" s="155"/>
      <c r="G1000" s="155"/>
      <c r="H1000" s="155"/>
      <c r="I1000" s="155"/>
      <c r="J1000" s="155"/>
      <c r="K1000" s="155"/>
      <c r="L1000" s="155"/>
      <c r="M1000" s="155"/>
      <c r="N1000" s="155"/>
      <c r="O1000" s="155"/>
      <c r="P1000" s="155"/>
      <c r="Q1000" s="155"/>
      <c r="R1000" s="155"/>
      <c r="S1000" s="155"/>
      <c r="T1000" s="155"/>
      <c r="U1000" s="155"/>
      <c r="V1000" s="155"/>
      <c r="W1000" s="155"/>
      <c r="X1000" s="155"/>
    </row>
    <row r="1001" spans="1:24" ht="15.75" customHeight="1" x14ac:dyDescent="0.25">
      <c r="A1001" s="155"/>
      <c r="B1001" s="155"/>
      <c r="C1001" s="155"/>
      <c r="D1001" s="155"/>
      <c r="E1001" s="155"/>
      <c r="F1001" s="155"/>
      <c r="G1001" s="155"/>
      <c r="H1001" s="155"/>
      <c r="I1001" s="155"/>
      <c r="J1001" s="155"/>
      <c r="K1001" s="155"/>
      <c r="L1001" s="155"/>
      <c r="M1001" s="155"/>
      <c r="N1001" s="155"/>
      <c r="O1001" s="155"/>
      <c r="P1001" s="155"/>
      <c r="Q1001" s="155"/>
      <c r="R1001" s="155"/>
      <c r="S1001" s="155"/>
      <c r="T1001" s="155"/>
      <c r="U1001" s="155"/>
      <c r="V1001" s="155"/>
      <c r="W1001" s="155"/>
      <c r="X1001" s="155"/>
    </row>
  </sheetData>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G373"/>
  <sheetViews>
    <sheetView zoomScale="70" zoomScaleNormal="70" zoomScaleSheetLayoutView="100" workbookViewId="0">
      <selection activeCell="F13" sqref="F13"/>
    </sheetView>
  </sheetViews>
  <sheetFormatPr defaultColWidth="14.44140625" defaultRowHeight="15" customHeight="1" x14ac:dyDescent="0.25"/>
  <cols>
    <col min="1" max="1" width="11.44140625" style="41" customWidth="1"/>
    <col min="2" max="2" width="12.6640625" style="41" customWidth="1"/>
    <col min="3" max="3" width="23.109375" style="41" customWidth="1"/>
    <col min="4" max="4" width="21" style="41" customWidth="1"/>
    <col min="5" max="6" width="22.44140625" style="41" customWidth="1"/>
    <col min="7" max="11" width="26.44140625" style="41" customWidth="1"/>
    <col min="12" max="12" width="26.44140625" style="84" customWidth="1"/>
    <col min="13" max="16" width="26.44140625" style="41" customWidth="1"/>
    <col min="17" max="17" width="29.6640625" style="41" customWidth="1"/>
    <col min="18" max="18" width="24.109375" style="41" customWidth="1"/>
    <col min="19" max="33" width="14.44140625" style="41" customWidth="1"/>
    <col min="34" max="16384" width="14.44140625" style="41"/>
  </cols>
  <sheetData>
    <row r="1" spans="1:33" ht="13.2" x14ac:dyDescent="0.25">
      <c r="A1" s="43" t="s">
        <v>1278</v>
      </c>
      <c r="B1" s="107"/>
      <c r="C1" s="107"/>
      <c r="Q1" s="151"/>
      <c r="R1" s="151"/>
    </row>
    <row r="2" spans="1:33" ht="58.5" customHeight="1" x14ac:dyDescent="0.25">
      <c r="A2" s="108" t="s">
        <v>99</v>
      </c>
      <c r="B2" s="108" t="s">
        <v>1279</v>
      </c>
      <c r="C2" s="108" t="s">
        <v>854</v>
      </c>
      <c r="D2" s="108" t="s">
        <v>147</v>
      </c>
      <c r="E2" s="108" t="s">
        <v>1280</v>
      </c>
      <c r="F2" s="108" t="s">
        <v>1281</v>
      </c>
      <c r="G2" s="108" t="s">
        <v>1282</v>
      </c>
      <c r="H2" s="108" t="s">
        <v>1283</v>
      </c>
      <c r="I2" s="108" t="s">
        <v>1284</v>
      </c>
      <c r="J2" s="108" t="s">
        <v>1285</v>
      </c>
      <c r="K2" s="108" t="s">
        <v>1286</v>
      </c>
      <c r="L2" s="109" t="s">
        <v>410</v>
      </c>
      <c r="M2" s="109" t="s">
        <v>1287</v>
      </c>
      <c r="N2" s="108" t="s">
        <v>1288</v>
      </c>
      <c r="O2" s="108" t="s">
        <v>1289</v>
      </c>
      <c r="P2" s="108" t="s">
        <v>860</v>
      </c>
      <c r="Q2" s="138" t="s">
        <v>1290</v>
      </c>
      <c r="R2" s="138" t="s">
        <v>1291</v>
      </c>
      <c r="S2" s="138" t="s">
        <v>1292</v>
      </c>
      <c r="T2" s="10"/>
      <c r="U2" s="10"/>
      <c r="V2" s="10"/>
      <c r="W2" s="10"/>
      <c r="X2" s="10"/>
      <c r="Y2" s="10"/>
      <c r="Z2" s="10"/>
      <c r="AA2" s="10"/>
      <c r="AB2" s="10"/>
      <c r="AC2" s="10"/>
      <c r="AD2" s="10"/>
      <c r="AE2" s="10"/>
      <c r="AF2" s="10"/>
      <c r="AG2" s="10"/>
    </row>
    <row r="3" spans="1:33" ht="26.4" x14ac:dyDescent="0.25">
      <c r="A3" s="227" t="s">
        <v>664</v>
      </c>
      <c r="B3" s="227" t="s">
        <v>1293</v>
      </c>
      <c r="C3" s="170" t="s">
        <v>654</v>
      </c>
      <c r="D3" s="227" t="s">
        <v>149</v>
      </c>
      <c r="E3" s="115" t="s">
        <v>1294</v>
      </c>
      <c r="F3" s="233" t="s">
        <v>1295</v>
      </c>
      <c r="G3" s="228" t="s">
        <v>416</v>
      </c>
      <c r="H3" s="227" t="s">
        <v>358</v>
      </c>
      <c r="I3" s="228" t="s">
        <v>416</v>
      </c>
      <c r="J3" s="228" t="s">
        <v>416</v>
      </c>
      <c r="K3" s="227" t="s">
        <v>358</v>
      </c>
      <c r="L3" s="227" t="s">
        <v>416</v>
      </c>
      <c r="M3" s="234" t="s">
        <v>865</v>
      </c>
      <c r="N3" s="234" t="s">
        <v>865</v>
      </c>
      <c r="O3" s="234" t="s">
        <v>865</v>
      </c>
      <c r="P3" s="322" t="s">
        <v>1296</v>
      </c>
      <c r="Q3" s="371">
        <v>395</v>
      </c>
      <c r="R3" s="371">
        <v>105</v>
      </c>
      <c r="S3" s="371" t="s">
        <v>869</v>
      </c>
      <c r="T3" s="10"/>
      <c r="U3" s="10"/>
      <c r="V3" s="10"/>
      <c r="W3" s="10"/>
      <c r="X3" s="10"/>
      <c r="Y3" s="10"/>
      <c r="Z3" s="10"/>
      <c r="AA3" s="10"/>
      <c r="AB3" s="10"/>
      <c r="AC3" s="10"/>
      <c r="AD3" s="10"/>
      <c r="AE3" s="10"/>
      <c r="AF3" s="10"/>
      <c r="AG3" s="10"/>
    </row>
    <row r="4" spans="1:33" ht="26.4" x14ac:dyDescent="0.25">
      <c r="A4" s="227" t="s">
        <v>664</v>
      </c>
      <c r="B4" s="227" t="s">
        <v>1293</v>
      </c>
      <c r="C4" s="170" t="s">
        <v>654</v>
      </c>
      <c r="D4" s="227" t="s">
        <v>149</v>
      </c>
      <c r="E4" s="115" t="s">
        <v>1297</v>
      </c>
      <c r="F4" s="233">
        <v>4</v>
      </c>
      <c r="G4" s="228">
        <v>20</v>
      </c>
      <c r="H4" s="227" t="s">
        <v>358</v>
      </c>
      <c r="I4" s="228" t="s">
        <v>185</v>
      </c>
      <c r="J4" s="235">
        <v>0.04</v>
      </c>
      <c r="K4" s="227" t="s">
        <v>358</v>
      </c>
      <c r="L4" s="227" t="s">
        <v>421</v>
      </c>
      <c r="M4" s="228" t="s">
        <v>865</v>
      </c>
      <c r="N4" s="228" t="s">
        <v>865</v>
      </c>
      <c r="O4" s="234" t="s">
        <v>865</v>
      </c>
      <c r="P4" s="322" t="s">
        <v>1296</v>
      </c>
      <c r="Q4" s="105">
        <v>2</v>
      </c>
      <c r="R4" s="105">
        <v>2</v>
      </c>
      <c r="S4" s="106" t="s">
        <v>869</v>
      </c>
      <c r="T4" s="10"/>
      <c r="U4" s="10"/>
      <c r="V4" s="10"/>
      <c r="W4" s="10"/>
      <c r="X4" s="10"/>
      <c r="Y4" s="10"/>
      <c r="Z4" s="10"/>
      <c r="AA4" s="10"/>
      <c r="AB4" s="10"/>
      <c r="AC4" s="10"/>
      <c r="AD4" s="10"/>
      <c r="AE4" s="10"/>
      <c r="AF4" s="10"/>
      <c r="AG4" s="10"/>
    </row>
    <row r="5" spans="1:33" ht="26.4" x14ac:dyDescent="0.25">
      <c r="A5" s="227" t="s">
        <v>664</v>
      </c>
      <c r="B5" s="227" t="s">
        <v>1293</v>
      </c>
      <c r="C5" s="170" t="s">
        <v>654</v>
      </c>
      <c r="D5" s="227" t="s">
        <v>149</v>
      </c>
      <c r="E5" s="115" t="s">
        <v>1298</v>
      </c>
      <c r="F5" s="233" t="s">
        <v>1299</v>
      </c>
      <c r="G5" s="228" t="s">
        <v>416</v>
      </c>
      <c r="H5" s="227" t="s">
        <v>358</v>
      </c>
      <c r="I5" s="228" t="s">
        <v>416</v>
      </c>
      <c r="J5" s="235" t="s">
        <v>416</v>
      </c>
      <c r="K5" s="227" t="s">
        <v>358</v>
      </c>
      <c r="L5" s="227" t="s">
        <v>416</v>
      </c>
      <c r="M5" s="228" t="s">
        <v>865</v>
      </c>
      <c r="N5" s="228" t="s">
        <v>865</v>
      </c>
      <c r="O5" s="234" t="s">
        <v>865</v>
      </c>
      <c r="P5" s="322"/>
      <c r="Q5" s="105">
        <v>0</v>
      </c>
      <c r="R5" s="105">
        <v>0</v>
      </c>
      <c r="S5" s="106" t="s">
        <v>869</v>
      </c>
      <c r="T5" s="10"/>
      <c r="U5" s="10"/>
      <c r="V5" s="10"/>
      <c r="W5" s="10"/>
      <c r="X5" s="10"/>
      <c r="Y5" s="10"/>
      <c r="Z5" s="10"/>
      <c r="AA5" s="10"/>
      <c r="AB5" s="10"/>
      <c r="AC5" s="10"/>
      <c r="AD5" s="10"/>
      <c r="AE5" s="10"/>
      <c r="AF5" s="10"/>
      <c r="AG5" s="10"/>
    </row>
    <row r="6" spans="1:33" ht="105.6" x14ac:dyDescent="0.25">
      <c r="A6" s="227" t="s">
        <v>664</v>
      </c>
      <c r="B6" s="227" t="s">
        <v>1293</v>
      </c>
      <c r="C6" s="170" t="s">
        <v>654</v>
      </c>
      <c r="D6" s="227" t="s">
        <v>149</v>
      </c>
      <c r="E6" s="115" t="s">
        <v>1298</v>
      </c>
      <c r="F6" s="233" t="s">
        <v>1300</v>
      </c>
      <c r="G6" s="228">
        <v>469</v>
      </c>
      <c r="H6" s="227" t="s">
        <v>358</v>
      </c>
      <c r="I6" s="228" t="s">
        <v>185</v>
      </c>
      <c r="J6" s="235">
        <v>0.01</v>
      </c>
      <c r="K6" s="227" t="s">
        <v>358</v>
      </c>
      <c r="L6" s="227" t="s">
        <v>416</v>
      </c>
      <c r="M6" s="228" t="s">
        <v>865</v>
      </c>
      <c r="N6" s="228" t="s">
        <v>1162</v>
      </c>
      <c r="O6" s="234" t="s">
        <v>1162</v>
      </c>
      <c r="P6" s="322" t="s">
        <v>1296</v>
      </c>
      <c r="Q6" s="105">
        <v>7</v>
      </c>
      <c r="R6" s="105">
        <v>4</v>
      </c>
      <c r="S6" s="106" t="s">
        <v>1301</v>
      </c>
      <c r="T6" s="10"/>
      <c r="U6" s="10"/>
      <c r="V6" s="10"/>
      <c r="W6" s="10"/>
      <c r="X6" s="10"/>
      <c r="Y6" s="10"/>
      <c r="Z6" s="10"/>
      <c r="AA6" s="10"/>
      <c r="AB6" s="10"/>
      <c r="AC6" s="10"/>
      <c r="AD6" s="10"/>
      <c r="AE6" s="10"/>
      <c r="AF6" s="10"/>
      <c r="AG6" s="10"/>
    </row>
    <row r="7" spans="1:33" ht="26.4" x14ac:dyDescent="0.25">
      <c r="A7" s="227" t="s">
        <v>664</v>
      </c>
      <c r="B7" s="227" t="s">
        <v>1293</v>
      </c>
      <c r="C7" s="170" t="s">
        <v>654</v>
      </c>
      <c r="D7" s="227" t="s">
        <v>149</v>
      </c>
      <c r="E7" s="115" t="s">
        <v>1302</v>
      </c>
      <c r="F7" s="233" t="s">
        <v>1303</v>
      </c>
      <c r="G7" s="228" t="s">
        <v>416</v>
      </c>
      <c r="H7" s="227" t="s">
        <v>358</v>
      </c>
      <c r="I7" s="228" t="s">
        <v>416</v>
      </c>
      <c r="J7" s="235" t="s">
        <v>416</v>
      </c>
      <c r="K7" s="227" t="s">
        <v>358</v>
      </c>
      <c r="L7" s="227" t="s">
        <v>416</v>
      </c>
      <c r="M7" s="228" t="s">
        <v>865</v>
      </c>
      <c r="N7" s="228" t="s">
        <v>865</v>
      </c>
      <c r="O7" s="234" t="s">
        <v>865</v>
      </c>
      <c r="P7" s="322"/>
      <c r="Q7" s="105">
        <v>0</v>
      </c>
      <c r="R7" s="105">
        <v>0</v>
      </c>
      <c r="S7" s="106" t="s">
        <v>869</v>
      </c>
      <c r="T7" s="10"/>
      <c r="U7" s="10"/>
      <c r="V7" s="10"/>
      <c r="W7" s="10"/>
      <c r="X7" s="10"/>
      <c r="Y7" s="10"/>
      <c r="Z7" s="10"/>
      <c r="AA7" s="10"/>
      <c r="AB7" s="10"/>
      <c r="AC7" s="10"/>
      <c r="AD7" s="10"/>
      <c r="AE7" s="10"/>
      <c r="AF7" s="10"/>
      <c r="AG7" s="10"/>
    </row>
    <row r="8" spans="1:33" ht="39.6" x14ac:dyDescent="0.25">
      <c r="A8" s="227" t="s">
        <v>664</v>
      </c>
      <c r="B8" s="227" t="s">
        <v>1293</v>
      </c>
      <c r="C8" s="170" t="s">
        <v>654</v>
      </c>
      <c r="D8" s="227" t="s">
        <v>149</v>
      </c>
      <c r="E8" s="115" t="s">
        <v>1302</v>
      </c>
      <c r="F8" s="233" t="s">
        <v>1295</v>
      </c>
      <c r="G8" s="228" t="s">
        <v>416</v>
      </c>
      <c r="H8" s="227" t="s">
        <v>358</v>
      </c>
      <c r="I8" s="235">
        <v>0.04</v>
      </c>
      <c r="J8" s="228" t="s">
        <v>416</v>
      </c>
      <c r="K8" s="227" t="s">
        <v>358</v>
      </c>
      <c r="L8" s="227" t="s">
        <v>416</v>
      </c>
      <c r="M8" s="234" t="s">
        <v>865</v>
      </c>
      <c r="N8" s="234" t="s">
        <v>865</v>
      </c>
      <c r="O8" s="234" t="s">
        <v>865</v>
      </c>
      <c r="P8" s="322" t="s">
        <v>1304</v>
      </c>
      <c r="Q8" s="105">
        <v>0</v>
      </c>
      <c r="R8" s="105">
        <v>0</v>
      </c>
      <c r="S8" s="106" t="s">
        <v>869</v>
      </c>
      <c r="T8" s="10"/>
      <c r="U8" s="10"/>
      <c r="V8" s="10"/>
      <c r="W8" s="10"/>
      <c r="X8" s="10"/>
      <c r="Y8" s="10"/>
      <c r="Z8" s="10"/>
      <c r="AA8" s="10"/>
      <c r="AB8" s="10"/>
      <c r="AC8" s="10"/>
      <c r="AD8" s="10"/>
      <c r="AE8" s="10"/>
      <c r="AF8" s="10"/>
      <c r="AG8" s="10"/>
    </row>
    <row r="9" spans="1:33" ht="39.6" x14ac:dyDescent="0.25">
      <c r="A9" s="227" t="s">
        <v>664</v>
      </c>
      <c r="B9" s="227" t="s">
        <v>1293</v>
      </c>
      <c r="C9" s="170" t="s">
        <v>654</v>
      </c>
      <c r="D9" s="227" t="s">
        <v>149</v>
      </c>
      <c r="E9" s="115" t="s">
        <v>1305</v>
      </c>
      <c r="F9" s="233">
        <v>4</v>
      </c>
      <c r="G9" s="228" t="s">
        <v>416</v>
      </c>
      <c r="H9" s="227" t="s">
        <v>358</v>
      </c>
      <c r="I9" s="235">
        <v>0.04</v>
      </c>
      <c r="J9" s="228" t="s">
        <v>416</v>
      </c>
      <c r="K9" s="227" t="s">
        <v>358</v>
      </c>
      <c r="L9" s="227" t="s">
        <v>416</v>
      </c>
      <c r="M9" s="234" t="s">
        <v>865</v>
      </c>
      <c r="N9" s="234" t="s">
        <v>865</v>
      </c>
      <c r="O9" s="234" t="s">
        <v>865</v>
      </c>
      <c r="P9" s="322" t="s">
        <v>1304</v>
      </c>
      <c r="Q9" s="105">
        <v>0</v>
      </c>
      <c r="R9" s="105">
        <v>0</v>
      </c>
      <c r="S9" s="106" t="s">
        <v>869</v>
      </c>
      <c r="T9" s="10"/>
      <c r="U9" s="10"/>
      <c r="V9" s="10"/>
      <c r="W9" s="10"/>
      <c r="X9" s="10"/>
      <c r="Y9" s="10"/>
      <c r="Z9" s="10"/>
      <c r="AA9" s="10"/>
      <c r="AB9" s="10"/>
      <c r="AC9" s="10"/>
      <c r="AD9" s="10"/>
      <c r="AE9" s="10"/>
      <c r="AF9" s="10"/>
      <c r="AG9" s="10"/>
    </row>
    <row r="10" spans="1:33" ht="26.4" x14ac:dyDescent="0.25">
      <c r="A10" s="227" t="s">
        <v>664</v>
      </c>
      <c r="B10" s="227" t="s">
        <v>1293</v>
      </c>
      <c r="C10" s="170" t="s">
        <v>654</v>
      </c>
      <c r="D10" s="227" t="s">
        <v>149</v>
      </c>
      <c r="E10" s="115" t="s">
        <v>1306</v>
      </c>
      <c r="F10" s="233" t="s">
        <v>1307</v>
      </c>
      <c r="G10" s="228" t="s">
        <v>416</v>
      </c>
      <c r="H10" s="227" t="s">
        <v>358</v>
      </c>
      <c r="I10" s="228" t="s">
        <v>185</v>
      </c>
      <c r="J10" s="228" t="s">
        <v>416</v>
      </c>
      <c r="K10" s="227" t="s">
        <v>358</v>
      </c>
      <c r="L10" s="227" t="s">
        <v>416</v>
      </c>
      <c r="M10" s="234" t="s">
        <v>865</v>
      </c>
      <c r="N10" s="234" t="s">
        <v>865</v>
      </c>
      <c r="O10" s="234" t="s">
        <v>865</v>
      </c>
      <c r="P10" s="322" t="s">
        <v>1296</v>
      </c>
      <c r="Q10" s="105">
        <v>0</v>
      </c>
      <c r="R10" s="105">
        <v>0</v>
      </c>
      <c r="S10" s="106" t="s">
        <v>869</v>
      </c>
      <c r="T10" s="10"/>
      <c r="U10" s="10"/>
      <c r="V10" s="10"/>
      <c r="W10" s="10"/>
      <c r="X10" s="10"/>
      <c r="Y10" s="10"/>
      <c r="Z10" s="10"/>
      <c r="AA10" s="10"/>
      <c r="AB10" s="10"/>
      <c r="AC10" s="10"/>
      <c r="AD10" s="10"/>
      <c r="AE10" s="10"/>
      <c r="AF10" s="10"/>
      <c r="AG10" s="10"/>
    </row>
    <row r="11" spans="1:33" ht="26.4" x14ac:dyDescent="0.25">
      <c r="A11" s="227" t="s">
        <v>664</v>
      </c>
      <c r="B11" s="227" t="s">
        <v>1293</v>
      </c>
      <c r="C11" s="170" t="s">
        <v>654</v>
      </c>
      <c r="D11" s="227" t="s">
        <v>149</v>
      </c>
      <c r="E11" s="115" t="s">
        <v>1308</v>
      </c>
      <c r="F11" s="233" t="s">
        <v>1299</v>
      </c>
      <c r="G11" s="228" t="s">
        <v>416</v>
      </c>
      <c r="H11" s="227" t="s">
        <v>358</v>
      </c>
      <c r="I11" s="228" t="s">
        <v>416</v>
      </c>
      <c r="J11" s="228" t="s">
        <v>416</v>
      </c>
      <c r="K11" s="227" t="s">
        <v>358</v>
      </c>
      <c r="L11" s="227" t="s">
        <v>416</v>
      </c>
      <c r="M11" s="234" t="s">
        <v>865</v>
      </c>
      <c r="N11" s="234" t="s">
        <v>865</v>
      </c>
      <c r="O11" s="234" t="s">
        <v>865</v>
      </c>
      <c r="P11" s="322"/>
      <c r="Q11" s="105">
        <v>0</v>
      </c>
      <c r="R11" s="105">
        <v>0</v>
      </c>
      <c r="S11" s="106" t="s">
        <v>869</v>
      </c>
      <c r="T11" s="10"/>
      <c r="U11" s="10"/>
      <c r="V11" s="10"/>
      <c r="W11" s="10"/>
      <c r="X11" s="10"/>
      <c r="Y11" s="10"/>
      <c r="Z11" s="10"/>
      <c r="AA11" s="10"/>
      <c r="AB11" s="10"/>
      <c r="AC11" s="10"/>
      <c r="AD11" s="10"/>
      <c r="AE11" s="10"/>
      <c r="AF11" s="10"/>
      <c r="AG11" s="10"/>
    </row>
    <row r="12" spans="1:33" ht="26.4" x14ac:dyDescent="0.25">
      <c r="A12" s="227" t="s">
        <v>664</v>
      </c>
      <c r="B12" s="227" t="s">
        <v>1293</v>
      </c>
      <c r="C12" s="170" t="s">
        <v>654</v>
      </c>
      <c r="D12" s="227" t="s">
        <v>149</v>
      </c>
      <c r="E12" s="115" t="s">
        <v>1308</v>
      </c>
      <c r="F12" s="233" t="s">
        <v>1295</v>
      </c>
      <c r="G12" s="228">
        <v>0</v>
      </c>
      <c r="H12" s="227" t="s">
        <v>358</v>
      </c>
      <c r="I12" s="235">
        <v>0</v>
      </c>
      <c r="J12" s="235">
        <v>0</v>
      </c>
      <c r="K12" s="227" t="s">
        <v>358</v>
      </c>
      <c r="L12" s="227" t="s">
        <v>421</v>
      </c>
      <c r="M12" s="228" t="s">
        <v>865</v>
      </c>
      <c r="N12" s="228" t="s">
        <v>865</v>
      </c>
      <c r="O12" s="234" t="s">
        <v>865</v>
      </c>
      <c r="P12" s="322" t="s">
        <v>1309</v>
      </c>
      <c r="Q12" s="105">
        <v>0</v>
      </c>
      <c r="R12" s="105">
        <v>0</v>
      </c>
      <c r="S12" s="106" t="s">
        <v>869</v>
      </c>
      <c r="T12" s="10"/>
      <c r="U12" s="10"/>
      <c r="V12" s="10"/>
      <c r="W12" s="10"/>
      <c r="X12" s="10"/>
      <c r="Y12" s="10"/>
      <c r="Z12" s="10"/>
      <c r="AA12" s="10"/>
      <c r="AB12" s="10"/>
      <c r="AC12" s="10"/>
      <c r="AD12" s="10"/>
      <c r="AE12" s="10"/>
      <c r="AF12" s="10"/>
      <c r="AG12" s="10"/>
    </row>
    <row r="13" spans="1:33" ht="105.6" x14ac:dyDescent="0.25">
      <c r="A13" s="227" t="s">
        <v>664</v>
      </c>
      <c r="B13" s="227" t="s">
        <v>1293</v>
      </c>
      <c r="C13" s="170" t="s">
        <v>654</v>
      </c>
      <c r="D13" s="227" t="s">
        <v>149</v>
      </c>
      <c r="E13" s="115" t="s">
        <v>1310</v>
      </c>
      <c r="F13" s="233" t="s">
        <v>1299</v>
      </c>
      <c r="G13" s="228">
        <v>5078</v>
      </c>
      <c r="H13" s="227" t="s">
        <v>360</v>
      </c>
      <c r="I13" s="235">
        <v>0.16</v>
      </c>
      <c r="J13" s="235">
        <v>0.18</v>
      </c>
      <c r="K13" s="227" t="s">
        <v>358</v>
      </c>
      <c r="L13" s="227" t="s">
        <v>416</v>
      </c>
      <c r="M13" s="228" t="s">
        <v>865</v>
      </c>
      <c r="N13" s="228" t="s">
        <v>1162</v>
      </c>
      <c r="O13" s="234" t="s">
        <v>1162</v>
      </c>
      <c r="P13" s="322" t="s">
        <v>1311</v>
      </c>
      <c r="Q13" s="105">
        <v>0</v>
      </c>
      <c r="R13" s="105">
        <v>0</v>
      </c>
      <c r="S13" s="106" t="s">
        <v>1312</v>
      </c>
      <c r="T13" s="10"/>
      <c r="U13" s="10"/>
      <c r="V13" s="10"/>
      <c r="W13" s="10"/>
      <c r="X13" s="10"/>
      <c r="Y13" s="10"/>
      <c r="Z13" s="10"/>
      <c r="AA13" s="10"/>
      <c r="AB13" s="10"/>
      <c r="AC13" s="10"/>
      <c r="AD13" s="10"/>
      <c r="AE13" s="10"/>
      <c r="AF13" s="10"/>
      <c r="AG13" s="10"/>
    </row>
    <row r="14" spans="1:33" ht="26.4" x14ac:dyDescent="0.25">
      <c r="A14" s="227" t="s">
        <v>664</v>
      </c>
      <c r="B14" s="227" t="s">
        <v>1293</v>
      </c>
      <c r="C14" s="170" t="s">
        <v>654</v>
      </c>
      <c r="D14" s="227" t="s">
        <v>149</v>
      </c>
      <c r="E14" s="115" t="s">
        <v>1310</v>
      </c>
      <c r="F14" s="233" t="s">
        <v>1300</v>
      </c>
      <c r="G14" s="228">
        <v>45134</v>
      </c>
      <c r="H14" s="227" t="s">
        <v>358</v>
      </c>
      <c r="I14" s="235">
        <v>0.18</v>
      </c>
      <c r="J14" s="235">
        <v>0.18</v>
      </c>
      <c r="K14" s="227" t="s">
        <v>358</v>
      </c>
      <c r="L14" s="227" t="s">
        <v>416</v>
      </c>
      <c r="M14" s="228" t="s">
        <v>865</v>
      </c>
      <c r="N14" s="228" t="s">
        <v>1162</v>
      </c>
      <c r="O14" s="234" t="s">
        <v>1162</v>
      </c>
      <c r="P14" s="322" t="s">
        <v>1313</v>
      </c>
      <c r="Q14" s="105">
        <v>42854</v>
      </c>
      <c r="R14" s="105">
        <v>337</v>
      </c>
      <c r="S14" s="106" t="s">
        <v>869</v>
      </c>
      <c r="T14" s="10"/>
      <c r="U14" s="10"/>
      <c r="V14" s="10"/>
      <c r="W14" s="10"/>
      <c r="X14" s="10"/>
      <c r="Y14" s="10"/>
      <c r="Z14" s="10"/>
      <c r="AA14" s="10"/>
      <c r="AB14" s="10"/>
      <c r="AC14" s="10"/>
      <c r="AD14" s="10"/>
      <c r="AE14" s="10"/>
      <c r="AF14" s="10"/>
      <c r="AG14" s="10"/>
    </row>
    <row r="15" spans="1:33" ht="26.4" x14ac:dyDescent="0.25">
      <c r="A15" s="227" t="s">
        <v>664</v>
      </c>
      <c r="B15" s="227" t="s">
        <v>1293</v>
      </c>
      <c r="C15" s="170" t="s">
        <v>654</v>
      </c>
      <c r="D15" s="227" t="s">
        <v>149</v>
      </c>
      <c r="E15" s="115" t="s">
        <v>1314</v>
      </c>
      <c r="F15" s="233" t="s">
        <v>1307</v>
      </c>
      <c r="G15" s="228" t="s">
        <v>416</v>
      </c>
      <c r="H15" s="227" t="s">
        <v>358</v>
      </c>
      <c r="I15" s="228" t="s">
        <v>416</v>
      </c>
      <c r="J15" s="228" t="s">
        <v>416</v>
      </c>
      <c r="K15" s="227" t="s">
        <v>358</v>
      </c>
      <c r="L15" s="227" t="s">
        <v>416</v>
      </c>
      <c r="M15" s="234" t="s">
        <v>865</v>
      </c>
      <c r="N15" s="234" t="s">
        <v>865</v>
      </c>
      <c r="O15" s="234" t="s">
        <v>865</v>
      </c>
      <c r="P15" s="322" t="s">
        <v>1296</v>
      </c>
      <c r="Q15" s="105">
        <v>0</v>
      </c>
      <c r="R15" s="105">
        <v>0</v>
      </c>
      <c r="S15" s="106" t="s">
        <v>869</v>
      </c>
      <c r="T15" s="10"/>
      <c r="U15" s="10"/>
      <c r="V15" s="10"/>
      <c r="W15" s="10"/>
      <c r="X15" s="10"/>
      <c r="Y15" s="10"/>
      <c r="Z15" s="10"/>
      <c r="AA15" s="10"/>
      <c r="AB15" s="10"/>
      <c r="AC15" s="10"/>
      <c r="AD15" s="10"/>
      <c r="AE15" s="10"/>
      <c r="AF15" s="10"/>
      <c r="AG15" s="10"/>
    </row>
    <row r="16" spans="1:33" ht="26.4" x14ac:dyDescent="0.25">
      <c r="A16" s="227" t="s">
        <v>664</v>
      </c>
      <c r="B16" s="227" t="s">
        <v>1293</v>
      </c>
      <c r="C16" s="170" t="s">
        <v>654</v>
      </c>
      <c r="D16" s="227" t="s">
        <v>149</v>
      </c>
      <c r="E16" s="115" t="s">
        <v>1315</v>
      </c>
      <c r="F16" s="233" t="s">
        <v>1316</v>
      </c>
      <c r="G16" s="228">
        <v>18481</v>
      </c>
      <c r="H16" s="227" t="s">
        <v>358</v>
      </c>
      <c r="I16" s="228" t="s">
        <v>185</v>
      </c>
      <c r="J16" s="235">
        <v>0.55000000000000004</v>
      </c>
      <c r="K16" s="227" t="s">
        <v>358</v>
      </c>
      <c r="L16" s="227" t="s">
        <v>416</v>
      </c>
      <c r="M16" s="228" t="s">
        <v>865</v>
      </c>
      <c r="N16" s="228" t="s">
        <v>1162</v>
      </c>
      <c r="O16" s="234" t="s">
        <v>1162</v>
      </c>
      <c r="P16" s="322" t="s">
        <v>1296</v>
      </c>
      <c r="Q16" s="105">
        <v>8923</v>
      </c>
      <c r="R16" s="105">
        <v>31</v>
      </c>
      <c r="S16" s="106" t="s">
        <v>869</v>
      </c>
      <c r="T16" s="10"/>
      <c r="U16" s="10"/>
      <c r="V16" s="10"/>
      <c r="W16" s="10"/>
      <c r="X16" s="10"/>
      <c r="Y16" s="10"/>
      <c r="Z16" s="10"/>
      <c r="AA16" s="10"/>
      <c r="AB16" s="10"/>
      <c r="AC16" s="10"/>
      <c r="AD16" s="10"/>
      <c r="AE16" s="10"/>
      <c r="AF16" s="10"/>
      <c r="AG16" s="10"/>
    </row>
    <row r="17" spans="1:33" ht="52.8" x14ac:dyDescent="0.25">
      <c r="A17" s="227" t="s">
        <v>664</v>
      </c>
      <c r="B17" s="227" t="s">
        <v>1293</v>
      </c>
      <c r="C17" s="170" t="s">
        <v>654</v>
      </c>
      <c r="D17" s="227" t="s">
        <v>149</v>
      </c>
      <c r="E17" s="115" t="s">
        <v>1317</v>
      </c>
      <c r="F17" s="233" t="s">
        <v>1316</v>
      </c>
      <c r="G17" s="228">
        <v>170</v>
      </c>
      <c r="H17" s="227" t="s">
        <v>358</v>
      </c>
      <c r="I17" s="228" t="s">
        <v>185</v>
      </c>
      <c r="J17" s="235">
        <v>0.51</v>
      </c>
      <c r="K17" s="227" t="s">
        <v>358</v>
      </c>
      <c r="L17" s="227" t="s">
        <v>421</v>
      </c>
      <c r="M17" s="228" t="s">
        <v>865</v>
      </c>
      <c r="N17" s="228" t="s">
        <v>1162</v>
      </c>
      <c r="O17" s="234" t="s">
        <v>1162</v>
      </c>
      <c r="P17" s="322" t="s">
        <v>1318</v>
      </c>
      <c r="Q17" s="105">
        <v>1169</v>
      </c>
      <c r="R17" s="105">
        <v>43</v>
      </c>
      <c r="S17" s="106" t="s">
        <v>869</v>
      </c>
      <c r="T17" s="10"/>
      <c r="U17" s="10"/>
      <c r="V17" s="10"/>
      <c r="W17" s="10"/>
      <c r="X17" s="10"/>
      <c r="Y17" s="10"/>
      <c r="Z17" s="10"/>
      <c r="AA17" s="10"/>
      <c r="AB17" s="10"/>
      <c r="AC17" s="10"/>
      <c r="AD17" s="10"/>
      <c r="AE17" s="10"/>
      <c r="AF17" s="10"/>
      <c r="AG17" s="10"/>
    </row>
    <row r="18" spans="1:33" ht="26.4" x14ac:dyDescent="0.25">
      <c r="A18" s="227" t="s">
        <v>664</v>
      </c>
      <c r="B18" s="227" t="s">
        <v>1293</v>
      </c>
      <c r="C18" s="170" t="s">
        <v>654</v>
      </c>
      <c r="D18" s="227" t="s">
        <v>149</v>
      </c>
      <c r="E18" s="115" t="s">
        <v>1319</v>
      </c>
      <c r="F18" s="233" t="s">
        <v>1300</v>
      </c>
      <c r="G18" s="228">
        <v>325</v>
      </c>
      <c r="H18" s="227" t="s">
        <v>358</v>
      </c>
      <c r="I18" s="228" t="s">
        <v>185</v>
      </c>
      <c r="J18" s="235">
        <v>0.35</v>
      </c>
      <c r="K18" s="227" t="s">
        <v>358</v>
      </c>
      <c r="L18" s="227" t="s">
        <v>416</v>
      </c>
      <c r="M18" s="228" t="s">
        <v>865</v>
      </c>
      <c r="N18" s="228" t="s">
        <v>1162</v>
      </c>
      <c r="O18" s="234" t="s">
        <v>865</v>
      </c>
      <c r="P18" s="322" t="s">
        <v>1296</v>
      </c>
      <c r="Q18" s="105">
        <v>6031</v>
      </c>
      <c r="R18" s="105">
        <v>326</v>
      </c>
      <c r="S18" s="106" t="s">
        <v>869</v>
      </c>
      <c r="T18" s="10"/>
      <c r="U18" s="10"/>
      <c r="V18" s="10"/>
      <c r="W18" s="10"/>
      <c r="X18" s="10"/>
      <c r="Y18" s="10"/>
      <c r="Z18" s="10"/>
      <c r="AA18" s="10"/>
      <c r="AB18" s="10"/>
      <c r="AC18" s="10"/>
      <c r="AD18" s="10"/>
      <c r="AE18" s="10"/>
      <c r="AF18" s="10"/>
      <c r="AG18" s="10"/>
    </row>
    <row r="19" spans="1:33" ht="26.4" x14ac:dyDescent="0.25">
      <c r="A19" s="227" t="s">
        <v>664</v>
      </c>
      <c r="B19" s="227" t="s">
        <v>1293</v>
      </c>
      <c r="C19" s="170" t="s">
        <v>654</v>
      </c>
      <c r="D19" s="227" t="s">
        <v>149</v>
      </c>
      <c r="E19" s="115" t="s">
        <v>1320</v>
      </c>
      <c r="F19" s="233" t="s">
        <v>1299</v>
      </c>
      <c r="G19" s="228" t="s">
        <v>416</v>
      </c>
      <c r="H19" s="227" t="s">
        <v>358</v>
      </c>
      <c r="I19" s="228" t="s">
        <v>416</v>
      </c>
      <c r="J19" s="235" t="s">
        <v>416</v>
      </c>
      <c r="K19" s="227" t="s">
        <v>358</v>
      </c>
      <c r="L19" s="227" t="s">
        <v>416</v>
      </c>
      <c r="M19" s="228" t="s">
        <v>865</v>
      </c>
      <c r="N19" s="228" t="s">
        <v>865</v>
      </c>
      <c r="O19" s="234" t="s">
        <v>865</v>
      </c>
      <c r="P19" s="322"/>
      <c r="Q19" s="105">
        <v>0</v>
      </c>
      <c r="R19" s="105">
        <v>0</v>
      </c>
      <c r="S19" s="106" t="s">
        <v>869</v>
      </c>
      <c r="T19" s="10"/>
      <c r="U19" s="10"/>
      <c r="V19" s="10"/>
      <c r="W19" s="10"/>
      <c r="X19" s="10"/>
      <c r="Y19" s="10"/>
      <c r="Z19" s="10"/>
      <c r="AA19" s="10"/>
      <c r="AB19" s="10"/>
      <c r="AC19" s="10"/>
      <c r="AD19" s="10"/>
      <c r="AE19" s="10"/>
      <c r="AF19" s="10"/>
      <c r="AG19" s="10"/>
    </row>
    <row r="20" spans="1:33" ht="39.6" x14ac:dyDescent="0.25">
      <c r="A20" s="227" t="s">
        <v>664</v>
      </c>
      <c r="B20" s="227" t="s">
        <v>1293</v>
      </c>
      <c r="C20" s="170" t="s">
        <v>654</v>
      </c>
      <c r="D20" s="227" t="s">
        <v>149</v>
      </c>
      <c r="E20" s="115" t="s">
        <v>1320</v>
      </c>
      <c r="F20" s="233" t="s">
        <v>1321</v>
      </c>
      <c r="G20" s="228" t="s">
        <v>416</v>
      </c>
      <c r="H20" s="227" t="s">
        <v>358</v>
      </c>
      <c r="I20" s="235">
        <v>0.01</v>
      </c>
      <c r="J20" s="228" t="s">
        <v>416</v>
      </c>
      <c r="K20" s="227" t="s">
        <v>358</v>
      </c>
      <c r="L20" s="227" t="s">
        <v>416</v>
      </c>
      <c r="M20" s="234" t="s">
        <v>865</v>
      </c>
      <c r="N20" s="234" t="s">
        <v>865</v>
      </c>
      <c r="O20" s="234" t="s">
        <v>865</v>
      </c>
      <c r="P20" s="322" t="s">
        <v>1322</v>
      </c>
      <c r="Q20" s="105">
        <v>0</v>
      </c>
      <c r="R20" s="105">
        <v>0</v>
      </c>
      <c r="S20" s="106" t="s">
        <v>869</v>
      </c>
      <c r="T20" s="10"/>
      <c r="U20" s="10"/>
      <c r="V20" s="10"/>
      <c r="W20" s="10"/>
      <c r="X20" s="10"/>
      <c r="Y20" s="10"/>
      <c r="Z20" s="10"/>
      <c r="AA20" s="10"/>
      <c r="AB20" s="10"/>
      <c r="AC20" s="10"/>
      <c r="AD20" s="10"/>
      <c r="AE20" s="10"/>
      <c r="AF20" s="10"/>
      <c r="AG20" s="10"/>
    </row>
    <row r="21" spans="1:33" ht="26.4" x14ac:dyDescent="0.25">
      <c r="A21" s="227" t="s">
        <v>664</v>
      </c>
      <c r="B21" s="227" t="s">
        <v>1293</v>
      </c>
      <c r="C21" s="170" t="s">
        <v>654</v>
      </c>
      <c r="D21" s="227" t="s">
        <v>149</v>
      </c>
      <c r="E21" s="115" t="s">
        <v>1320</v>
      </c>
      <c r="F21" s="233" t="s">
        <v>1323</v>
      </c>
      <c r="G21" s="228" t="s">
        <v>416</v>
      </c>
      <c r="H21" s="227" t="s">
        <v>358</v>
      </c>
      <c r="I21" s="228" t="s">
        <v>416</v>
      </c>
      <c r="J21" s="228" t="s">
        <v>416</v>
      </c>
      <c r="K21" s="227" t="s">
        <v>358</v>
      </c>
      <c r="L21" s="227" t="s">
        <v>416</v>
      </c>
      <c r="M21" s="234" t="s">
        <v>865</v>
      </c>
      <c r="N21" s="234" t="s">
        <v>865</v>
      </c>
      <c r="O21" s="234" t="s">
        <v>865</v>
      </c>
      <c r="P21" s="322" t="s">
        <v>1296</v>
      </c>
      <c r="Q21" s="105">
        <v>0</v>
      </c>
      <c r="R21" s="105">
        <v>0</v>
      </c>
      <c r="S21" s="106" t="s">
        <v>869</v>
      </c>
      <c r="T21" s="10"/>
      <c r="U21" s="10"/>
      <c r="V21" s="10"/>
      <c r="W21" s="10"/>
      <c r="X21" s="10"/>
      <c r="Y21" s="10"/>
      <c r="Z21" s="10"/>
      <c r="AA21" s="10"/>
      <c r="AB21" s="10"/>
      <c r="AC21" s="10"/>
      <c r="AD21" s="10"/>
      <c r="AE21" s="10"/>
      <c r="AF21" s="10"/>
      <c r="AG21" s="10"/>
    </row>
    <row r="22" spans="1:33" ht="26.4" x14ac:dyDescent="0.25">
      <c r="A22" s="227" t="s">
        <v>664</v>
      </c>
      <c r="B22" s="227" t="s">
        <v>1293</v>
      </c>
      <c r="C22" s="170" t="s">
        <v>654</v>
      </c>
      <c r="D22" s="227" t="s">
        <v>149</v>
      </c>
      <c r="E22" s="115" t="s">
        <v>1320</v>
      </c>
      <c r="F22" s="233" t="s">
        <v>1316</v>
      </c>
      <c r="G22" s="228">
        <v>406</v>
      </c>
      <c r="H22" s="227" t="s">
        <v>358</v>
      </c>
      <c r="I22" s="235">
        <v>0.11</v>
      </c>
      <c r="J22" s="235">
        <v>0.05</v>
      </c>
      <c r="K22" s="227" t="s">
        <v>358</v>
      </c>
      <c r="L22" s="227" t="s">
        <v>416</v>
      </c>
      <c r="M22" s="228" t="s">
        <v>865</v>
      </c>
      <c r="N22" s="228" t="s">
        <v>1162</v>
      </c>
      <c r="O22" s="234" t="s">
        <v>1162</v>
      </c>
      <c r="P22" s="322" t="s">
        <v>1324</v>
      </c>
      <c r="Q22" s="105">
        <v>1532</v>
      </c>
      <c r="R22" s="105">
        <v>104</v>
      </c>
      <c r="S22" s="106" t="s">
        <v>869</v>
      </c>
      <c r="T22" s="10"/>
      <c r="U22" s="10"/>
      <c r="V22" s="10"/>
      <c r="W22" s="10"/>
      <c r="X22" s="10"/>
      <c r="Y22" s="10"/>
      <c r="Z22" s="10"/>
      <c r="AA22" s="10"/>
      <c r="AB22" s="10"/>
      <c r="AC22" s="10"/>
      <c r="AD22" s="10"/>
      <c r="AE22" s="10"/>
      <c r="AF22" s="10"/>
      <c r="AG22" s="10"/>
    </row>
    <row r="23" spans="1:33" ht="26.4" x14ac:dyDescent="0.25">
      <c r="A23" s="227" t="s">
        <v>664</v>
      </c>
      <c r="B23" s="227" t="s">
        <v>1293</v>
      </c>
      <c r="C23" s="170" t="s">
        <v>654</v>
      </c>
      <c r="D23" s="227" t="s">
        <v>149</v>
      </c>
      <c r="E23" s="115" t="s">
        <v>1325</v>
      </c>
      <c r="F23" s="233" t="s">
        <v>1299</v>
      </c>
      <c r="G23" s="228" t="s">
        <v>416</v>
      </c>
      <c r="H23" s="227" t="s">
        <v>358</v>
      </c>
      <c r="I23" s="235" t="s">
        <v>416</v>
      </c>
      <c r="J23" s="235" t="s">
        <v>416</v>
      </c>
      <c r="K23" s="227" t="s">
        <v>358</v>
      </c>
      <c r="L23" s="227" t="s">
        <v>416</v>
      </c>
      <c r="M23" s="228" t="s">
        <v>865</v>
      </c>
      <c r="N23" s="228" t="s">
        <v>865</v>
      </c>
      <c r="O23" s="234" t="s">
        <v>865</v>
      </c>
      <c r="P23" s="322"/>
      <c r="Q23" s="105">
        <v>0</v>
      </c>
      <c r="R23" s="105">
        <v>0</v>
      </c>
      <c r="S23" s="106" t="s">
        <v>869</v>
      </c>
      <c r="T23" s="10"/>
      <c r="U23" s="10"/>
      <c r="V23" s="10"/>
      <c r="W23" s="10"/>
      <c r="X23" s="10"/>
      <c r="Y23" s="10"/>
      <c r="Z23" s="10"/>
      <c r="AA23" s="10"/>
      <c r="AB23" s="10"/>
      <c r="AC23" s="10"/>
      <c r="AD23" s="10"/>
      <c r="AE23" s="10"/>
      <c r="AF23" s="10"/>
      <c r="AG23" s="10"/>
    </row>
    <row r="24" spans="1:33" ht="26.4" x14ac:dyDescent="0.25">
      <c r="A24" s="227" t="s">
        <v>664</v>
      </c>
      <c r="B24" s="227" t="s">
        <v>1293</v>
      </c>
      <c r="C24" s="170" t="s">
        <v>654</v>
      </c>
      <c r="D24" s="227" t="s">
        <v>149</v>
      </c>
      <c r="E24" s="115" t="s">
        <v>1325</v>
      </c>
      <c r="F24" s="233" t="s">
        <v>1300</v>
      </c>
      <c r="G24" s="228">
        <v>2</v>
      </c>
      <c r="H24" s="227" t="s">
        <v>358</v>
      </c>
      <c r="I24" s="228" t="s">
        <v>185</v>
      </c>
      <c r="J24" s="235">
        <v>0.04</v>
      </c>
      <c r="K24" s="227" t="s">
        <v>358</v>
      </c>
      <c r="L24" s="227" t="s">
        <v>421</v>
      </c>
      <c r="M24" s="228" t="s">
        <v>865</v>
      </c>
      <c r="N24" s="228" t="s">
        <v>865</v>
      </c>
      <c r="O24" s="234" t="s">
        <v>865</v>
      </c>
      <c r="P24" s="322" t="s">
        <v>1296</v>
      </c>
      <c r="Q24" s="105">
        <v>0</v>
      </c>
      <c r="R24" s="105">
        <v>0</v>
      </c>
      <c r="S24" s="106" t="s">
        <v>869</v>
      </c>
      <c r="T24" s="10"/>
      <c r="U24" s="10"/>
      <c r="V24" s="10"/>
      <c r="W24" s="10"/>
      <c r="X24" s="10"/>
      <c r="Y24" s="10"/>
      <c r="Z24" s="10"/>
      <c r="AA24" s="10"/>
      <c r="AB24" s="10"/>
      <c r="AC24" s="10"/>
      <c r="AD24" s="10"/>
      <c r="AE24" s="10"/>
      <c r="AF24" s="10"/>
      <c r="AG24" s="10"/>
    </row>
    <row r="25" spans="1:33" ht="39.6" x14ac:dyDescent="0.25">
      <c r="A25" s="227" t="s">
        <v>664</v>
      </c>
      <c r="B25" s="227" t="s">
        <v>1293</v>
      </c>
      <c r="C25" s="170" t="s">
        <v>654</v>
      </c>
      <c r="D25" s="227" t="s">
        <v>149</v>
      </c>
      <c r="E25" s="115" t="s">
        <v>1326</v>
      </c>
      <c r="F25" s="233" t="s">
        <v>1295</v>
      </c>
      <c r="G25" s="228">
        <v>64</v>
      </c>
      <c r="H25" s="227" t="s">
        <v>358</v>
      </c>
      <c r="I25" s="235">
        <v>0.32</v>
      </c>
      <c r="J25" s="235">
        <v>0.05</v>
      </c>
      <c r="K25" s="227" t="s">
        <v>358</v>
      </c>
      <c r="L25" s="227" t="s">
        <v>421</v>
      </c>
      <c r="M25" s="228" t="s">
        <v>865</v>
      </c>
      <c r="N25" s="228" t="s">
        <v>865</v>
      </c>
      <c r="O25" s="234" t="s">
        <v>865</v>
      </c>
      <c r="P25" s="322" t="s">
        <v>1327</v>
      </c>
      <c r="Q25" s="105">
        <v>24</v>
      </c>
      <c r="R25" s="105">
        <v>14</v>
      </c>
      <c r="S25" s="106" t="s">
        <v>869</v>
      </c>
      <c r="T25" s="10"/>
      <c r="U25" s="10"/>
      <c r="V25" s="10"/>
      <c r="W25" s="10"/>
      <c r="X25" s="10"/>
      <c r="Y25" s="10"/>
      <c r="Z25" s="10"/>
      <c r="AA25" s="10"/>
      <c r="AB25" s="10"/>
      <c r="AC25" s="10"/>
      <c r="AD25" s="10"/>
      <c r="AE25" s="10"/>
      <c r="AF25" s="10"/>
      <c r="AG25" s="10"/>
    </row>
    <row r="26" spans="1:33" ht="26.4" x14ac:dyDescent="0.25">
      <c r="A26" s="227" t="s">
        <v>664</v>
      </c>
      <c r="B26" s="227" t="s">
        <v>1293</v>
      </c>
      <c r="C26" s="170" t="s">
        <v>654</v>
      </c>
      <c r="D26" s="227" t="s">
        <v>149</v>
      </c>
      <c r="E26" s="115" t="s">
        <v>1328</v>
      </c>
      <c r="F26" s="233">
        <v>4</v>
      </c>
      <c r="G26" s="228" t="s">
        <v>416</v>
      </c>
      <c r="H26" s="227" t="s">
        <v>358</v>
      </c>
      <c r="I26" s="228" t="s">
        <v>185</v>
      </c>
      <c r="J26" s="228" t="s">
        <v>416</v>
      </c>
      <c r="K26" s="227" t="s">
        <v>358</v>
      </c>
      <c r="L26" s="227" t="s">
        <v>416</v>
      </c>
      <c r="M26" s="234" t="s">
        <v>865</v>
      </c>
      <c r="N26" s="234" t="s">
        <v>865</v>
      </c>
      <c r="O26" s="234" t="s">
        <v>865</v>
      </c>
      <c r="P26" s="322" t="s">
        <v>1296</v>
      </c>
      <c r="Q26" s="105">
        <v>1</v>
      </c>
      <c r="R26" s="105">
        <v>1</v>
      </c>
      <c r="S26" s="106" t="s">
        <v>869</v>
      </c>
      <c r="T26" s="10"/>
      <c r="U26" s="10"/>
      <c r="V26" s="10"/>
      <c r="W26" s="10"/>
      <c r="X26" s="10"/>
      <c r="Y26" s="10"/>
      <c r="Z26" s="10"/>
      <c r="AA26" s="10"/>
      <c r="AB26" s="10"/>
      <c r="AC26" s="10"/>
      <c r="AD26" s="10"/>
      <c r="AE26" s="10"/>
      <c r="AF26" s="10"/>
      <c r="AG26" s="10"/>
    </row>
    <row r="27" spans="1:33" ht="26.4" x14ac:dyDescent="0.25">
      <c r="A27" s="227" t="s">
        <v>664</v>
      </c>
      <c r="B27" s="227" t="s">
        <v>1293</v>
      </c>
      <c r="C27" s="170" t="s">
        <v>654</v>
      </c>
      <c r="D27" s="227" t="s">
        <v>149</v>
      </c>
      <c r="E27" s="115" t="s">
        <v>1329</v>
      </c>
      <c r="F27" s="233" t="s">
        <v>1299</v>
      </c>
      <c r="G27" s="228" t="s">
        <v>416</v>
      </c>
      <c r="H27" s="227" t="s">
        <v>358</v>
      </c>
      <c r="I27" s="228" t="s">
        <v>416</v>
      </c>
      <c r="J27" s="228" t="s">
        <v>416</v>
      </c>
      <c r="K27" s="227" t="s">
        <v>358</v>
      </c>
      <c r="L27" s="227" t="s">
        <v>416</v>
      </c>
      <c r="M27" s="234" t="s">
        <v>865</v>
      </c>
      <c r="N27" s="234" t="s">
        <v>865</v>
      </c>
      <c r="O27" s="234" t="s">
        <v>865</v>
      </c>
      <c r="P27" s="322"/>
      <c r="Q27" s="105">
        <v>357</v>
      </c>
      <c r="R27" s="105">
        <v>36</v>
      </c>
      <c r="S27" s="106" t="s">
        <v>869</v>
      </c>
      <c r="T27" s="10"/>
      <c r="U27" s="10"/>
      <c r="V27" s="10"/>
      <c r="W27" s="10"/>
      <c r="X27" s="10"/>
      <c r="Y27" s="10"/>
      <c r="Z27" s="10"/>
      <c r="AA27" s="10"/>
      <c r="AB27" s="10"/>
      <c r="AC27" s="10"/>
      <c r="AD27" s="10"/>
      <c r="AE27" s="10"/>
      <c r="AF27" s="10"/>
      <c r="AG27" s="10"/>
    </row>
    <row r="28" spans="1:33" ht="39.6" x14ac:dyDescent="0.25">
      <c r="A28" s="227" t="s">
        <v>664</v>
      </c>
      <c r="B28" s="227" t="s">
        <v>1293</v>
      </c>
      <c r="C28" s="170" t="s">
        <v>654</v>
      </c>
      <c r="D28" s="227" t="s">
        <v>149</v>
      </c>
      <c r="E28" s="115" t="s">
        <v>1330</v>
      </c>
      <c r="F28" s="233" t="s">
        <v>1316</v>
      </c>
      <c r="G28" s="228" t="s">
        <v>416</v>
      </c>
      <c r="H28" s="227" t="s">
        <v>358</v>
      </c>
      <c r="I28" s="235">
        <v>0.01</v>
      </c>
      <c r="J28" s="228" t="s">
        <v>416</v>
      </c>
      <c r="K28" s="227" t="s">
        <v>358</v>
      </c>
      <c r="L28" s="227" t="s">
        <v>416</v>
      </c>
      <c r="M28" s="234" t="s">
        <v>865</v>
      </c>
      <c r="N28" s="234" t="s">
        <v>865</v>
      </c>
      <c r="O28" s="234" t="s">
        <v>865</v>
      </c>
      <c r="P28" s="322" t="s">
        <v>1331</v>
      </c>
      <c r="Q28" s="105">
        <v>0</v>
      </c>
      <c r="R28" s="105">
        <v>0</v>
      </c>
      <c r="S28" s="106" t="s">
        <v>869</v>
      </c>
      <c r="T28" s="10"/>
      <c r="U28" s="10"/>
      <c r="V28" s="10"/>
      <c r="W28" s="10"/>
      <c r="X28" s="10"/>
      <c r="Y28" s="10"/>
      <c r="Z28" s="10"/>
      <c r="AA28" s="10"/>
      <c r="AB28" s="10"/>
      <c r="AC28" s="10"/>
      <c r="AD28" s="10"/>
      <c r="AE28" s="10"/>
      <c r="AF28" s="10"/>
      <c r="AG28" s="10"/>
    </row>
    <row r="29" spans="1:33" ht="39.6" x14ac:dyDescent="0.25">
      <c r="A29" s="227" t="s">
        <v>664</v>
      </c>
      <c r="B29" s="227" t="s">
        <v>1293</v>
      </c>
      <c r="C29" s="170" t="s">
        <v>654</v>
      </c>
      <c r="D29" s="227" t="s">
        <v>149</v>
      </c>
      <c r="E29" s="115" t="s">
        <v>1332</v>
      </c>
      <c r="F29" s="233" t="s">
        <v>1316</v>
      </c>
      <c r="G29" s="228">
        <v>4</v>
      </c>
      <c r="H29" s="227" t="s">
        <v>358</v>
      </c>
      <c r="I29" s="235">
        <v>0.01</v>
      </c>
      <c r="J29" s="235">
        <v>0.03</v>
      </c>
      <c r="K29" s="227" t="s">
        <v>358</v>
      </c>
      <c r="L29" s="227" t="s">
        <v>421</v>
      </c>
      <c r="M29" s="228" t="s">
        <v>865</v>
      </c>
      <c r="N29" s="228" t="s">
        <v>865</v>
      </c>
      <c r="O29" s="234" t="s">
        <v>865</v>
      </c>
      <c r="P29" s="322" t="s">
        <v>1331</v>
      </c>
      <c r="Q29" s="105">
        <v>0</v>
      </c>
      <c r="R29" s="105">
        <v>0</v>
      </c>
      <c r="S29" s="106" t="s">
        <v>869</v>
      </c>
      <c r="T29" s="10"/>
      <c r="U29" s="10"/>
      <c r="V29" s="10"/>
      <c r="W29" s="10"/>
      <c r="X29" s="10"/>
      <c r="Y29" s="10"/>
      <c r="Z29" s="10"/>
      <c r="AA29" s="10"/>
      <c r="AB29" s="10"/>
      <c r="AC29" s="10"/>
      <c r="AD29" s="10"/>
      <c r="AE29" s="10"/>
      <c r="AF29" s="10"/>
      <c r="AG29" s="10"/>
    </row>
    <row r="30" spans="1:33" ht="26.4" x14ac:dyDescent="0.25">
      <c r="A30" s="227" t="s">
        <v>664</v>
      </c>
      <c r="B30" s="227" t="s">
        <v>1293</v>
      </c>
      <c r="C30" s="170" t="s">
        <v>654</v>
      </c>
      <c r="D30" s="227" t="s">
        <v>149</v>
      </c>
      <c r="E30" s="115" t="s">
        <v>1333</v>
      </c>
      <c r="F30" s="233" t="s">
        <v>1295</v>
      </c>
      <c r="G30" s="228" t="s">
        <v>416</v>
      </c>
      <c r="H30" s="227" t="s">
        <v>358</v>
      </c>
      <c r="I30" s="228" t="s">
        <v>416</v>
      </c>
      <c r="J30" s="228" t="s">
        <v>416</v>
      </c>
      <c r="K30" s="227" t="s">
        <v>358</v>
      </c>
      <c r="L30" s="227" t="s">
        <v>416</v>
      </c>
      <c r="M30" s="234" t="s">
        <v>865</v>
      </c>
      <c r="N30" s="234" t="s">
        <v>865</v>
      </c>
      <c r="O30" s="234" t="s">
        <v>865</v>
      </c>
      <c r="P30" s="322" t="s">
        <v>1296</v>
      </c>
      <c r="Q30" s="105">
        <v>0</v>
      </c>
      <c r="R30" s="105">
        <v>0</v>
      </c>
      <c r="S30" s="106" t="s">
        <v>869</v>
      </c>
      <c r="T30" s="10"/>
      <c r="U30" s="10"/>
      <c r="V30" s="10"/>
      <c r="W30" s="10"/>
      <c r="X30" s="10"/>
      <c r="Y30" s="10"/>
      <c r="Z30" s="10"/>
      <c r="AA30" s="10"/>
      <c r="AB30" s="10"/>
      <c r="AC30" s="10"/>
      <c r="AD30" s="10"/>
      <c r="AE30" s="10"/>
      <c r="AF30" s="10"/>
      <c r="AG30" s="10"/>
    </row>
    <row r="31" spans="1:33" ht="26.4" x14ac:dyDescent="0.25">
      <c r="A31" s="227" t="s">
        <v>664</v>
      </c>
      <c r="B31" s="227" t="s">
        <v>1293</v>
      </c>
      <c r="C31" s="170" t="s">
        <v>654</v>
      </c>
      <c r="D31" s="227" t="s">
        <v>149</v>
      </c>
      <c r="E31" s="115" t="s">
        <v>1334</v>
      </c>
      <c r="F31" s="233" t="s">
        <v>1300</v>
      </c>
      <c r="G31" s="228">
        <v>1963</v>
      </c>
      <c r="H31" s="227" t="s">
        <v>358</v>
      </c>
      <c r="I31" s="228" t="s">
        <v>416</v>
      </c>
      <c r="J31" s="235">
        <v>0.5</v>
      </c>
      <c r="K31" s="227" t="s">
        <v>358</v>
      </c>
      <c r="L31" s="227" t="s">
        <v>416</v>
      </c>
      <c r="M31" s="228" t="s">
        <v>865</v>
      </c>
      <c r="N31" s="228" t="s">
        <v>1162</v>
      </c>
      <c r="O31" s="234" t="s">
        <v>1162</v>
      </c>
      <c r="P31" s="322" t="s">
        <v>1296</v>
      </c>
      <c r="Q31" s="105">
        <v>29754</v>
      </c>
      <c r="R31" s="105">
        <v>478</v>
      </c>
      <c r="S31" s="106" t="s">
        <v>869</v>
      </c>
      <c r="T31" s="10"/>
      <c r="U31" s="10"/>
      <c r="V31" s="10"/>
      <c r="W31" s="10"/>
      <c r="X31" s="10"/>
      <c r="Y31" s="10"/>
      <c r="Z31" s="10"/>
      <c r="AA31" s="10"/>
      <c r="AB31" s="10"/>
      <c r="AC31" s="10"/>
      <c r="AD31" s="10"/>
      <c r="AE31" s="10"/>
      <c r="AF31" s="10"/>
      <c r="AG31" s="10"/>
    </row>
    <row r="32" spans="1:33" ht="26.4" x14ac:dyDescent="0.25">
      <c r="A32" s="227" t="s">
        <v>664</v>
      </c>
      <c r="B32" s="227" t="s">
        <v>1293</v>
      </c>
      <c r="C32" s="170" t="s">
        <v>654</v>
      </c>
      <c r="D32" s="227" t="s">
        <v>149</v>
      </c>
      <c r="E32" s="115" t="s">
        <v>1335</v>
      </c>
      <c r="F32" s="233" t="s">
        <v>1300</v>
      </c>
      <c r="G32" s="228" t="s">
        <v>416</v>
      </c>
      <c r="H32" s="227" t="s">
        <v>358</v>
      </c>
      <c r="I32" s="235">
        <v>0.02</v>
      </c>
      <c r="J32" s="228" t="s">
        <v>416</v>
      </c>
      <c r="K32" s="227" t="s">
        <v>358</v>
      </c>
      <c r="L32" s="221" t="s">
        <v>418</v>
      </c>
      <c r="M32" s="234" t="s">
        <v>865</v>
      </c>
      <c r="N32" s="234" t="s">
        <v>865</v>
      </c>
      <c r="O32" s="234" t="s">
        <v>865</v>
      </c>
      <c r="P32" s="322" t="s">
        <v>1336</v>
      </c>
      <c r="Q32" s="105">
        <v>0</v>
      </c>
      <c r="R32" s="105">
        <v>0</v>
      </c>
      <c r="S32" s="106" t="s">
        <v>869</v>
      </c>
      <c r="T32" s="10"/>
      <c r="U32" s="10"/>
      <c r="V32" s="10"/>
      <c r="W32" s="10"/>
      <c r="X32" s="10"/>
      <c r="Y32" s="10"/>
      <c r="Z32" s="10"/>
      <c r="AA32" s="10"/>
      <c r="AB32" s="10"/>
      <c r="AC32" s="10"/>
      <c r="AD32" s="10"/>
      <c r="AE32" s="10"/>
      <c r="AF32" s="10"/>
      <c r="AG32" s="10"/>
    </row>
    <row r="33" spans="1:33" ht="26.4" x14ac:dyDescent="0.25">
      <c r="A33" s="227" t="s">
        <v>664</v>
      </c>
      <c r="B33" s="227" t="s">
        <v>1293</v>
      </c>
      <c r="C33" s="170" t="s">
        <v>654</v>
      </c>
      <c r="D33" s="227" t="s">
        <v>149</v>
      </c>
      <c r="E33" s="115" t="s">
        <v>1337</v>
      </c>
      <c r="F33" s="233" t="s">
        <v>1300</v>
      </c>
      <c r="G33" s="228">
        <v>229</v>
      </c>
      <c r="H33" s="227" t="s">
        <v>358</v>
      </c>
      <c r="I33" s="235">
        <v>0.02</v>
      </c>
      <c r="J33" s="235">
        <v>0.08</v>
      </c>
      <c r="K33" s="227" t="s">
        <v>358</v>
      </c>
      <c r="L33" s="221" t="s">
        <v>418</v>
      </c>
      <c r="M33" s="228" t="s">
        <v>865</v>
      </c>
      <c r="N33" s="228" t="s">
        <v>865</v>
      </c>
      <c r="O33" s="234" t="s">
        <v>865</v>
      </c>
      <c r="P33" s="322" t="s">
        <v>1336</v>
      </c>
      <c r="Q33" s="105">
        <v>12</v>
      </c>
      <c r="R33" s="105">
        <v>10</v>
      </c>
      <c r="S33" s="106" t="s">
        <v>869</v>
      </c>
      <c r="T33" s="10"/>
      <c r="U33" s="10"/>
      <c r="V33" s="10"/>
      <c r="W33" s="10"/>
      <c r="X33" s="10"/>
      <c r="Y33" s="10"/>
      <c r="Z33" s="10"/>
      <c r="AA33" s="10"/>
      <c r="AB33" s="10"/>
      <c r="AC33" s="10"/>
      <c r="AD33" s="10"/>
      <c r="AE33" s="10"/>
      <c r="AF33" s="10"/>
      <c r="AG33" s="10"/>
    </row>
    <row r="34" spans="1:33" ht="26.4" x14ac:dyDescent="0.25">
      <c r="A34" s="227" t="s">
        <v>664</v>
      </c>
      <c r="B34" s="227" t="s">
        <v>1293</v>
      </c>
      <c r="C34" s="170" t="s">
        <v>654</v>
      </c>
      <c r="D34" s="227" t="s">
        <v>149</v>
      </c>
      <c r="E34" s="115" t="s">
        <v>1338</v>
      </c>
      <c r="F34" s="233">
        <v>4</v>
      </c>
      <c r="G34" s="228" t="s">
        <v>416</v>
      </c>
      <c r="H34" s="227" t="s">
        <v>358</v>
      </c>
      <c r="I34" s="228" t="s">
        <v>416</v>
      </c>
      <c r="J34" s="228" t="s">
        <v>416</v>
      </c>
      <c r="K34" s="227" t="s">
        <v>358</v>
      </c>
      <c r="L34" s="227" t="s">
        <v>416</v>
      </c>
      <c r="M34" s="234" t="s">
        <v>865</v>
      </c>
      <c r="N34" s="234" t="s">
        <v>865</v>
      </c>
      <c r="O34" s="234" t="s">
        <v>865</v>
      </c>
      <c r="P34" s="322" t="s">
        <v>1296</v>
      </c>
      <c r="Q34" s="105">
        <v>0</v>
      </c>
      <c r="R34" s="105">
        <v>0</v>
      </c>
      <c r="S34" s="106" t="s">
        <v>869</v>
      </c>
      <c r="T34" s="10"/>
      <c r="U34" s="10"/>
      <c r="V34" s="10"/>
      <c r="W34" s="10"/>
      <c r="X34" s="10"/>
      <c r="Y34" s="10"/>
      <c r="Z34" s="10"/>
      <c r="AA34" s="10"/>
      <c r="AB34" s="10"/>
      <c r="AC34" s="10"/>
      <c r="AD34" s="10"/>
      <c r="AE34" s="10"/>
      <c r="AF34" s="10"/>
      <c r="AG34" s="10"/>
    </row>
    <row r="35" spans="1:33" ht="26.4" x14ac:dyDescent="0.25">
      <c r="A35" s="227" t="s">
        <v>664</v>
      </c>
      <c r="B35" s="227" t="s">
        <v>1293</v>
      </c>
      <c r="C35" s="170" t="s">
        <v>654</v>
      </c>
      <c r="D35" s="227" t="s">
        <v>149</v>
      </c>
      <c r="E35" s="115" t="s">
        <v>1339</v>
      </c>
      <c r="F35" s="233" t="s">
        <v>1299</v>
      </c>
      <c r="G35" s="228" t="s">
        <v>416</v>
      </c>
      <c r="H35" s="227" t="s">
        <v>358</v>
      </c>
      <c r="I35" s="228" t="s">
        <v>416</v>
      </c>
      <c r="J35" s="228" t="s">
        <v>416</v>
      </c>
      <c r="K35" s="227" t="s">
        <v>358</v>
      </c>
      <c r="L35" s="227" t="s">
        <v>416</v>
      </c>
      <c r="M35" s="234" t="s">
        <v>865</v>
      </c>
      <c r="N35" s="234" t="s">
        <v>865</v>
      </c>
      <c r="O35" s="234" t="s">
        <v>865</v>
      </c>
      <c r="P35" s="322"/>
      <c r="Q35" s="105">
        <v>0</v>
      </c>
      <c r="R35" s="105">
        <v>0</v>
      </c>
      <c r="S35" s="106" t="s">
        <v>869</v>
      </c>
      <c r="T35" s="10"/>
      <c r="U35" s="10"/>
      <c r="V35" s="10"/>
      <c r="W35" s="10"/>
      <c r="X35" s="10"/>
      <c r="Y35" s="10"/>
      <c r="Z35" s="10"/>
      <c r="AA35" s="10"/>
      <c r="AB35" s="10"/>
      <c r="AC35" s="10"/>
      <c r="AD35" s="10"/>
      <c r="AE35" s="10"/>
      <c r="AF35" s="10"/>
      <c r="AG35" s="10"/>
    </row>
    <row r="36" spans="1:33" ht="26.4" x14ac:dyDescent="0.25">
      <c r="A36" s="227" t="s">
        <v>664</v>
      </c>
      <c r="B36" s="227" t="s">
        <v>1293</v>
      </c>
      <c r="C36" s="170" t="s">
        <v>654</v>
      </c>
      <c r="D36" s="227" t="s">
        <v>149</v>
      </c>
      <c r="E36" s="115" t="s">
        <v>1340</v>
      </c>
      <c r="F36" s="233" t="s">
        <v>1299</v>
      </c>
      <c r="G36" s="228" t="s">
        <v>416</v>
      </c>
      <c r="H36" s="227" t="s">
        <v>358</v>
      </c>
      <c r="I36" s="228" t="s">
        <v>416</v>
      </c>
      <c r="J36" s="228" t="s">
        <v>416</v>
      </c>
      <c r="K36" s="227" t="s">
        <v>358</v>
      </c>
      <c r="L36" s="227" t="s">
        <v>416</v>
      </c>
      <c r="M36" s="234" t="s">
        <v>865</v>
      </c>
      <c r="N36" s="234" t="s">
        <v>865</v>
      </c>
      <c r="O36" s="234"/>
      <c r="P36" s="322"/>
      <c r="Q36" s="105">
        <v>0</v>
      </c>
      <c r="R36" s="105">
        <v>0</v>
      </c>
      <c r="S36" s="106" t="s">
        <v>869</v>
      </c>
      <c r="T36" s="10"/>
      <c r="U36" s="10"/>
      <c r="V36" s="10"/>
      <c r="W36" s="10"/>
      <c r="X36" s="10"/>
      <c r="Y36" s="10"/>
      <c r="Z36" s="10"/>
      <c r="AA36" s="10"/>
      <c r="AB36" s="10"/>
      <c r="AC36" s="10"/>
      <c r="AD36" s="10"/>
      <c r="AE36" s="10"/>
      <c r="AF36" s="10"/>
      <c r="AG36" s="10"/>
    </row>
    <row r="37" spans="1:33" ht="26.4" x14ac:dyDescent="0.25">
      <c r="A37" s="227" t="s">
        <v>664</v>
      </c>
      <c r="B37" s="227" t="s">
        <v>1293</v>
      </c>
      <c r="C37" s="170" t="s">
        <v>654</v>
      </c>
      <c r="D37" s="227" t="s">
        <v>149</v>
      </c>
      <c r="E37" s="115" t="s">
        <v>1340</v>
      </c>
      <c r="F37" s="233" t="s">
        <v>1295</v>
      </c>
      <c r="G37" s="228">
        <v>119</v>
      </c>
      <c r="H37" s="227" t="s">
        <v>358</v>
      </c>
      <c r="I37" s="228" t="s">
        <v>416</v>
      </c>
      <c r="J37" s="235">
        <v>0.04</v>
      </c>
      <c r="K37" s="227" t="s">
        <v>358</v>
      </c>
      <c r="L37" s="227" t="s">
        <v>421</v>
      </c>
      <c r="M37" s="228" t="s">
        <v>865</v>
      </c>
      <c r="N37" s="228" t="s">
        <v>865</v>
      </c>
      <c r="O37" s="234" t="s">
        <v>865</v>
      </c>
      <c r="P37" s="322" t="s">
        <v>1296</v>
      </c>
      <c r="Q37" s="105">
        <v>1572</v>
      </c>
      <c r="R37" s="105">
        <v>148</v>
      </c>
      <c r="S37" s="106" t="s">
        <v>869</v>
      </c>
      <c r="T37" s="10"/>
      <c r="U37" s="10"/>
      <c r="V37" s="10"/>
      <c r="W37" s="10"/>
      <c r="X37" s="10"/>
      <c r="Y37" s="10"/>
      <c r="Z37" s="10"/>
      <c r="AA37" s="10"/>
      <c r="AB37" s="10"/>
      <c r="AC37" s="10"/>
      <c r="AD37" s="10"/>
      <c r="AE37" s="10"/>
      <c r="AF37" s="10"/>
      <c r="AG37" s="10"/>
    </row>
    <row r="38" spans="1:33" ht="39.6" x14ac:dyDescent="0.25">
      <c r="A38" s="227" t="s">
        <v>664</v>
      </c>
      <c r="B38" s="227" t="s">
        <v>1293</v>
      </c>
      <c r="C38" s="170" t="s">
        <v>654</v>
      </c>
      <c r="D38" s="227" t="s">
        <v>149</v>
      </c>
      <c r="E38" s="115" t="s">
        <v>1341</v>
      </c>
      <c r="F38" s="233" t="s">
        <v>1300</v>
      </c>
      <c r="G38" s="228">
        <v>1020</v>
      </c>
      <c r="H38" s="227" t="s">
        <v>358</v>
      </c>
      <c r="I38" s="235">
        <v>0.05</v>
      </c>
      <c r="J38" s="235">
        <v>0.14000000000000001</v>
      </c>
      <c r="K38" s="227" t="s">
        <v>358</v>
      </c>
      <c r="L38" s="227" t="s">
        <v>418</v>
      </c>
      <c r="M38" s="228" t="s">
        <v>865</v>
      </c>
      <c r="N38" s="228" t="s">
        <v>865</v>
      </c>
      <c r="O38" s="234" t="s">
        <v>865</v>
      </c>
      <c r="P38" s="322" t="s">
        <v>1342</v>
      </c>
      <c r="Q38" s="105">
        <v>8541</v>
      </c>
      <c r="R38" s="105">
        <v>421</v>
      </c>
      <c r="S38" s="106" t="s">
        <v>869</v>
      </c>
      <c r="T38" s="10"/>
      <c r="U38" s="10"/>
      <c r="V38" s="10"/>
      <c r="W38" s="10"/>
      <c r="X38" s="10"/>
      <c r="Y38" s="10"/>
      <c r="Z38" s="10"/>
      <c r="AA38" s="10"/>
      <c r="AB38" s="10"/>
      <c r="AC38" s="10"/>
      <c r="AD38" s="10"/>
      <c r="AE38" s="10"/>
      <c r="AF38" s="10"/>
      <c r="AG38" s="10"/>
    </row>
    <row r="39" spans="1:33" ht="39.6" x14ac:dyDescent="0.25">
      <c r="A39" s="227" t="s">
        <v>664</v>
      </c>
      <c r="B39" s="227" t="s">
        <v>1293</v>
      </c>
      <c r="C39" s="170" t="s">
        <v>654</v>
      </c>
      <c r="D39" s="227" t="s">
        <v>149</v>
      </c>
      <c r="E39" s="115" t="s">
        <v>1343</v>
      </c>
      <c r="F39" s="233" t="s">
        <v>1300</v>
      </c>
      <c r="G39" s="228">
        <v>97</v>
      </c>
      <c r="H39" s="227" t="s">
        <v>358</v>
      </c>
      <c r="I39" s="235">
        <v>0.03</v>
      </c>
      <c r="J39" s="235">
        <v>0.01</v>
      </c>
      <c r="K39" s="227" t="s">
        <v>358</v>
      </c>
      <c r="L39" s="227" t="s">
        <v>421</v>
      </c>
      <c r="M39" s="228" t="s">
        <v>865</v>
      </c>
      <c r="N39" s="228" t="s">
        <v>865</v>
      </c>
      <c r="O39" s="234" t="s">
        <v>865</v>
      </c>
      <c r="P39" s="322" t="s">
        <v>1344</v>
      </c>
      <c r="Q39" s="105">
        <v>9</v>
      </c>
      <c r="R39" s="105">
        <v>8</v>
      </c>
      <c r="S39" s="106" t="s">
        <v>869</v>
      </c>
      <c r="T39" s="10"/>
      <c r="U39" s="10"/>
      <c r="V39" s="10"/>
      <c r="W39" s="10"/>
      <c r="X39" s="10"/>
      <c r="Y39" s="10"/>
      <c r="Z39" s="10"/>
      <c r="AA39" s="10"/>
      <c r="AB39" s="10"/>
      <c r="AC39" s="10"/>
      <c r="AD39" s="10"/>
      <c r="AE39" s="10"/>
      <c r="AF39" s="10"/>
      <c r="AG39" s="10"/>
    </row>
    <row r="40" spans="1:33" ht="26.4" x14ac:dyDescent="0.25">
      <c r="A40" s="227" t="s">
        <v>664</v>
      </c>
      <c r="B40" s="227" t="s">
        <v>1293</v>
      </c>
      <c r="C40" s="170" t="s">
        <v>654</v>
      </c>
      <c r="D40" s="227" t="s">
        <v>149</v>
      </c>
      <c r="E40" s="115" t="s">
        <v>1345</v>
      </c>
      <c r="F40" s="233" t="s">
        <v>1299</v>
      </c>
      <c r="G40" s="228" t="s">
        <v>416</v>
      </c>
      <c r="H40" s="227" t="s">
        <v>358</v>
      </c>
      <c r="I40" s="235" t="s">
        <v>416</v>
      </c>
      <c r="J40" s="235" t="s">
        <v>416</v>
      </c>
      <c r="K40" s="227" t="s">
        <v>358</v>
      </c>
      <c r="L40" s="227" t="s">
        <v>416</v>
      </c>
      <c r="M40" s="228" t="s">
        <v>865</v>
      </c>
      <c r="N40" s="228" t="s">
        <v>865</v>
      </c>
      <c r="O40" s="234" t="s">
        <v>865</v>
      </c>
      <c r="P40" s="322"/>
      <c r="Q40" s="105">
        <v>0</v>
      </c>
      <c r="R40" s="105">
        <v>0</v>
      </c>
      <c r="S40" s="106" t="s">
        <v>869</v>
      </c>
      <c r="T40" s="10"/>
      <c r="U40" s="10"/>
      <c r="V40" s="10"/>
      <c r="W40" s="10"/>
      <c r="X40" s="10"/>
      <c r="Y40" s="10"/>
      <c r="Z40" s="10"/>
      <c r="AA40" s="10"/>
      <c r="AB40" s="10"/>
      <c r="AC40" s="10"/>
      <c r="AD40" s="10"/>
      <c r="AE40" s="10"/>
      <c r="AF40" s="10"/>
      <c r="AG40" s="10"/>
    </row>
    <row r="41" spans="1:33" ht="26.4" x14ac:dyDescent="0.25">
      <c r="A41" s="227" t="s">
        <v>664</v>
      </c>
      <c r="B41" s="227" t="s">
        <v>1293</v>
      </c>
      <c r="C41" s="170" t="s">
        <v>654</v>
      </c>
      <c r="D41" s="227" t="s">
        <v>149</v>
      </c>
      <c r="E41" s="115" t="s">
        <v>1345</v>
      </c>
      <c r="F41" s="233" t="s">
        <v>1300</v>
      </c>
      <c r="G41" s="228">
        <v>1</v>
      </c>
      <c r="H41" s="227" t="s">
        <v>358</v>
      </c>
      <c r="I41" s="235">
        <v>0.19</v>
      </c>
      <c r="J41" s="235">
        <v>0</v>
      </c>
      <c r="K41" s="227" t="s">
        <v>358</v>
      </c>
      <c r="L41" s="227" t="s">
        <v>421</v>
      </c>
      <c r="M41" s="228" t="s">
        <v>865</v>
      </c>
      <c r="N41" s="228" t="s">
        <v>865</v>
      </c>
      <c r="O41" s="234" t="s">
        <v>865</v>
      </c>
      <c r="P41" s="322" t="s">
        <v>1346</v>
      </c>
      <c r="Q41" s="105">
        <v>2</v>
      </c>
      <c r="R41" s="105">
        <v>2</v>
      </c>
      <c r="S41" s="106" t="s">
        <v>869</v>
      </c>
      <c r="T41" s="10"/>
      <c r="U41" s="10"/>
      <c r="V41" s="10"/>
      <c r="W41" s="10"/>
      <c r="X41" s="10"/>
      <c r="Y41" s="10"/>
      <c r="Z41" s="10"/>
      <c r="AA41" s="10"/>
      <c r="AB41" s="10"/>
      <c r="AC41" s="10"/>
      <c r="AD41" s="10"/>
      <c r="AE41" s="10"/>
      <c r="AF41" s="10"/>
      <c r="AG41" s="10"/>
    </row>
    <row r="42" spans="1:33" ht="39.6" x14ac:dyDescent="0.25">
      <c r="A42" s="227" t="s">
        <v>664</v>
      </c>
      <c r="B42" s="227" t="s">
        <v>1293</v>
      </c>
      <c r="C42" s="170" t="s">
        <v>654</v>
      </c>
      <c r="D42" s="227" t="s">
        <v>149</v>
      </c>
      <c r="E42" s="115" t="s">
        <v>1347</v>
      </c>
      <c r="F42" s="233" t="s">
        <v>1316</v>
      </c>
      <c r="G42" s="228">
        <v>262</v>
      </c>
      <c r="H42" s="227" t="s">
        <v>358</v>
      </c>
      <c r="I42" s="235">
        <v>0.32</v>
      </c>
      <c r="J42" s="235">
        <v>0.18</v>
      </c>
      <c r="K42" s="227" t="s">
        <v>358</v>
      </c>
      <c r="L42" s="227" t="s">
        <v>416</v>
      </c>
      <c r="M42" s="228" t="s">
        <v>865</v>
      </c>
      <c r="N42" s="228" t="s">
        <v>1162</v>
      </c>
      <c r="O42" s="234" t="s">
        <v>1162</v>
      </c>
      <c r="P42" s="322" t="s">
        <v>1327</v>
      </c>
      <c r="Q42" s="105">
        <v>1260</v>
      </c>
      <c r="R42" s="105">
        <v>185</v>
      </c>
      <c r="S42" s="106" t="s">
        <v>869</v>
      </c>
      <c r="T42" s="10"/>
      <c r="U42" s="10"/>
      <c r="V42" s="10"/>
      <c r="W42" s="10"/>
      <c r="X42" s="10"/>
      <c r="Y42" s="10"/>
      <c r="Z42" s="10"/>
      <c r="AA42" s="10"/>
      <c r="AB42" s="10"/>
      <c r="AC42" s="10"/>
      <c r="AD42" s="10"/>
      <c r="AE42" s="10"/>
      <c r="AF42" s="10"/>
      <c r="AG42" s="10"/>
    </row>
    <row r="43" spans="1:33" ht="26.4" x14ac:dyDescent="0.25">
      <c r="A43" s="227" t="s">
        <v>664</v>
      </c>
      <c r="B43" s="227" t="s">
        <v>1293</v>
      </c>
      <c r="C43" s="170" t="s">
        <v>654</v>
      </c>
      <c r="D43" s="227" t="s">
        <v>149</v>
      </c>
      <c r="E43" s="115" t="s">
        <v>1348</v>
      </c>
      <c r="F43" s="233">
        <v>2</v>
      </c>
      <c r="G43" s="228" t="s">
        <v>416</v>
      </c>
      <c r="H43" s="227" t="s">
        <v>358</v>
      </c>
      <c r="I43" s="235" t="s">
        <v>416</v>
      </c>
      <c r="J43" s="235" t="s">
        <v>416</v>
      </c>
      <c r="K43" s="227" t="s">
        <v>358</v>
      </c>
      <c r="L43" s="227" t="s">
        <v>416</v>
      </c>
      <c r="M43" s="228" t="s">
        <v>865</v>
      </c>
      <c r="N43" s="228" t="s">
        <v>865</v>
      </c>
      <c r="O43" s="234" t="s">
        <v>865</v>
      </c>
      <c r="P43" s="322"/>
      <c r="Q43" s="105">
        <v>0</v>
      </c>
      <c r="R43" s="105">
        <v>0</v>
      </c>
      <c r="S43" s="106" t="s">
        <v>869</v>
      </c>
      <c r="T43" s="10"/>
      <c r="U43" s="10"/>
      <c r="V43" s="10"/>
      <c r="W43" s="10"/>
      <c r="X43" s="10"/>
      <c r="Y43" s="10"/>
      <c r="Z43" s="10"/>
      <c r="AA43" s="10"/>
      <c r="AB43" s="10"/>
      <c r="AC43" s="10"/>
      <c r="AD43" s="10"/>
      <c r="AE43" s="10"/>
      <c r="AF43" s="10"/>
      <c r="AG43" s="10"/>
    </row>
    <row r="44" spans="1:33" ht="26.4" x14ac:dyDescent="0.25">
      <c r="A44" s="227" t="s">
        <v>664</v>
      </c>
      <c r="B44" s="227" t="s">
        <v>1293</v>
      </c>
      <c r="C44" s="170" t="s">
        <v>654</v>
      </c>
      <c r="D44" s="227" t="s">
        <v>149</v>
      </c>
      <c r="E44" s="115" t="s">
        <v>1348</v>
      </c>
      <c r="F44" s="233" t="s">
        <v>1295</v>
      </c>
      <c r="G44" s="228" t="s">
        <v>416</v>
      </c>
      <c r="H44" s="227" t="s">
        <v>358</v>
      </c>
      <c r="I44" s="228" t="s">
        <v>416</v>
      </c>
      <c r="J44" s="228" t="s">
        <v>416</v>
      </c>
      <c r="K44" s="227" t="s">
        <v>358</v>
      </c>
      <c r="L44" s="227" t="s">
        <v>416</v>
      </c>
      <c r="M44" s="234" t="s">
        <v>865</v>
      </c>
      <c r="N44" s="234" t="s">
        <v>865</v>
      </c>
      <c r="O44" s="234" t="s">
        <v>865</v>
      </c>
      <c r="P44" s="322" t="s">
        <v>1296</v>
      </c>
      <c r="Q44" s="105">
        <v>0</v>
      </c>
      <c r="R44" s="105">
        <v>0</v>
      </c>
      <c r="S44" s="106" t="s">
        <v>869</v>
      </c>
      <c r="T44" s="10"/>
      <c r="U44" s="10"/>
      <c r="V44" s="10"/>
      <c r="W44" s="10"/>
      <c r="X44" s="10"/>
      <c r="Y44" s="10"/>
      <c r="Z44" s="10"/>
      <c r="AA44" s="10"/>
      <c r="AB44" s="10"/>
      <c r="AC44" s="10"/>
      <c r="AD44" s="10"/>
      <c r="AE44" s="10"/>
      <c r="AF44" s="10"/>
      <c r="AG44" s="10"/>
    </row>
    <row r="45" spans="1:33" ht="26.4" x14ac:dyDescent="0.25">
      <c r="A45" s="227" t="s">
        <v>664</v>
      </c>
      <c r="B45" s="227" t="s">
        <v>1293</v>
      </c>
      <c r="C45" s="170" t="s">
        <v>654</v>
      </c>
      <c r="D45" s="227" t="s">
        <v>149</v>
      </c>
      <c r="E45" s="115" t="s">
        <v>1349</v>
      </c>
      <c r="F45" s="233" t="s">
        <v>1299</v>
      </c>
      <c r="G45" s="228" t="s">
        <v>416</v>
      </c>
      <c r="H45" s="227" t="s">
        <v>358</v>
      </c>
      <c r="I45" s="228" t="s">
        <v>416</v>
      </c>
      <c r="J45" s="228" t="s">
        <v>416</v>
      </c>
      <c r="K45" s="227" t="s">
        <v>358</v>
      </c>
      <c r="L45" s="227" t="s">
        <v>416</v>
      </c>
      <c r="M45" s="234" t="s">
        <v>865</v>
      </c>
      <c r="N45" s="234" t="s">
        <v>865</v>
      </c>
      <c r="O45" s="234" t="s">
        <v>865</v>
      </c>
      <c r="P45" s="322"/>
      <c r="Q45" s="105">
        <v>0</v>
      </c>
      <c r="R45" s="105">
        <v>0</v>
      </c>
      <c r="S45" s="106" t="s">
        <v>869</v>
      </c>
      <c r="T45" s="10"/>
      <c r="U45" s="10"/>
      <c r="V45" s="10"/>
      <c r="W45" s="10"/>
      <c r="X45" s="10"/>
      <c r="Y45" s="10"/>
      <c r="Z45" s="10"/>
      <c r="AA45" s="10"/>
      <c r="AB45" s="10"/>
      <c r="AC45" s="10"/>
      <c r="AD45" s="10"/>
      <c r="AE45" s="10"/>
      <c r="AF45" s="10"/>
      <c r="AG45" s="10"/>
    </row>
    <row r="46" spans="1:33" ht="39.6" x14ac:dyDescent="0.25">
      <c r="A46" s="227" t="s">
        <v>664</v>
      </c>
      <c r="B46" s="227" t="s">
        <v>1293</v>
      </c>
      <c r="C46" s="170" t="s">
        <v>654</v>
      </c>
      <c r="D46" s="227" t="s">
        <v>149</v>
      </c>
      <c r="E46" s="115" t="s">
        <v>1349</v>
      </c>
      <c r="F46" s="233" t="s">
        <v>1295</v>
      </c>
      <c r="G46" s="228">
        <v>6</v>
      </c>
      <c r="H46" s="227" t="s">
        <v>358</v>
      </c>
      <c r="I46" s="235">
        <v>0</v>
      </c>
      <c r="J46" s="235">
        <v>0</v>
      </c>
      <c r="K46" s="227" t="s">
        <v>358</v>
      </c>
      <c r="L46" s="227" t="s">
        <v>421</v>
      </c>
      <c r="M46" s="228" t="s">
        <v>865</v>
      </c>
      <c r="N46" s="228" t="s">
        <v>865</v>
      </c>
      <c r="O46" s="234" t="s">
        <v>865</v>
      </c>
      <c r="P46" s="322" t="s">
        <v>1350</v>
      </c>
      <c r="Q46" s="105">
        <v>1</v>
      </c>
      <c r="R46" s="105">
        <v>1</v>
      </c>
      <c r="S46" s="106" t="s">
        <v>869</v>
      </c>
      <c r="T46" s="10"/>
      <c r="U46" s="10"/>
      <c r="V46" s="10"/>
      <c r="W46" s="10"/>
      <c r="X46" s="10"/>
      <c r="Y46" s="10"/>
      <c r="Z46" s="10"/>
      <c r="AA46" s="10"/>
      <c r="AB46" s="10"/>
      <c r="AC46" s="10"/>
      <c r="AD46" s="10"/>
      <c r="AE46" s="10"/>
      <c r="AF46" s="10"/>
      <c r="AG46" s="10"/>
    </row>
    <row r="47" spans="1:33" ht="26.4" x14ac:dyDescent="0.25">
      <c r="A47" s="227" t="s">
        <v>664</v>
      </c>
      <c r="B47" s="227" t="s">
        <v>1293</v>
      </c>
      <c r="C47" s="170" t="s">
        <v>654</v>
      </c>
      <c r="D47" s="227" t="s">
        <v>149</v>
      </c>
      <c r="E47" s="115" t="s">
        <v>1351</v>
      </c>
      <c r="F47" s="233" t="s">
        <v>1316</v>
      </c>
      <c r="G47" s="228">
        <v>0</v>
      </c>
      <c r="H47" s="227" t="s">
        <v>358</v>
      </c>
      <c r="I47" s="228" t="s">
        <v>185</v>
      </c>
      <c r="J47" s="235">
        <v>0.79</v>
      </c>
      <c r="K47" s="227" t="s">
        <v>358</v>
      </c>
      <c r="L47" s="227" t="s">
        <v>421</v>
      </c>
      <c r="M47" s="228" t="s">
        <v>865</v>
      </c>
      <c r="N47" s="228" t="s">
        <v>865</v>
      </c>
      <c r="O47" s="234" t="s">
        <v>865</v>
      </c>
      <c r="P47" s="322" t="s">
        <v>1296</v>
      </c>
      <c r="Q47" s="105">
        <v>0</v>
      </c>
      <c r="R47" s="105">
        <v>0</v>
      </c>
      <c r="S47" s="106" t="s">
        <v>869</v>
      </c>
      <c r="T47" s="10"/>
      <c r="U47" s="10"/>
      <c r="V47" s="10"/>
      <c r="W47" s="10"/>
      <c r="X47" s="10"/>
      <c r="Y47" s="10"/>
      <c r="Z47" s="10"/>
      <c r="AA47" s="10"/>
      <c r="AB47" s="10"/>
      <c r="AC47" s="10"/>
      <c r="AD47" s="10"/>
      <c r="AE47" s="10"/>
      <c r="AF47" s="10"/>
      <c r="AG47" s="10"/>
    </row>
    <row r="48" spans="1:33" ht="26.4" x14ac:dyDescent="0.25">
      <c r="A48" s="227" t="s">
        <v>664</v>
      </c>
      <c r="B48" s="227" t="s">
        <v>1293</v>
      </c>
      <c r="C48" s="170" t="s">
        <v>654</v>
      </c>
      <c r="D48" s="227" t="s">
        <v>149</v>
      </c>
      <c r="E48" s="115" t="s">
        <v>1352</v>
      </c>
      <c r="F48" s="233" t="s">
        <v>1316</v>
      </c>
      <c r="G48" s="228">
        <v>1315</v>
      </c>
      <c r="H48" s="227" t="s">
        <v>358</v>
      </c>
      <c r="I48" s="228" t="s">
        <v>185</v>
      </c>
      <c r="J48" s="235">
        <v>0.55000000000000004</v>
      </c>
      <c r="K48" s="227" t="s">
        <v>358</v>
      </c>
      <c r="L48" s="227" t="s">
        <v>416</v>
      </c>
      <c r="M48" s="228" t="s">
        <v>865</v>
      </c>
      <c r="N48" s="228" t="s">
        <v>1162</v>
      </c>
      <c r="O48" s="234" t="s">
        <v>865</v>
      </c>
      <c r="P48" s="322" t="s">
        <v>1296</v>
      </c>
      <c r="Q48" s="105">
        <v>1428</v>
      </c>
      <c r="R48" s="105">
        <v>126</v>
      </c>
      <c r="S48" s="106" t="s">
        <v>869</v>
      </c>
      <c r="T48" s="10"/>
      <c r="U48" s="10"/>
      <c r="V48" s="10"/>
      <c r="W48" s="10"/>
      <c r="X48" s="10"/>
      <c r="Y48" s="10"/>
      <c r="Z48" s="10"/>
      <c r="AA48" s="10"/>
      <c r="AB48" s="10"/>
      <c r="AC48" s="10"/>
      <c r="AD48" s="10"/>
      <c r="AE48" s="10"/>
      <c r="AF48" s="10"/>
      <c r="AG48" s="10"/>
    </row>
    <row r="49" spans="1:33" ht="26.4" x14ac:dyDescent="0.25">
      <c r="A49" s="227" t="s">
        <v>664</v>
      </c>
      <c r="B49" s="227" t="s">
        <v>1293</v>
      </c>
      <c r="C49" s="170" t="s">
        <v>654</v>
      </c>
      <c r="D49" s="227" t="s">
        <v>149</v>
      </c>
      <c r="E49" s="115" t="s">
        <v>1353</v>
      </c>
      <c r="F49" s="233" t="s">
        <v>1354</v>
      </c>
      <c r="G49" s="228" t="s">
        <v>416</v>
      </c>
      <c r="H49" s="227" t="s">
        <v>358</v>
      </c>
      <c r="I49" s="228" t="s">
        <v>416</v>
      </c>
      <c r="J49" s="235" t="s">
        <v>416</v>
      </c>
      <c r="K49" s="227" t="s">
        <v>358</v>
      </c>
      <c r="L49" s="227" t="s">
        <v>416</v>
      </c>
      <c r="M49" s="228" t="s">
        <v>865</v>
      </c>
      <c r="N49" s="228" t="s">
        <v>865</v>
      </c>
      <c r="O49" s="234" t="s">
        <v>865</v>
      </c>
      <c r="P49" s="322"/>
      <c r="Q49" s="105">
        <v>0</v>
      </c>
      <c r="R49" s="105">
        <v>0</v>
      </c>
      <c r="S49" s="106" t="s">
        <v>869</v>
      </c>
      <c r="T49" s="10"/>
      <c r="U49" s="10"/>
      <c r="V49" s="10"/>
      <c r="W49" s="10"/>
      <c r="X49" s="10"/>
      <c r="Y49" s="10"/>
      <c r="Z49" s="10"/>
      <c r="AA49" s="10"/>
      <c r="AB49" s="10"/>
      <c r="AC49" s="10"/>
      <c r="AD49" s="10"/>
      <c r="AE49" s="10"/>
      <c r="AF49" s="10"/>
      <c r="AG49" s="10"/>
    </row>
    <row r="50" spans="1:33" ht="26.4" x14ac:dyDescent="0.25">
      <c r="A50" s="227" t="s">
        <v>664</v>
      </c>
      <c r="B50" s="227" t="s">
        <v>1293</v>
      </c>
      <c r="C50" s="170" t="s">
        <v>654</v>
      </c>
      <c r="D50" s="227" t="s">
        <v>149</v>
      </c>
      <c r="E50" s="115" t="s">
        <v>1353</v>
      </c>
      <c r="F50" s="233" t="s">
        <v>1300</v>
      </c>
      <c r="G50" s="228">
        <v>55</v>
      </c>
      <c r="H50" s="227" t="s">
        <v>358</v>
      </c>
      <c r="I50" s="228" t="s">
        <v>416</v>
      </c>
      <c r="J50" s="235">
        <v>0.05</v>
      </c>
      <c r="K50" s="227" t="s">
        <v>358</v>
      </c>
      <c r="L50" s="227" t="s">
        <v>421</v>
      </c>
      <c r="M50" s="228" t="s">
        <v>865</v>
      </c>
      <c r="N50" s="228" t="s">
        <v>865</v>
      </c>
      <c r="O50" s="234" t="s">
        <v>865</v>
      </c>
      <c r="P50" s="322" t="s">
        <v>1296</v>
      </c>
      <c r="Q50" s="105">
        <v>24</v>
      </c>
      <c r="R50" s="105">
        <v>15</v>
      </c>
      <c r="S50" s="106" t="s">
        <v>869</v>
      </c>
      <c r="T50" s="10"/>
      <c r="U50" s="10"/>
      <c r="V50" s="10"/>
      <c r="W50" s="10"/>
      <c r="X50" s="10"/>
      <c r="Y50" s="10"/>
      <c r="Z50" s="10"/>
      <c r="AA50" s="10"/>
      <c r="AB50" s="10"/>
      <c r="AC50" s="10"/>
      <c r="AD50" s="10"/>
      <c r="AE50" s="10"/>
      <c r="AF50" s="10"/>
      <c r="AG50" s="10"/>
    </row>
    <row r="51" spans="1:33" ht="26.4" x14ac:dyDescent="0.25">
      <c r="A51" s="227" t="s">
        <v>664</v>
      </c>
      <c r="B51" s="227" t="s">
        <v>1293</v>
      </c>
      <c r="C51" s="170" t="s">
        <v>654</v>
      </c>
      <c r="D51" s="227" t="s">
        <v>149</v>
      </c>
      <c r="E51" s="115" t="s">
        <v>1355</v>
      </c>
      <c r="F51" s="233" t="s">
        <v>1356</v>
      </c>
      <c r="G51" s="228">
        <v>846</v>
      </c>
      <c r="H51" s="227" t="s">
        <v>358</v>
      </c>
      <c r="I51" s="228" t="s">
        <v>416</v>
      </c>
      <c r="J51" s="235">
        <v>0.09</v>
      </c>
      <c r="K51" s="227" t="s">
        <v>358</v>
      </c>
      <c r="L51" s="227" t="s">
        <v>416</v>
      </c>
      <c r="M51" s="228" t="s">
        <v>865</v>
      </c>
      <c r="N51" s="228" t="s">
        <v>1162</v>
      </c>
      <c r="O51" s="234" t="s">
        <v>1162</v>
      </c>
      <c r="P51" s="322" t="s">
        <v>1296</v>
      </c>
      <c r="Q51" s="105">
        <v>13822</v>
      </c>
      <c r="R51" s="105">
        <v>115</v>
      </c>
      <c r="S51" s="106" t="s">
        <v>869</v>
      </c>
      <c r="T51" s="10"/>
      <c r="U51" s="10"/>
      <c r="V51" s="10"/>
      <c r="W51" s="10"/>
      <c r="X51" s="10"/>
      <c r="Y51" s="10"/>
      <c r="Z51" s="10"/>
      <c r="AA51" s="10"/>
      <c r="AB51" s="10"/>
      <c r="AC51" s="10"/>
      <c r="AD51" s="10"/>
      <c r="AE51" s="10"/>
      <c r="AF51" s="10"/>
      <c r="AG51" s="10"/>
    </row>
    <row r="52" spans="1:33" ht="26.4" x14ac:dyDescent="0.25">
      <c r="A52" s="227" t="s">
        <v>664</v>
      </c>
      <c r="B52" s="227" t="s">
        <v>1293</v>
      </c>
      <c r="C52" s="170" t="s">
        <v>654</v>
      </c>
      <c r="D52" s="227" t="s">
        <v>149</v>
      </c>
      <c r="E52" s="115" t="s">
        <v>1357</v>
      </c>
      <c r="F52" s="233" t="s">
        <v>1299</v>
      </c>
      <c r="G52" s="228" t="s">
        <v>416</v>
      </c>
      <c r="H52" s="227" t="s">
        <v>358</v>
      </c>
      <c r="I52" s="228" t="s">
        <v>416</v>
      </c>
      <c r="J52" s="235" t="s">
        <v>416</v>
      </c>
      <c r="K52" s="227" t="s">
        <v>358</v>
      </c>
      <c r="L52" s="227" t="s">
        <v>416</v>
      </c>
      <c r="M52" s="228" t="s">
        <v>865</v>
      </c>
      <c r="N52" s="228" t="s">
        <v>865</v>
      </c>
      <c r="O52" s="234" t="s">
        <v>865</v>
      </c>
      <c r="P52" s="322"/>
      <c r="Q52" s="105">
        <v>0</v>
      </c>
      <c r="R52" s="105">
        <v>0</v>
      </c>
      <c r="S52" s="106" t="s">
        <v>869</v>
      </c>
      <c r="T52" s="10"/>
      <c r="U52" s="10"/>
      <c r="V52" s="10"/>
      <c r="W52" s="10"/>
      <c r="X52" s="10"/>
      <c r="Y52" s="10"/>
      <c r="Z52" s="10"/>
      <c r="AA52" s="10"/>
      <c r="AB52" s="10"/>
      <c r="AC52" s="10"/>
      <c r="AD52" s="10"/>
      <c r="AE52" s="10"/>
      <c r="AF52" s="10"/>
      <c r="AG52" s="10"/>
    </row>
    <row r="53" spans="1:33" ht="26.4" x14ac:dyDescent="0.25">
      <c r="A53" s="227" t="s">
        <v>664</v>
      </c>
      <c r="B53" s="227" t="s">
        <v>1293</v>
      </c>
      <c r="C53" s="170" t="s">
        <v>654</v>
      </c>
      <c r="D53" s="227" t="s">
        <v>149</v>
      </c>
      <c r="E53" s="115" t="s">
        <v>1357</v>
      </c>
      <c r="F53" s="233" t="s">
        <v>1295</v>
      </c>
      <c r="G53" s="228" t="s">
        <v>416</v>
      </c>
      <c r="H53" s="227" t="s">
        <v>358</v>
      </c>
      <c r="I53" s="228" t="s">
        <v>416</v>
      </c>
      <c r="J53" s="228" t="s">
        <v>416</v>
      </c>
      <c r="K53" s="227" t="s">
        <v>358</v>
      </c>
      <c r="L53" s="227" t="s">
        <v>416</v>
      </c>
      <c r="M53" s="234" t="s">
        <v>865</v>
      </c>
      <c r="N53" s="234" t="s">
        <v>865</v>
      </c>
      <c r="O53" s="234" t="s">
        <v>865</v>
      </c>
      <c r="P53" s="322" t="s">
        <v>1296</v>
      </c>
      <c r="Q53" s="105">
        <v>0</v>
      </c>
      <c r="R53" s="105">
        <v>0</v>
      </c>
      <c r="S53" s="106" t="s">
        <v>869</v>
      </c>
      <c r="T53" s="10"/>
      <c r="U53" s="10"/>
      <c r="V53" s="10"/>
      <c r="W53" s="10"/>
      <c r="X53" s="10"/>
      <c r="Y53" s="10"/>
      <c r="Z53" s="10"/>
      <c r="AA53" s="10"/>
      <c r="AB53" s="10"/>
      <c r="AC53" s="10"/>
      <c r="AD53" s="10"/>
      <c r="AE53" s="10"/>
      <c r="AF53" s="10"/>
      <c r="AG53" s="10"/>
    </row>
    <row r="54" spans="1:33" ht="26.4" x14ac:dyDescent="0.25">
      <c r="A54" s="227" t="s">
        <v>664</v>
      </c>
      <c r="B54" s="227" t="s">
        <v>1293</v>
      </c>
      <c r="C54" s="170" t="s">
        <v>654</v>
      </c>
      <c r="D54" s="227" t="s">
        <v>149</v>
      </c>
      <c r="E54" s="115" t="s">
        <v>1358</v>
      </c>
      <c r="F54" s="233" t="s">
        <v>1316</v>
      </c>
      <c r="G54" s="228">
        <v>11</v>
      </c>
      <c r="H54" s="227" t="s">
        <v>358</v>
      </c>
      <c r="I54" s="228" t="s">
        <v>185</v>
      </c>
      <c r="J54" s="235">
        <v>0</v>
      </c>
      <c r="K54" s="227" t="s">
        <v>358</v>
      </c>
      <c r="L54" s="227" t="s">
        <v>421</v>
      </c>
      <c r="M54" s="228" t="s">
        <v>865</v>
      </c>
      <c r="N54" s="228" t="s">
        <v>865</v>
      </c>
      <c r="O54" s="234" t="s">
        <v>865</v>
      </c>
      <c r="P54" s="322" t="s">
        <v>1296</v>
      </c>
      <c r="Q54" s="105">
        <v>0</v>
      </c>
      <c r="R54" s="105">
        <v>0</v>
      </c>
      <c r="S54" s="106" t="s">
        <v>869</v>
      </c>
      <c r="T54" s="10"/>
      <c r="U54" s="10"/>
      <c r="V54" s="10"/>
      <c r="W54" s="10"/>
      <c r="X54" s="10"/>
      <c r="Y54" s="10"/>
      <c r="Z54" s="10"/>
      <c r="AA54" s="10"/>
      <c r="AB54" s="10"/>
      <c r="AC54" s="10"/>
      <c r="AD54" s="10"/>
      <c r="AE54" s="10"/>
      <c r="AF54" s="10"/>
      <c r="AG54" s="10"/>
    </row>
    <row r="55" spans="1:33" ht="26.4" x14ac:dyDescent="0.25">
      <c r="A55" s="227" t="s">
        <v>664</v>
      </c>
      <c r="B55" s="227" t="s">
        <v>1293</v>
      </c>
      <c r="C55" s="170" t="s">
        <v>654</v>
      </c>
      <c r="D55" s="227" t="s">
        <v>149</v>
      </c>
      <c r="E55" s="115" t="s">
        <v>1359</v>
      </c>
      <c r="F55" s="233">
        <v>4</v>
      </c>
      <c r="G55" s="228">
        <v>0</v>
      </c>
      <c r="H55" s="227" t="s">
        <v>358</v>
      </c>
      <c r="I55" s="228" t="s">
        <v>416</v>
      </c>
      <c r="J55" s="235">
        <v>0</v>
      </c>
      <c r="K55" s="227" t="s">
        <v>358</v>
      </c>
      <c r="L55" s="227" t="s">
        <v>421</v>
      </c>
      <c r="M55" s="228" t="s">
        <v>865</v>
      </c>
      <c r="N55" s="228" t="s">
        <v>865</v>
      </c>
      <c r="O55" s="234" t="s">
        <v>865</v>
      </c>
      <c r="P55" s="322" t="s">
        <v>1296</v>
      </c>
      <c r="Q55" s="105">
        <v>0</v>
      </c>
      <c r="R55" s="105">
        <v>0</v>
      </c>
      <c r="S55" s="106" t="s">
        <v>869</v>
      </c>
      <c r="T55" s="10"/>
      <c r="U55" s="10"/>
      <c r="V55" s="10"/>
      <c r="W55" s="10"/>
      <c r="X55" s="10"/>
      <c r="Y55" s="10"/>
      <c r="Z55" s="10"/>
      <c r="AA55" s="10"/>
      <c r="AB55" s="10"/>
      <c r="AC55" s="10"/>
      <c r="AD55" s="10"/>
      <c r="AE55" s="10"/>
      <c r="AF55" s="10"/>
      <c r="AG55" s="10"/>
    </row>
    <row r="56" spans="1:33" ht="26.4" x14ac:dyDescent="0.25">
      <c r="A56" s="227" t="s">
        <v>664</v>
      </c>
      <c r="B56" s="227" t="s">
        <v>1293</v>
      </c>
      <c r="C56" s="170" t="s">
        <v>654</v>
      </c>
      <c r="D56" s="227" t="s">
        <v>149</v>
      </c>
      <c r="E56" s="115" t="s">
        <v>1360</v>
      </c>
      <c r="F56" s="233">
        <v>4</v>
      </c>
      <c r="G56" s="228" t="s">
        <v>416</v>
      </c>
      <c r="H56" s="227" t="s">
        <v>358</v>
      </c>
      <c r="I56" s="228" t="s">
        <v>185</v>
      </c>
      <c r="J56" s="228" t="s">
        <v>416</v>
      </c>
      <c r="K56" s="227" t="s">
        <v>358</v>
      </c>
      <c r="L56" s="227" t="s">
        <v>416</v>
      </c>
      <c r="M56" s="234" t="s">
        <v>865</v>
      </c>
      <c r="N56" s="234" t="s">
        <v>865</v>
      </c>
      <c r="O56" s="234" t="s">
        <v>865</v>
      </c>
      <c r="P56" s="322" t="s">
        <v>1296</v>
      </c>
      <c r="Q56" s="105">
        <v>0</v>
      </c>
      <c r="R56" s="105">
        <v>0</v>
      </c>
      <c r="S56" s="106" t="s">
        <v>869</v>
      </c>
      <c r="T56" s="10"/>
      <c r="U56" s="10"/>
      <c r="V56" s="10"/>
      <c r="W56" s="10"/>
      <c r="X56" s="10"/>
      <c r="Y56" s="10"/>
      <c r="Z56" s="10"/>
      <c r="AA56" s="10"/>
      <c r="AB56" s="10"/>
      <c r="AC56" s="10"/>
      <c r="AD56" s="10"/>
      <c r="AE56" s="10"/>
      <c r="AF56" s="10"/>
      <c r="AG56" s="10"/>
    </row>
    <row r="57" spans="1:33" ht="26.4" x14ac:dyDescent="0.25">
      <c r="A57" s="227" t="s">
        <v>664</v>
      </c>
      <c r="B57" s="227" t="s">
        <v>1293</v>
      </c>
      <c r="C57" s="170" t="s">
        <v>654</v>
      </c>
      <c r="D57" s="227" t="s">
        <v>149</v>
      </c>
      <c r="E57" s="115" t="s">
        <v>1361</v>
      </c>
      <c r="F57" s="233">
        <v>4</v>
      </c>
      <c r="G57" s="228">
        <v>1120</v>
      </c>
      <c r="H57" s="227" t="s">
        <v>358</v>
      </c>
      <c r="I57" s="228" t="s">
        <v>416</v>
      </c>
      <c r="J57" s="235">
        <v>0.79</v>
      </c>
      <c r="K57" s="227" t="s">
        <v>358</v>
      </c>
      <c r="L57" s="227" t="s">
        <v>416</v>
      </c>
      <c r="M57" s="228" t="s">
        <v>865</v>
      </c>
      <c r="N57" s="228" t="s">
        <v>1162</v>
      </c>
      <c r="O57" s="234" t="s">
        <v>1162</v>
      </c>
      <c r="P57" s="322" t="s">
        <v>1296</v>
      </c>
      <c r="Q57" s="105">
        <v>2210</v>
      </c>
      <c r="R57" s="105">
        <v>97</v>
      </c>
      <c r="S57" s="106" t="s">
        <v>869</v>
      </c>
      <c r="T57" s="10"/>
      <c r="U57" s="10"/>
      <c r="V57" s="10"/>
      <c r="W57" s="10"/>
      <c r="X57" s="10"/>
      <c r="Y57" s="10"/>
      <c r="Z57" s="10"/>
      <c r="AA57" s="10"/>
      <c r="AB57" s="10"/>
      <c r="AC57" s="10"/>
      <c r="AD57" s="10"/>
      <c r="AE57" s="10"/>
      <c r="AF57" s="10"/>
      <c r="AG57" s="10"/>
    </row>
    <row r="58" spans="1:33" ht="26.4" x14ac:dyDescent="0.25">
      <c r="A58" s="227" t="s">
        <v>664</v>
      </c>
      <c r="B58" s="227" t="s">
        <v>1293</v>
      </c>
      <c r="C58" s="170" t="s">
        <v>654</v>
      </c>
      <c r="D58" s="227" t="s">
        <v>149</v>
      </c>
      <c r="E58" s="115" t="s">
        <v>1362</v>
      </c>
      <c r="F58" s="233" t="s">
        <v>1321</v>
      </c>
      <c r="G58" s="228" t="s">
        <v>416</v>
      </c>
      <c r="H58" s="227" t="s">
        <v>358</v>
      </c>
      <c r="I58" s="235">
        <v>0.15</v>
      </c>
      <c r="J58" s="228" t="s">
        <v>416</v>
      </c>
      <c r="K58" s="227" t="s">
        <v>358</v>
      </c>
      <c r="L58" s="227" t="s">
        <v>416</v>
      </c>
      <c r="M58" s="234" t="s">
        <v>865</v>
      </c>
      <c r="N58" s="234" t="s">
        <v>865</v>
      </c>
      <c r="O58" s="234" t="s">
        <v>865</v>
      </c>
      <c r="P58" s="322" t="s">
        <v>1363</v>
      </c>
      <c r="Q58" s="105">
        <v>0</v>
      </c>
      <c r="R58" s="105">
        <v>0</v>
      </c>
      <c r="S58" s="106" t="s">
        <v>869</v>
      </c>
      <c r="T58" s="10"/>
      <c r="U58" s="10"/>
      <c r="V58" s="10"/>
      <c r="W58" s="10"/>
      <c r="X58" s="10"/>
      <c r="Y58" s="10"/>
      <c r="Z58" s="10"/>
      <c r="AA58" s="10"/>
      <c r="AB58" s="10"/>
      <c r="AC58" s="10"/>
      <c r="AD58" s="10"/>
      <c r="AE58" s="10"/>
      <c r="AF58" s="10"/>
      <c r="AG58" s="10"/>
    </row>
    <row r="59" spans="1:33" ht="26.4" x14ac:dyDescent="0.25">
      <c r="A59" s="227" t="s">
        <v>664</v>
      </c>
      <c r="B59" s="227" t="s">
        <v>1293</v>
      </c>
      <c r="C59" s="170" t="s">
        <v>654</v>
      </c>
      <c r="D59" s="227" t="s">
        <v>149</v>
      </c>
      <c r="E59" s="115" t="s">
        <v>1362</v>
      </c>
      <c r="F59" s="233" t="s">
        <v>1323</v>
      </c>
      <c r="G59" s="228" t="s">
        <v>416</v>
      </c>
      <c r="H59" s="227" t="s">
        <v>358</v>
      </c>
      <c r="I59" s="228" t="s">
        <v>416</v>
      </c>
      <c r="J59" s="228" t="s">
        <v>416</v>
      </c>
      <c r="K59" s="227" t="s">
        <v>358</v>
      </c>
      <c r="L59" s="227" t="s">
        <v>416</v>
      </c>
      <c r="M59" s="234" t="s">
        <v>865</v>
      </c>
      <c r="N59" s="234" t="s">
        <v>865</v>
      </c>
      <c r="O59" s="234" t="s">
        <v>865</v>
      </c>
      <c r="P59" s="322" t="s">
        <v>1296</v>
      </c>
      <c r="Q59" s="105">
        <v>0</v>
      </c>
      <c r="R59" s="105">
        <v>0</v>
      </c>
      <c r="S59" s="106" t="s">
        <v>869</v>
      </c>
      <c r="T59" s="10"/>
      <c r="U59" s="10"/>
      <c r="V59" s="10"/>
      <c r="W59" s="10"/>
      <c r="X59" s="10"/>
      <c r="Y59" s="10"/>
      <c r="Z59" s="10"/>
      <c r="AA59" s="10"/>
      <c r="AB59" s="10"/>
      <c r="AC59" s="10"/>
      <c r="AD59" s="10"/>
      <c r="AE59" s="10"/>
      <c r="AF59" s="10"/>
      <c r="AG59" s="10"/>
    </row>
    <row r="60" spans="1:33" ht="26.4" x14ac:dyDescent="0.25">
      <c r="A60" s="227" t="s">
        <v>664</v>
      </c>
      <c r="B60" s="227" t="s">
        <v>1293</v>
      </c>
      <c r="C60" s="170" t="s">
        <v>654</v>
      </c>
      <c r="D60" s="227" t="s">
        <v>149</v>
      </c>
      <c r="E60" s="115" t="s">
        <v>1362</v>
      </c>
      <c r="F60" s="233" t="s">
        <v>1316</v>
      </c>
      <c r="G60" s="228">
        <v>15576</v>
      </c>
      <c r="H60" s="227" t="s">
        <v>358</v>
      </c>
      <c r="I60" s="235">
        <v>0.35</v>
      </c>
      <c r="J60" s="235">
        <v>0.49</v>
      </c>
      <c r="K60" s="227" t="s">
        <v>358</v>
      </c>
      <c r="L60" s="227" t="s">
        <v>416</v>
      </c>
      <c r="M60" s="228" t="s">
        <v>865</v>
      </c>
      <c r="N60" s="228" t="s">
        <v>1162</v>
      </c>
      <c r="O60" s="234" t="s">
        <v>1162</v>
      </c>
      <c r="P60" s="322" t="s">
        <v>1364</v>
      </c>
      <c r="Q60" s="105">
        <v>31967</v>
      </c>
      <c r="R60" s="105">
        <v>507</v>
      </c>
      <c r="S60" s="106" t="s">
        <v>869</v>
      </c>
      <c r="T60" s="10"/>
      <c r="U60" s="10"/>
      <c r="V60" s="10"/>
      <c r="W60" s="10"/>
      <c r="X60" s="10"/>
      <c r="Y60" s="10"/>
      <c r="Z60" s="10"/>
      <c r="AA60" s="10"/>
      <c r="AB60" s="10"/>
      <c r="AC60" s="10"/>
      <c r="AD60" s="10"/>
      <c r="AE60" s="10"/>
      <c r="AF60" s="10"/>
      <c r="AG60" s="10"/>
    </row>
    <row r="61" spans="1:33" ht="26.4" x14ac:dyDescent="0.25">
      <c r="A61" s="227" t="s">
        <v>664</v>
      </c>
      <c r="B61" s="227" t="s">
        <v>1293</v>
      </c>
      <c r="C61" s="170" t="s">
        <v>654</v>
      </c>
      <c r="D61" s="227" t="s">
        <v>149</v>
      </c>
      <c r="E61" s="115" t="s">
        <v>1365</v>
      </c>
      <c r="F61" s="233" t="s">
        <v>1299</v>
      </c>
      <c r="G61" s="228" t="s">
        <v>416</v>
      </c>
      <c r="H61" s="227" t="s">
        <v>358</v>
      </c>
      <c r="I61" s="235">
        <v>0</v>
      </c>
      <c r="J61" s="228" t="s">
        <v>416</v>
      </c>
      <c r="K61" s="227" t="s">
        <v>358</v>
      </c>
      <c r="L61" s="227" t="s">
        <v>416</v>
      </c>
      <c r="M61" s="234" t="s">
        <v>865</v>
      </c>
      <c r="N61" s="234" t="s">
        <v>865</v>
      </c>
      <c r="O61" s="234" t="s">
        <v>865</v>
      </c>
      <c r="P61" s="322" t="s">
        <v>1309</v>
      </c>
      <c r="Q61" s="105">
        <v>0</v>
      </c>
      <c r="R61" s="105">
        <v>0</v>
      </c>
      <c r="S61" s="106" t="s">
        <v>869</v>
      </c>
      <c r="T61" s="10"/>
      <c r="U61" s="10"/>
      <c r="V61" s="10"/>
      <c r="W61" s="10"/>
      <c r="X61" s="10"/>
      <c r="Y61" s="10"/>
      <c r="Z61" s="10"/>
      <c r="AA61" s="10"/>
      <c r="AB61" s="10"/>
      <c r="AC61" s="10"/>
      <c r="AD61" s="10"/>
      <c r="AE61" s="10"/>
      <c r="AF61" s="10"/>
      <c r="AG61" s="10"/>
    </row>
    <row r="62" spans="1:33" ht="39.6" x14ac:dyDescent="0.25">
      <c r="A62" s="227" t="s">
        <v>664</v>
      </c>
      <c r="B62" s="227" t="s">
        <v>1293</v>
      </c>
      <c r="C62" s="170" t="s">
        <v>654</v>
      </c>
      <c r="D62" s="227" t="s">
        <v>149</v>
      </c>
      <c r="E62" s="115" t="s">
        <v>1365</v>
      </c>
      <c r="F62" s="233" t="s">
        <v>1295</v>
      </c>
      <c r="G62" s="228">
        <v>141</v>
      </c>
      <c r="H62" s="227" t="s">
        <v>358</v>
      </c>
      <c r="I62" s="235">
        <v>0</v>
      </c>
      <c r="J62" s="235">
        <v>0.01</v>
      </c>
      <c r="K62" s="227" t="s">
        <v>358</v>
      </c>
      <c r="L62" s="227" t="s">
        <v>421</v>
      </c>
      <c r="M62" s="228" t="s">
        <v>865</v>
      </c>
      <c r="N62" s="228" t="s">
        <v>865</v>
      </c>
      <c r="O62" s="234" t="s">
        <v>865</v>
      </c>
      <c r="P62" s="322" t="s">
        <v>1366</v>
      </c>
      <c r="Q62" s="105">
        <v>53</v>
      </c>
      <c r="R62" s="105">
        <v>18</v>
      </c>
      <c r="S62" s="106" t="s">
        <v>869</v>
      </c>
      <c r="T62" s="10"/>
      <c r="U62" s="10"/>
      <c r="V62" s="10"/>
      <c r="W62" s="10"/>
      <c r="X62" s="10"/>
      <c r="Y62" s="10"/>
      <c r="Z62" s="10"/>
      <c r="AA62" s="10"/>
      <c r="AB62" s="10"/>
      <c r="AC62" s="10"/>
      <c r="AD62" s="10"/>
      <c r="AE62" s="10"/>
      <c r="AF62" s="10"/>
      <c r="AG62" s="10"/>
    </row>
    <row r="63" spans="1:33" ht="39.6" x14ac:dyDescent="0.25">
      <c r="A63" s="227" t="s">
        <v>664</v>
      </c>
      <c r="B63" s="227" t="s">
        <v>1293</v>
      </c>
      <c r="C63" s="170" t="s">
        <v>654</v>
      </c>
      <c r="D63" s="227" t="s">
        <v>149</v>
      </c>
      <c r="E63" s="115" t="s">
        <v>1367</v>
      </c>
      <c r="F63" s="233" t="s">
        <v>1368</v>
      </c>
      <c r="G63" s="228">
        <v>55</v>
      </c>
      <c r="H63" s="227" t="s">
        <v>358</v>
      </c>
      <c r="I63" s="228" t="s">
        <v>416</v>
      </c>
      <c r="J63" s="235">
        <v>0.26</v>
      </c>
      <c r="K63" s="227" t="s">
        <v>358</v>
      </c>
      <c r="L63" s="227" t="s">
        <v>421</v>
      </c>
      <c r="M63" s="228" t="s">
        <v>865</v>
      </c>
      <c r="N63" s="228" t="s">
        <v>1162</v>
      </c>
      <c r="O63" s="234" t="s">
        <v>1162</v>
      </c>
      <c r="P63" s="322" t="s">
        <v>1369</v>
      </c>
      <c r="Q63" s="105">
        <v>385</v>
      </c>
      <c r="R63" s="105">
        <v>38</v>
      </c>
      <c r="S63" s="106" t="s">
        <v>869</v>
      </c>
      <c r="T63" s="10"/>
      <c r="U63" s="10"/>
      <c r="V63" s="10"/>
      <c r="W63" s="10"/>
      <c r="X63" s="10"/>
      <c r="Y63" s="10"/>
      <c r="Z63" s="10"/>
      <c r="AA63" s="10"/>
      <c r="AB63" s="10"/>
      <c r="AC63" s="10"/>
      <c r="AD63" s="10"/>
      <c r="AE63" s="10"/>
      <c r="AF63" s="10"/>
      <c r="AG63" s="10"/>
    </row>
    <row r="64" spans="1:33" ht="26.4" x14ac:dyDescent="0.25">
      <c r="A64" s="227" t="s">
        <v>664</v>
      </c>
      <c r="B64" s="227" t="s">
        <v>1293</v>
      </c>
      <c r="C64" s="170" t="s">
        <v>654</v>
      </c>
      <c r="D64" s="227" t="s">
        <v>149</v>
      </c>
      <c r="E64" s="115" t="s">
        <v>1370</v>
      </c>
      <c r="F64" s="233" t="s">
        <v>1300</v>
      </c>
      <c r="G64" s="228">
        <v>208</v>
      </c>
      <c r="H64" s="227" t="s">
        <v>358</v>
      </c>
      <c r="I64" s="228" t="s">
        <v>416</v>
      </c>
      <c r="J64" s="235">
        <v>0.13</v>
      </c>
      <c r="K64" s="227" t="s">
        <v>358</v>
      </c>
      <c r="L64" s="227" t="s">
        <v>416</v>
      </c>
      <c r="M64" s="228" t="s">
        <v>865</v>
      </c>
      <c r="N64" s="228" t="s">
        <v>1162</v>
      </c>
      <c r="O64" s="234" t="s">
        <v>1162</v>
      </c>
      <c r="P64" s="322" t="s">
        <v>1296</v>
      </c>
      <c r="Q64" s="105">
        <v>660</v>
      </c>
      <c r="R64" s="105">
        <v>122</v>
      </c>
      <c r="S64" s="106" t="s">
        <v>869</v>
      </c>
      <c r="T64" s="10"/>
      <c r="U64" s="10"/>
      <c r="V64" s="10"/>
      <c r="W64" s="10"/>
      <c r="X64" s="10"/>
      <c r="Y64" s="10"/>
      <c r="Z64" s="10"/>
      <c r="AA64" s="10"/>
      <c r="AB64" s="10"/>
      <c r="AC64" s="10"/>
      <c r="AD64" s="10"/>
      <c r="AE64" s="10"/>
      <c r="AF64" s="10"/>
      <c r="AG64" s="10"/>
    </row>
    <row r="65" spans="1:33" ht="26.4" x14ac:dyDescent="0.25">
      <c r="A65" s="227" t="s">
        <v>664</v>
      </c>
      <c r="B65" s="227" t="s">
        <v>1293</v>
      </c>
      <c r="C65" s="170" t="s">
        <v>654</v>
      </c>
      <c r="D65" s="227" t="s">
        <v>149</v>
      </c>
      <c r="E65" s="115" t="s">
        <v>1371</v>
      </c>
      <c r="F65" s="233" t="s">
        <v>1372</v>
      </c>
      <c r="G65" s="228" t="s">
        <v>416</v>
      </c>
      <c r="H65" s="227" t="s">
        <v>358</v>
      </c>
      <c r="I65" s="228" t="s">
        <v>416</v>
      </c>
      <c r="J65" s="228" t="s">
        <v>416</v>
      </c>
      <c r="K65" s="227" t="s">
        <v>358</v>
      </c>
      <c r="L65" s="227" t="s">
        <v>416</v>
      </c>
      <c r="M65" s="234" t="s">
        <v>865</v>
      </c>
      <c r="N65" s="234" t="s">
        <v>865</v>
      </c>
      <c r="O65" s="234" t="s">
        <v>865</v>
      </c>
      <c r="P65" s="322" t="s">
        <v>1296</v>
      </c>
      <c r="Q65" s="105">
        <v>0</v>
      </c>
      <c r="R65" s="105">
        <v>0</v>
      </c>
      <c r="S65" s="106" t="s">
        <v>869</v>
      </c>
      <c r="T65" s="10"/>
      <c r="U65" s="10"/>
      <c r="V65" s="10"/>
      <c r="W65" s="10"/>
      <c r="X65" s="10"/>
      <c r="Y65" s="10"/>
      <c r="Z65" s="10"/>
      <c r="AA65" s="10"/>
      <c r="AB65" s="10"/>
      <c r="AC65" s="10"/>
      <c r="AD65" s="10"/>
      <c r="AE65" s="10"/>
      <c r="AF65" s="10"/>
      <c r="AG65" s="10"/>
    </row>
    <row r="66" spans="1:33" ht="39.6" x14ac:dyDescent="0.25">
      <c r="A66" s="227" t="s">
        <v>664</v>
      </c>
      <c r="B66" s="227" t="s">
        <v>1293</v>
      </c>
      <c r="C66" s="170" t="s">
        <v>654</v>
      </c>
      <c r="D66" s="227" t="s">
        <v>149</v>
      </c>
      <c r="E66" s="115" t="s">
        <v>1373</v>
      </c>
      <c r="F66" s="233" t="s">
        <v>1300</v>
      </c>
      <c r="G66" s="228">
        <v>92</v>
      </c>
      <c r="H66" s="227" t="s">
        <v>358</v>
      </c>
      <c r="I66" s="228" t="s">
        <v>416</v>
      </c>
      <c r="J66" s="235">
        <v>0.6</v>
      </c>
      <c r="K66" s="227" t="s">
        <v>358</v>
      </c>
      <c r="L66" s="227" t="s">
        <v>421</v>
      </c>
      <c r="M66" s="228" t="s">
        <v>865</v>
      </c>
      <c r="N66" s="228" t="s">
        <v>1162</v>
      </c>
      <c r="O66" s="234" t="s">
        <v>1162</v>
      </c>
      <c r="P66" s="322" t="s">
        <v>1369</v>
      </c>
      <c r="Q66" s="105">
        <v>333</v>
      </c>
      <c r="R66" s="105">
        <v>83</v>
      </c>
      <c r="S66" s="106" t="s">
        <v>869</v>
      </c>
      <c r="T66" s="10"/>
      <c r="U66" s="10"/>
      <c r="V66" s="10"/>
      <c r="W66" s="10"/>
      <c r="X66" s="10"/>
      <c r="Y66" s="10"/>
      <c r="Z66" s="10"/>
      <c r="AA66" s="10"/>
      <c r="AB66" s="10"/>
      <c r="AC66" s="10"/>
      <c r="AD66" s="10"/>
      <c r="AE66" s="10"/>
      <c r="AF66" s="10"/>
      <c r="AG66" s="10"/>
    </row>
    <row r="67" spans="1:33" ht="26.4" x14ac:dyDescent="0.25">
      <c r="A67" s="227" t="s">
        <v>664</v>
      </c>
      <c r="B67" s="227" t="s">
        <v>1293</v>
      </c>
      <c r="C67" s="170" t="s">
        <v>654</v>
      </c>
      <c r="D67" s="227" t="s">
        <v>149</v>
      </c>
      <c r="E67" s="115" t="s">
        <v>1374</v>
      </c>
      <c r="F67" s="233" t="s">
        <v>1372</v>
      </c>
      <c r="G67" s="228" t="s">
        <v>416</v>
      </c>
      <c r="H67" s="227" t="s">
        <v>358</v>
      </c>
      <c r="I67" s="228" t="s">
        <v>416</v>
      </c>
      <c r="J67" s="228" t="s">
        <v>416</v>
      </c>
      <c r="K67" s="227" t="s">
        <v>358</v>
      </c>
      <c r="L67" s="227" t="s">
        <v>416</v>
      </c>
      <c r="M67" s="234" t="s">
        <v>865</v>
      </c>
      <c r="N67" s="234" t="s">
        <v>865</v>
      </c>
      <c r="O67" s="234" t="s">
        <v>865</v>
      </c>
      <c r="P67" s="322" t="s">
        <v>1296</v>
      </c>
      <c r="Q67" s="105">
        <v>0</v>
      </c>
      <c r="R67" s="105">
        <v>0</v>
      </c>
      <c r="S67" s="106" t="s">
        <v>869</v>
      </c>
      <c r="T67" s="10"/>
      <c r="U67" s="10"/>
      <c r="V67" s="10"/>
      <c r="W67" s="10"/>
      <c r="X67" s="10"/>
      <c r="Y67" s="10"/>
      <c r="Z67" s="10"/>
      <c r="AA67" s="10"/>
      <c r="AB67" s="10"/>
      <c r="AC67" s="10"/>
      <c r="AD67" s="10"/>
      <c r="AE67" s="10"/>
      <c r="AF67" s="10"/>
      <c r="AG67" s="10"/>
    </row>
    <row r="68" spans="1:33" ht="26.4" x14ac:dyDescent="0.25">
      <c r="A68" s="227" t="s">
        <v>664</v>
      </c>
      <c r="B68" s="227" t="s">
        <v>1293</v>
      </c>
      <c r="C68" s="170" t="s">
        <v>654</v>
      </c>
      <c r="D68" s="227" t="s">
        <v>149</v>
      </c>
      <c r="E68" s="115" t="s">
        <v>1375</v>
      </c>
      <c r="F68" s="233" t="s">
        <v>1307</v>
      </c>
      <c r="G68" s="228">
        <v>0</v>
      </c>
      <c r="H68" s="227" t="s">
        <v>358</v>
      </c>
      <c r="I68" s="228" t="s">
        <v>185</v>
      </c>
      <c r="J68" s="235">
        <v>0</v>
      </c>
      <c r="K68" s="227" t="s">
        <v>358</v>
      </c>
      <c r="L68" s="227" t="s">
        <v>421</v>
      </c>
      <c r="M68" s="228" t="s">
        <v>865</v>
      </c>
      <c r="N68" s="228" t="s">
        <v>865</v>
      </c>
      <c r="O68" s="234" t="s">
        <v>865</v>
      </c>
      <c r="P68" s="322" t="s">
        <v>1296</v>
      </c>
      <c r="Q68" s="105">
        <v>0</v>
      </c>
      <c r="R68" s="105">
        <v>0</v>
      </c>
      <c r="S68" s="106" t="s">
        <v>869</v>
      </c>
      <c r="T68" s="10"/>
      <c r="U68" s="10"/>
      <c r="V68" s="10"/>
      <c r="W68" s="10"/>
      <c r="X68" s="10"/>
      <c r="Y68" s="10"/>
      <c r="Z68" s="10"/>
      <c r="AA68" s="10"/>
      <c r="AB68" s="10"/>
      <c r="AC68" s="10"/>
      <c r="AD68" s="10"/>
      <c r="AE68" s="10"/>
      <c r="AF68" s="10"/>
      <c r="AG68" s="10"/>
    </row>
    <row r="69" spans="1:33" ht="26.4" x14ac:dyDescent="0.25">
      <c r="A69" s="227" t="s">
        <v>664</v>
      </c>
      <c r="B69" s="227" t="s">
        <v>1293</v>
      </c>
      <c r="C69" s="170" t="s">
        <v>654</v>
      </c>
      <c r="D69" s="227" t="s">
        <v>149</v>
      </c>
      <c r="E69" s="115" t="s">
        <v>1376</v>
      </c>
      <c r="F69" s="233">
        <v>4</v>
      </c>
      <c r="G69" s="228">
        <v>2</v>
      </c>
      <c r="H69" s="227" t="s">
        <v>358</v>
      </c>
      <c r="I69" s="235">
        <v>0</v>
      </c>
      <c r="J69" s="235">
        <v>7.0000000000000007E-2</v>
      </c>
      <c r="K69" s="227" t="s">
        <v>358</v>
      </c>
      <c r="L69" s="227" t="s">
        <v>421</v>
      </c>
      <c r="M69" s="228" t="s">
        <v>865</v>
      </c>
      <c r="N69" s="228" t="s">
        <v>865</v>
      </c>
      <c r="O69" s="234" t="s">
        <v>865</v>
      </c>
      <c r="P69" s="322" t="s">
        <v>1309</v>
      </c>
      <c r="Q69" s="105">
        <v>0</v>
      </c>
      <c r="R69" s="105">
        <v>0</v>
      </c>
      <c r="S69" s="106" t="s">
        <v>869</v>
      </c>
      <c r="T69" s="10"/>
      <c r="U69" s="10"/>
      <c r="V69" s="10"/>
      <c r="W69" s="10"/>
      <c r="X69" s="10"/>
      <c r="Y69" s="10"/>
      <c r="Z69" s="10"/>
      <c r="AA69" s="10"/>
      <c r="AB69" s="10"/>
      <c r="AC69" s="10"/>
      <c r="AD69" s="10"/>
      <c r="AE69" s="10"/>
      <c r="AF69" s="10"/>
      <c r="AG69" s="10"/>
    </row>
    <row r="70" spans="1:33" ht="26.4" x14ac:dyDescent="0.25">
      <c r="A70" s="227" t="s">
        <v>664</v>
      </c>
      <c r="B70" s="227" t="s">
        <v>1293</v>
      </c>
      <c r="C70" s="170" t="s">
        <v>654</v>
      </c>
      <c r="D70" s="227" t="s">
        <v>149</v>
      </c>
      <c r="E70" s="115" t="s">
        <v>1376</v>
      </c>
      <c r="F70" s="233" t="s">
        <v>1299</v>
      </c>
      <c r="G70" s="228" t="s">
        <v>416</v>
      </c>
      <c r="H70" s="227" t="s">
        <v>358</v>
      </c>
      <c r="I70" s="228" t="s">
        <v>416</v>
      </c>
      <c r="J70" s="228" t="s">
        <v>416</v>
      </c>
      <c r="K70" s="227" t="s">
        <v>358</v>
      </c>
      <c r="L70" s="227" t="s">
        <v>416</v>
      </c>
      <c r="M70" s="234" t="s">
        <v>865</v>
      </c>
      <c r="N70" s="234" t="s">
        <v>865</v>
      </c>
      <c r="O70" s="234" t="s">
        <v>865</v>
      </c>
      <c r="P70" s="322" t="s">
        <v>1296</v>
      </c>
      <c r="Q70" s="105">
        <v>0</v>
      </c>
      <c r="R70" s="105">
        <v>0</v>
      </c>
      <c r="S70" s="106" t="s">
        <v>869</v>
      </c>
      <c r="T70" s="10"/>
      <c r="U70" s="10"/>
      <c r="V70" s="10"/>
      <c r="W70" s="10"/>
      <c r="X70" s="10"/>
      <c r="Y70" s="10"/>
      <c r="Z70" s="10"/>
      <c r="AA70" s="10"/>
      <c r="AB70" s="10"/>
      <c r="AC70" s="10"/>
      <c r="AD70" s="10"/>
      <c r="AE70" s="10"/>
      <c r="AF70" s="10"/>
      <c r="AG70" s="10"/>
    </row>
    <row r="71" spans="1:33" ht="26.4" x14ac:dyDescent="0.25">
      <c r="A71" s="227" t="s">
        <v>664</v>
      </c>
      <c r="B71" s="227" t="s">
        <v>1293</v>
      </c>
      <c r="C71" s="170" t="s">
        <v>654</v>
      </c>
      <c r="D71" s="227" t="s">
        <v>149</v>
      </c>
      <c r="E71" s="115" t="s">
        <v>1377</v>
      </c>
      <c r="F71" s="233" t="s">
        <v>1299</v>
      </c>
      <c r="G71" s="228" t="s">
        <v>416</v>
      </c>
      <c r="H71" s="227" t="s">
        <v>358</v>
      </c>
      <c r="I71" s="228" t="s">
        <v>185</v>
      </c>
      <c r="J71" s="228" t="s">
        <v>416</v>
      </c>
      <c r="K71" s="227" t="s">
        <v>358</v>
      </c>
      <c r="L71" s="227" t="s">
        <v>416</v>
      </c>
      <c r="M71" s="234" t="s">
        <v>865</v>
      </c>
      <c r="N71" s="234" t="s">
        <v>865</v>
      </c>
      <c r="O71" s="234" t="s">
        <v>865</v>
      </c>
      <c r="P71" s="322" t="s">
        <v>1378</v>
      </c>
      <c r="Q71" s="105">
        <v>0</v>
      </c>
      <c r="R71" s="105">
        <v>0</v>
      </c>
      <c r="S71" s="106" t="s">
        <v>869</v>
      </c>
      <c r="T71" s="10"/>
      <c r="U71" s="10"/>
      <c r="V71" s="10"/>
      <c r="W71" s="10"/>
      <c r="X71" s="10"/>
      <c r="Y71" s="10"/>
      <c r="Z71" s="10"/>
      <c r="AA71" s="10"/>
      <c r="AB71" s="10"/>
      <c r="AC71" s="10"/>
      <c r="AD71" s="10"/>
      <c r="AE71" s="10"/>
      <c r="AF71" s="10"/>
      <c r="AG71" s="10"/>
    </row>
    <row r="72" spans="1:33" ht="26.4" x14ac:dyDescent="0.25">
      <c r="A72" s="227" t="s">
        <v>664</v>
      </c>
      <c r="B72" s="227" t="s">
        <v>1293</v>
      </c>
      <c r="C72" s="170" t="s">
        <v>654</v>
      </c>
      <c r="D72" s="227" t="s">
        <v>149</v>
      </c>
      <c r="E72" s="115" t="s">
        <v>1377</v>
      </c>
      <c r="F72" s="233" t="s">
        <v>1300</v>
      </c>
      <c r="G72" s="228" t="s">
        <v>416</v>
      </c>
      <c r="H72" s="227" t="s">
        <v>358</v>
      </c>
      <c r="I72" s="228" t="s">
        <v>185</v>
      </c>
      <c r="J72" s="228" t="s">
        <v>416</v>
      </c>
      <c r="K72" s="227" t="s">
        <v>358</v>
      </c>
      <c r="L72" s="227" t="s">
        <v>416</v>
      </c>
      <c r="M72" s="234" t="s">
        <v>865</v>
      </c>
      <c r="N72" s="234" t="s">
        <v>865</v>
      </c>
      <c r="O72" s="234" t="s">
        <v>865</v>
      </c>
      <c r="P72" s="322" t="s">
        <v>1378</v>
      </c>
      <c r="Q72" s="105">
        <v>0</v>
      </c>
      <c r="R72" s="105">
        <v>0</v>
      </c>
      <c r="S72" s="106" t="s">
        <v>869</v>
      </c>
      <c r="T72" s="10"/>
      <c r="U72" s="10"/>
      <c r="V72" s="10"/>
      <c r="W72" s="10"/>
      <c r="X72" s="10"/>
      <c r="Y72" s="10"/>
      <c r="Z72" s="10"/>
      <c r="AA72" s="10"/>
      <c r="AB72" s="10"/>
      <c r="AC72" s="10"/>
      <c r="AD72" s="10"/>
      <c r="AE72" s="10"/>
      <c r="AF72" s="10"/>
      <c r="AG72" s="10"/>
    </row>
    <row r="73" spans="1:33" ht="26.4" x14ac:dyDescent="0.25">
      <c r="A73" s="227" t="s">
        <v>664</v>
      </c>
      <c r="B73" s="227" t="s">
        <v>1293</v>
      </c>
      <c r="C73" s="170" t="s">
        <v>654</v>
      </c>
      <c r="D73" s="227" t="s">
        <v>149</v>
      </c>
      <c r="E73" s="115" t="s">
        <v>1379</v>
      </c>
      <c r="F73" s="233" t="s">
        <v>1299</v>
      </c>
      <c r="G73" s="228" t="s">
        <v>416</v>
      </c>
      <c r="H73" s="227" t="s">
        <v>358</v>
      </c>
      <c r="I73" s="228" t="s">
        <v>416</v>
      </c>
      <c r="J73" s="228" t="s">
        <v>416</v>
      </c>
      <c r="K73" s="227" t="s">
        <v>358</v>
      </c>
      <c r="L73" s="227" t="s">
        <v>416</v>
      </c>
      <c r="M73" s="234" t="s">
        <v>865</v>
      </c>
      <c r="N73" s="234" t="s">
        <v>865</v>
      </c>
      <c r="O73" s="234" t="s">
        <v>865</v>
      </c>
      <c r="P73" s="322" t="s">
        <v>1378</v>
      </c>
      <c r="Q73" s="105">
        <v>0</v>
      </c>
      <c r="R73" s="105">
        <v>0</v>
      </c>
      <c r="S73" s="106" t="s">
        <v>869</v>
      </c>
      <c r="T73" s="10"/>
      <c r="U73" s="10"/>
      <c r="V73" s="10"/>
      <c r="W73" s="10"/>
      <c r="X73" s="10"/>
      <c r="Y73" s="10"/>
      <c r="Z73" s="10"/>
      <c r="AA73" s="10"/>
      <c r="AB73" s="10"/>
      <c r="AC73" s="10"/>
      <c r="AD73" s="10"/>
      <c r="AE73" s="10"/>
      <c r="AF73" s="10"/>
      <c r="AG73" s="10"/>
    </row>
    <row r="74" spans="1:33" ht="26.4" x14ac:dyDescent="0.25">
      <c r="A74" s="227" t="s">
        <v>664</v>
      </c>
      <c r="B74" s="227" t="s">
        <v>1293</v>
      </c>
      <c r="C74" s="170" t="s">
        <v>654</v>
      </c>
      <c r="D74" s="227" t="s">
        <v>149</v>
      </c>
      <c r="E74" s="115" t="s">
        <v>1379</v>
      </c>
      <c r="F74" s="233" t="s">
        <v>1300</v>
      </c>
      <c r="G74" s="228" t="s">
        <v>416</v>
      </c>
      <c r="H74" s="227" t="s">
        <v>358</v>
      </c>
      <c r="I74" s="228" t="s">
        <v>416</v>
      </c>
      <c r="J74" s="228" t="s">
        <v>416</v>
      </c>
      <c r="K74" s="227" t="s">
        <v>358</v>
      </c>
      <c r="L74" s="227" t="s">
        <v>416</v>
      </c>
      <c r="M74" s="234" t="s">
        <v>865</v>
      </c>
      <c r="N74" s="234" t="s">
        <v>865</v>
      </c>
      <c r="O74" s="234" t="s">
        <v>865</v>
      </c>
      <c r="P74" s="322" t="s">
        <v>1378</v>
      </c>
      <c r="Q74" s="105">
        <v>0</v>
      </c>
      <c r="R74" s="105">
        <v>0</v>
      </c>
      <c r="S74" s="106" t="s">
        <v>869</v>
      </c>
      <c r="T74" s="10"/>
      <c r="U74" s="10"/>
      <c r="V74" s="10"/>
      <c r="W74" s="10"/>
      <c r="X74" s="10"/>
      <c r="Y74" s="10"/>
      <c r="Z74" s="10"/>
      <c r="AA74" s="10"/>
      <c r="AB74" s="10"/>
      <c r="AC74" s="10"/>
      <c r="AD74" s="10"/>
      <c r="AE74" s="10"/>
      <c r="AF74" s="10"/>
      <c r="AG74" s="10"/>
    </row>
    <row r="75" spans="1:33" ht="105.6" x14ac:dyDescent="0.25">
      <c r="A75" s="227" t="s">
        <v>664</v>
      </c>
      <c r="B75" s="227" t="s">
        <v>1293</v>
      </c>
      <c r="C75" s="170" t="s">
        <v>654</v>
      </c>
      <c r="D75" s="227" t="s">
        <v>149</v>
      </c>
      <c r="E75" s="115" t="s">
        <v>1380</v>
      </c>
      <c r="F75" s="233">
        <v>2</v>
      </c>
      <c r="G75" s="228">
        <v>867</v>
      </c>
      <c r="H75" s="227" t="s">
        <v>360</v>
      </c>
      <c r="I75" s="235">
        <v>0.16</v>
      </c>
      <c r="J75" s="228" t="s">
        <v>416</v>
      </c>
      <c r="K75" s="227" t="s">
        <v>358</v>
      </c>
      <c r="L75" s="227" t="s">
        <v>416</v>
      </c>
      <c r="M75" s="234" t="s">
        <v>865</v>
      </c>
      <c r="N75" s="234" t="s">
        <v>1162</v>
      </c>
      <c r="O75" s="234" t="s">
        <v>1162</v>
      </c>
      <c r="P75" s="322" t="s">
        <v>1381</v>
      </c>
      <c r="Q75" s="105">
        <v>0</v>
      </c>
      <c r="R75" s="105">
        <v>0</v>
      </c>
      <c r="S75" s="106" t="s">
        <v>1312</v>
      </c>
      <c r="T75" s="10"/>
      <c r="U75" s="10"/>
      <c r="V75" s="10"/>
      <c r="W75" s="10"/>
      <c r="X75" s="10"/>
      <c r="Y75" s="10"/>
      <c r="Z75" s="10"/>
      <c r="AA75" s="10"/>
      <c r="AB75" s="10"/>
      <c r="AC75" s="10"/>
      <c r="AD75" s="10"/>
      <c r="AE75" s="10"/>
      <c r="AF75" s="10"/>
      <c r="AG75" s="10"/>
    </row>
    <row r="76" spans="1:33" ht="26.4" x14ac:dyDescent="0.25">
      <c r="A76" s="227" t="s">
        <v>664</v>
      </c>
      <c r="B76" s="227" t="s">
        <v>1293</v>
      </c>
      <c r="C76" s="170" t="s">
        <v>654</v>
      </c>
      <c r="D76" s="227" t="s">
        <v>149</v>
      </c>
      <c r="E76" s="115" t="s">
        <v>1380</v>
      </c>
      <c r="F76" s="233" t="s">
        <v>1300</v>
      </c>
      <c r="G76" s="228">
        <v>14141</v>
      </c>
      <c r="H76" s="227" t="s">
        <v>360</v>
      </c>
      <c r="I76" s="235">
        <v>0.16</v>
      </c>
      <c r="J76" s="235" t="s">
        <v>416</v>
      </c>
      <c r="K76" s="227" t="s">
        <v>358</v>
      </c>
      <c r="L76" s="227" t="s">
        <v>416</v>
      </c>
      <c r="M76" s="228" t="s">
        <v>865</v>
      </c>
      <c r="N76" s="228" t="s">
        <v>1162</v>
      </c>
      <c r="O76" s="234" t="s">
        <v>1162</v>
      </c>
      <c r="P76" s="322" t="s">
        <v>1381</v>
      </c>
      <c r="Q76" s="105">
        <v>14814</v>
      </c>
      <c r="R76" s="105">
        <v>197</v>
      </c>
      <c r="S76" s="106" t="s">
        <v>869</v>
      </c>
      <c r="T76" s="10"/>
      <c r="U76" s="10"/>
      <c r="V76" s="10"/>
      <c r="W76" s="10"/>
      <c r="X76" s="10"/>
      <c r="Y76" s="10"/>
      <c r="Z76" s="10"/>
      <c r="AA76" s="10"/>
      <c r="AB76" s="10"/>
      <c r="AC76" s="10"/>
      <c r="AD76" s="10"/>
      <c r="AE76" s="10"/>
      <c r="AF76" s="10"/>
      <c r="AG76" s="10"/>
    </row>
    <row r="77" spans="1:33" ht="26.4" x14ac:dyDescent="0.25">
      <c r="A77" s="227" t="s">
        <v>664</v>
      </c>
      <c r="B77" s="227" t="s">
        <v>1293</v>
      </c>
      <c r="C77" s="170" t="s">
        <v>654</v>
      </c>
      <c r="D77" s="227" t="s">
        <v>149</v>
      </c>
      <c r="E77" s="115" t="s">
        <v>1382</v>
      </c>
      <c r="F77" s="233" t="s">
        <v>1300</v>
      </c>
      <c r="G77" s="228">
        <v>1704</v>
      </c>
      <c r="H77" s="227" t="s">
        <v>358</v>
      </c>
      <c r="I77" s="228" t="s">
        <v>185</v>
      </c>
      <c r="J77" s="235">
        <v>0.57999999999999996</v>
      </c>
      <c r="K77" s="227" t="s">
        <v>358</v>
      </c>
      <c r="L77" s="227" t="s">
        <v>416</v>
      </c>
      <c r="M77" s="228" t="s">
        <v>865</v>
      </c>
      <c r="N77" s="228" t="s">
        <v>1162</v>
      </c>
      <c r="O77" s="234" t="s">
        <v>1162</v>
      </c>
      <c r="P77" s="322" t="s">
        <v>1296</v>
      </c>
      <c r="Q77" s="105">
        <v>844</v>
      </c>
      <c r="R77" s="105">
        <v>55</v>
      </c>
      <c r="S77" s="106" t="s">
        <v>869</v>
      </c>
      <c r="T77" s="10"/>
      <c r="U77" s="10"/>
      <c r="V77" s="10"/>
      <c r="W77" s="10"/>
      <c r="X77" s="10"/>
      <c r="Y77" s="10"/>
      <c r="Z77" s="10"/>
      <c r="AA77" s="10"/>
      <c r="AB77" s="10"/>
      <c r="AC77" s="10"/>
      <c r="AD77" s="10"/>
      <c r="AE77" s="10"/>
      <c r="AF77" s="10"/>
      <c r="AG77" s="10"/>
    </row>
    <row r="78" spans="1:33" ht="26.4" x14ac:dyDescent="0.25">
      <c r="A78" s="227" t="s">
        <v>664</v>
      </c>
      <c r="B78" s="227" t="s">
        <v>1293</v>
      </c>
      <c r="C78" s="170" t="s">
        <v>654</v>
      </c>
      <c r="D78" s="227" t="s">
        <v>149</v>
      </c>
      <c r="E78" s="115" t="s">
        <v>1383</v>
      </c>
      <c r="F78" s="233" t="s">
        <v>1300</v>
      </c>
      <c r="G78" s="228">
        <v>749</v>
      </c>
      <c r="H78" s="227" t="s">
        <v>358</v>
      </c>
      <c r="I78" s="228" t="s">
        <v>416</v>
      </c>
      <c r="J78" s="235">
        <v>0.56999999999999995</v>
      </c>
      <c r="K78" s="227" t="s">
        <v>358</v>
      </c>
      <c r="L78" s="227" t="s">
        <v>416</v>
      </c>
      <c r="M78" s="228" t="s">
        <v>865</v>
      </c>
      <c r="N78" s="228" t="s">
        <v>1162</v>
      </c>
      <c r="O78" s="234" t="s">
        <v>1162</v>
      </c>
      <c r="P78" s="322" t="s">
        <v>1296</v>
      </c>
      <c r="Q78" s="105">
        <v>697</v>
      </c>
      <c r="R78" s="105">
        <v>41</v>
      </c>
      <c r="S78" s="106" t="s">
        <v>869</v>
      </c>
      <c r="T78" s="10"/>
      <c r="U78" s="10"/>
      <c r="V78" s="10"/>
      <c r="W78" s="10"/>
      <c r="X78" s="10"/>
      <c r="Y78" s="10"/>
      <c r="Z78" s="10"/>
      <c r="AA78" s="10"/>
      <c r="AB78" s="10"/>
      <c r="AC78" s="10"/>
      <c r="AD78" s="10"/>
      <c r="AE78" s="10"/>
      <c r="AF78" s="10"/>
      <c r="AG78" s="10"/>
    </row>
    <row r="79" spans="1:33" ht="39.6" x14ac:dyDescent="0.25">
      <c r="A79" s="227" t="s">
        <v>664</v>
      </c>
      <c r="B79" s="227" t="s">
        <v>1293</v>
      </c>
      <c r="C79" s="170" t="s">
        <v>654</v>
      </c>
      <c r="D79" s="227" t="s">
        <v>149</v>
      </c>
      <c r="E79" s="115" t="s">
        <v>1384</v>
      </c>
      <c r="F79" s="233" t="s">
        <v>1300</v>
      </c>
      <c r="G79" s="228">
        <v>183</v>
      </c>
      <c r="H79" s="227" t="s">
        <v>358</v>
      </c>
      <c r="I79" s="228" t="s">
        <v>416</v>
      </c>
      <c r="J79" s="235">
        <v>0.09</v>
      </c>
      <c r="K79" s="227" t="s">
        <v>358</v>
      </c>
      <c r="L79" s="227" t="s">
        <v>421</v>
      </c>
      <c r="M79" s="228" t="s">
        <v>865</v>
      </c>
      <c r="N79" s="228" t="s">
        <v>1162</v>
      </c>
      <c r="O79" s="234" t="s">
        <v>1162</v>
      </c>
      <c r="P79" s="322" t="s">
        <v>1369</v>
      </c>
      <c r="Q79" s="105">
        <v>770</v>
      </c>
      <c r="R79" s="105">
        <v>131</v>
      </c>
      <c r="S79" s="106" t="s">
        <v>869</v>
      </c>
      <c r="T79" s="10"/>
      <c r="U79" s="10"/>
      <c r="V79" s="10"/>
      <c r="W79" s="10"/>
      <c r="X79" s="10"/>
      <c r="Y79" s="10"/>
      <c r="Z79" s="10"/>
      <c r="AA79" s="10"/>
      <c r="AB79" s="10"/>
      <c r="AC79" s="10"/>
      <c r="AD79" s="10"/>
      <c r="AE79" s="10"/>
      <c r="AF79" s="10"/>
      <c r="AG79" s="10"/>
    </row>
    <row r="80" spans="1:33" ht="26.4" x14ac:dyDescent="0.25">
      <c r="A80" s="227" t="s">
        <v>664</v>
      </c>
      <c r="B80" s="227" t="s">
        <v>1293</v>
      </c>
      <c r="C80" s="170" t="s">
        <v>654</v>
      </c>
      <c r="D80" s="227" t="s">
        <v>149</v>
      </c>
      <c r="E80" s="115" t="s">
        <v>1385</v>
      </c>
      <c r="F80" s="233" t="s">
        <v>1299</v>
      </c>
      <c r="G80" s="228" t="s">
        <v>416</v>
      </c>
      <c r="H80" s="227" t="s">
        <v>358</v>
      </c>
      <c r="I80" s="235">
        <v>0</v>
      </c>
      <c r="J80" s="228" t="s">
        <v>416</v>
      </c>
      <c r="K80" s="227" t="s">
        <v>358</v>
      </c>
      <c r="L80" s="227" t="s">
        <v>416</v>
      </c>
      <c r="M80" s="234" t="s">
        <v>865</v>
      </c>
      <c r="N80" s="234" t="s">
        <v>865</v>
      </c>
      <c r="O80" s="234" t="s">
        <v>865</v>
      </c>
      <c r="P80" s="322" t="s">
        <v>1309</v>
      </c>
      <c r="Q80" s="105">
        <v>0</v>
      </c>
      <c r="R80" s="105">
        <v>0</v>
      </c>
      <c r="S80" s="106" t="s">
        <v>869</v>
      </c>
      <c r="T80" s="10"/>
      <c r="U80" s="10"/>
      <c r="V80" s="10"/>
      <c r="W80" s="10"/>
      <c r="X80" s="10"/>
      <c r="Y80" s="10"/>
      <c r="Z80" s="10"/>
      <c r="AA80" s="10"/>
      <c r="AB80" s="10"/>
      <c r="AC80" s="10"/>
      <c r="AD80" s="10"/>
      <c r="AE80" s="10"/>
      <c r="AF80" s="10"/>
      <c r="AG80" s="10"/>
    </row>
    <row r="81" spans="1:33" ht="26.4" x14ac:dyDescent="0.25">
      <c r="A81" s="227" t="s">
        <v>664</v>
      </c>
      <c r="B81" s="227" t="s">
        <v>1293</v>
      </c>
      <c r="C81" s="170" t="s">
        <v>654</v>
      </c>
      <c r="D81" s="227" t="s">
        <v>149</v>
      </c>
      <c r="E81" s="115" t="s">
        <v>1386</v>
      </c>
      <c r="F81" s="233" t="s">
        <v>1299</v>
      </c>
      <c r="G81" s="228" t="s">
        <v>416</v>
      </c>
      <c r="H81" s="227" t="s">
        <v>358</v>
      </c>
      <c r="I81" s="228" t="s">
        <v>416</v>
      </c>
      <c r="J81" s="228" t="s">
        <v>416</v>
      </c>
      <c r="K81" s="227" t="s">
        <v>358</v>
      </c>
      <c r="L81" s="227" t="s">
        <v>416</v>
      </c>
      <c r="M81" s="234" t="s">
        <v>865</v>
      </c>
      <c r="N81" s="234" t="s">
        <v>865</v>
      </c>
      <c r="O81" s="234" t="s">
        <v>865</v>
      </c>
      <c r="P81" s="322" t="s">
        <v>1296</v>
      </c>
      <c r="Q81" s="105">
        <v>0</v>
      </c>
      <c r="R81" s="105">
        <v>0</v>
      </c>
      <c r="S81" s="106" t="s">
        <v>869</v>
      </c>
      <c r="T81" s="10"/>
      <c r="U81" s="10"/>
      <c r="V81" s="10"/>
      <c r="W81" s="10"/>
      <c r="X81" s="10"/>
      <c r="Y81" s="10"/>
      <c r="Z81" s="10"/>
      <c r="AA81" s="10"/>
      <c r="AB81" s="10"/>
      <c r="AC81" s="10"/>
      <c r="AD81" s="10"/>
      <c r="AE81" s="10"/>
      <c r="AF81" s="10"/>
      <c r="AG81" s="10"/>
    </row>
    <row r="82" spans="1:33" ht="26.4" x14ac:dyDescent="0.25">
      <c r="A82" s="227" t="s">
        <v>664</v>
      </c>
      <c r="B82" s="227" t="s">
        <v>1293</v>
      </c>
      <c r="C82" s="170" t="s">
        <v>654</v>
      </c>
      <c r="D82" s="227" t="s">
        <v>149</v>
      </c>
      <c r="E82" s="115" t="s">
        <v>1387</v>
      </c>
      <c r="F82" s="233" t="s">
        <v>1372</v>
      </c>
      <c r="G82" s="228">
        <v>0</v>
      </c>
      <c r="H82" s="227" t="s">
        <v>358</v>
      </c>
      <c r="I82" s="228" t="s">
        <v>416</v>
      </c>
      <c r="J82" s="235">
        <v>0</v>
      </c>
      <c r="K82" s="227" t="s">
        <v>358</v>
      </c>
      <c r="L82" s="227" t="s">
        <v>421</v>
      </c>
      <c r="M82" s="228" t="s">
        <v>865</v>
      </c>
      <c r="N82" s="228" t="s">
        <v>865</v>
      </c>
      <c r="O82" s="234" t="s">
        <v>865</v>
      </c>
      <c r="P82" s="322" t="s">
        <v>1296</v>
      </c>
      <c r="Q82" s="105">
        <v>0</v>
      </c>
      <c r="R82" s="105">
        <v>0</v>
      </c>
      <c r="S82" s="106" t="s">
        <v>869</v>
      </c>
      <c r="T82" s="10"/>
      <c r="U82" s="10"/>
      <c r="V82" s="10"/>
      <c r="W82" s="10"/>
      <c r="X82" s="10"/>
      <c r="Y82" s="10"/>
      <c r="Z82" s="10"/>
      <c r="AA82" s="10"/>
      <c r="AB82" s="10"/>
      <c r="AC82" s="10"/>
      <c r="AD82" s="10"/>
      <c r="AE82" s="10"/>
      <c r="AF82" s="10"/>
      <c r="AG82" s="10"/>
    </row>
    <row r="83" spans="1:33" ht="26.4" x14ac:dyDescent="0.25">
      <c r="A83" s="227" t="s">
        <v>664</v>
      </c>
      <c r="B83" s="227" t="s">
        <v>1293</v>
      </c>
      <c r="C83" s="170" t="s">
        <v>654</v>
      </c>
      <c r="D83" s="227" t="s">
        <v>149</v>
      </c>
      <c r="E83" s="115" t="s">
        <v>1387</v>
      </c>
      <c r="F83" s="233" t="s">
        <v>1388</v>
      </c>
      <c r="G83" s="228">
        <v>6854</v>
      </c>
      <c r="H83" s="227" t="s">
        <v>358</v>
      </c>
      <c r="I83" s="235">
        <v>0.75</v>
      </c>
      <c r="J83" s="235">
        <v>0.82</v>
      </c>
      <c r="K83" s="227" t="s">
        <v>358</v>
      </c>
      <c r="L83" s="227" t="s">
        <v>416</v>
      </c>
      <c r="M83" s="228" t="s">
        <v>865</v>
      </c>
      <c r="N83" s="228" t="s">
        <v>1162</v>
      </c>
      <c r="O83" s="234" t="s">
        <v>1162</v>
      </c>
      <c r="P83" s="322" t="s">
        <v>1389</v>
      </c>
      <c r="Q83" s="105">
        <v>5230</v>
      </c>
      <c r="R83" s="105">
        <v>302</v>
      </c>
      <c r="S83" s="106" t="s">
        <v>869</v>
      </c>
      <c r="T83" s="10"/>
      <c r="U83" s="10"/>
      <c r="V83" s="10"/>
      <c r="W83" s="10"/>
      <c r="X83" s="10"/>
      <c r="Y83" s="10"/>
      <c r="Z83" s="10"/>
      <c r="AA83" s="10"/>
      <c r="AB83" s="10"/>
      <c r="AC83" s="10"/>
      <c r="AD83" s="10"/>
      <c r="AE83" s="10"/>
      <c r="AF83" s="10"/>
      <c r="AG83" s="10"/>
    </row>
    <row r="84" spans="1:33" ht="39.6" x14ac:dyDescent="0.25">
      <c r="A84" s="227" t="s">
        <v>664</v>
      </c>
      <c r="B84" s="227" t="s">
        <v>1293</v>
      </c>
      <c r="C84" s="170" t="s">
        <v>654</v>
      </c>
      <c r="D84" s="227" t="s">
        <v>149</v>
      </c>
      <c r="E84" s="115" t="s">
        <v>1390</v>
      </c>
      <c r="F84" s="233" t="s">
        <v>1372</v>
      </c>
      <c r="G84" s="228" t="s">
        <v>416</v>
      </c>
      <c r="H84" s="227" t="s">
        <v>358</v>
      </c>
      <c r="I84" s="235">
        <v>7.0000000000000007E-2</v>
      </c>
      <c r="J84" s="228" t="s">
        <v>416</v>
      </c>
      <c r="K84" s="227" t="s">
        <v>358</v>
      </c>
      <c r="L84" s="227" t="s">
        <v>416</v>
      </c>
      <c r="M84" s="234" t="s">
        <v>865</v>
      </c>
      <c r="N84" s="234" t="s">
        <v>865</v>
      </c>
      <c r="O84" s="234" t="s">
        <v>865</v>
      </c>
      <c r="P84" s="322" t="s">
        <v>1391</v>
      </c>
      <c r="Q84" s="105">
        <v>0</v>
      </c>
      <c r="R84" s="105">
        <v>0</v>
      </c>
      <c r="S84" s="106" t="s">
        <v>869</v>
      </c>
      <c r="T84" s="10"/>
      <c r="U84" s="10"/>
      <c r="V84" s="10"/>
      <c r="W84" s="10"/>
      <c r="X84" s="10"/>
      <c r="Y84" s="10"/>
      <c r="Z84" s="10"/>
      <c r="AA84" s="10"/>
      <c r="AB84" s="10"/>
      <c r="AC84" s="10"/>
      <c r="AD84" s="10"/>
      <c r="AE84" s="10"/>
      <c r="AF84" s="10"/>
      <c r="AG84" s="10"/>
    </row>
    <row r="85" spans="1:33" ht="39.6" x14ac:dyDescent="0.25">
      <c r="A85" s="227" t="s">
        <v>664</v>
      </c>
      <c r="B85" s="227" t="s">
        <v>1293</v>
      </c>
      <c r="C85" s="170" t="s">
        <v>654</v>
      </c>
      <c r="D85" s="227" t="s">
        <v>149</v>
      </c>
      <c r="E85" s="115" t="s">
        <v>1390</v>
      </c>
      <c r="F85" s="233" t="s">
        <v>1392</v>
      </c>
      <c r="G85" s="228">
        <v>0</v>
      </c>
      <c r="H85" s="227" t="s">
        <v>358</v>
      </c>
      <c r="I85" s="235">
        <v>0.01</v>
      </c>
      <c r="J85" s="235">
        <v>0</v>
      </c>
      <c r="K85" s="227" t="s">
        <v>358</v>
      </c>
      <c r="L85" s="227" t="s">
        <v>421</v>
      </c>
      <c r="M85" s="228" t="s">
        <v>865</v>
      </c>
      <c r="N85" s="228" t="s">
        <v>865</v>
      </c>
      <c r="O85" s="234" t="s">
        <v>865</v>
      </c>
      <c r="P85" s="322" t="s">
        <v>1393</v>
      </c>
      <c r="Q85" s="105">
        <v>67</v>
      </c>
      <c r="R85" s="105">
        <v>35</v>
      </c>
      <c r="S85" s="106" t="s">
        <v>869</v>
      </c>
      <c r="T85" s="10"/>
      <c r="U85" s="10"/>
      <c r="V85" s="10"/>
      <c r="W85" s="10"/>
      <c r="X85" s="10"/>
      <c r="Y85" s="10"/>
      <c r="Z85" s="10"/>
      <c r="AA85" s="10"/>
      <c r="AB85" s="10"/>
      <c r="AC85" s="10"/>
      <c r="AD85" s="10"/>
      <c r="AE85" s="10"/>
      <c r="AF85" s="10"/>
      <c r="AG85" s="10"/>
    </row>
    <row r="86" spans="1:33" ht="26.4" x14ac:dyDescent="0.25">
      <c r="A86" s="227" t="s">
        <v>664</v>
      </c>
      <c r="B86" s="227" t="s">
        <v>1293</v>
      </c>
      <c r="C86" s="170" t="s">
        <v>654</v>
      </c>
      <c r="D86" s="227" t="s">
        <v>149</v>
      </c>
      <c r="E86" s="115" t="s">
        <v>1394</v>
      </c>
      <c r="F86" s="233" t="s">
        <v>1299</v>
      </c>
      <c r="G86" s="228" t="s">
        <v>416</v>
      </c>
      <c r="H86" s="227" t="s">
        <v>358</v>
      </c>
      <c r="I86" s="235">
        <v>0</v>
      </c>
      <c r="J86" s="228" t="s">
        <v>416</v>
      </c>
      <c r="K86" s="227" t="s">
        <v>358</v>
      </c>
      <c r="L86" s="227" t="s">
        <v>416</v>
      </c>
      <c r="M86" s="234" t="s">
        <v>865</v>
      </c>
      <c r="N86" s="234" t="s">
        <v>865</v>
      </c>
      <c r="O86" s="234" t="s">
        <v>865</v>
      </c>
      <c r="P86" s="322" t="s">
        <v>1309</v>
      </c>
      <c r="Q86" s="105">
        <v>0</v>
      </c>
      <c r="R86" s="105">
        <v>0</v>
      </c>
      <c r="S86" s="106" t="s">
        <v>869</v>
      </c>
      <c r="T86" s="10"/>
      <c r="U86" s="10"/>
      <c r="V86" s="10"/>
      <c r="W86" s="10"/>
      <c r="X86" s="10"/>
      <c r="Y86" s="10"/>
      <c r="Z86" s="10"/>
      <c r="AA86" s="10"/>
      <c r="AB86" s="10"/>
      <c r="AC86" s="10"/>
      <c r="AD86" s="10"/>
      <c r="AE86" s="10"/>
      <c r="AF86" s="10"/>
      <c r="AG86" s="10"/>
    </row>
    <row r="87" spans="1:33" ht="26.4" x14ac:dyDescent="0.25">
      <c r="A87" s="227" t="s">
        <v>664</v>
      </c>
      <c r="B87" s="227" t="s">
        <v>1293</v>
      </c>
      <c r="C87" s="170" t="s">
        <v>654</v>
      </c>
      <c r="D87" s="227" t="s">
        <v>149</v>
      </c>
      <c r="E87" s="115" t="s">
        <v>1394</v>
      </c>
      <c r="F87" s="233" t="s">
        <v>1395</v>
      </c>
      <c r="G87" s="228">
        <v>1</v>
      </c>
      <c r="H87" s="227" t="s">
        <v>358</v>
      </c>
      <c r="I87" s="235">
        <v>0</v>
      </c>
      <c r="J87" s="235">
        <v>0.06</v>
      </c>
      <c r="K87" s="227" t="s">
        <v>358</v>
      </c>
      <c r="L87" s="227" t="s">
        <v>421</v>
      </c>
      <c r="M87" s="228" t="s">
        <v>865</v>
      </c>
      <c r="N87" s="228" t="s">
        <v>865</v>
      </c>
      <c r="O87" s="234" t="s">
        <v>865</v>
      </c>
      <c r="P87" s="322" t="s">
        <v>1309</v>
      </c>
      <c r="Q87" s="105">
        <v>17</v>
      </c>
      <c r="R87" s="105">
        <v>14</v>
      </c>
      <c r="S87" s="106" t="s">
        <v>869</v>
      </c>
      <c r="T87" s="10"/>
      <c r="U87" s="10"/>
      <c r="V87" s="10"/>
      <c r="W87" s="10"/>
      <c r="X87" s="10"/>
      <c r="Y87" s="10"/>
      <c r="Z87" s="10"/>
      <c r="AA87" s="10"/>
      <c r="AB87" s="10"/>
      <c r="AC87" s="10"/>
      <c r="AD87" s="10"/>
      <c r="AE87" s="10"/>
      <c r="AF87" s="10"/>
      <c r="AG87" s="10"/>
    </row>
    <row r="88" spans="1:33" ht="26.4" x14ac:dyDescent="0.25">
      <c r="A88" s="227" t="s">
        <v>664</v>
      </c>
      <c r="B88" s="227" t="s">
        <v>1293</v>
      </c>
      <c r="C88" s="170" t="s">
        <v>654</v>
      </c>
      <c r="D88" s="227" t="s">
        <v>149</v>
      </c>
      <c r="E88" s="115" t="s">
        <v>1396</v>
      </c>
      <c r="F88" s="233" t="s">
        <v>1397</v>
      </c>
      <c r="G88" s="228" t="s">
        <v>416</v>
      </c>
      <c r="H88" s="227" t="s">
        <v>358</v>
      </c>
      <c r="I88" s="235">
        <v>0.31</v>
      </c>
      <c r="J88" s="228" t="s">
        <v>416</v>
      </c>
      <c r="K88" s="227" t="s">
        <v>358</v>
      </c>
      <c r="L88" s="227" t="s">
        <v>416</v>
      </c>
      <c r="M88" s="234" t="s">
        <v>865</v>
      </c>
      <c r="N88" s="234" t="s">
        <v>865</v>
      </c>
      <c r="O88" s="234" t="s">
        <v>865</v>
      </c>
      <c r="P88" s="322" t="s">
        <v>1398</v>
      </c>
      <c r="Q88" s="105">
        <v>0</v>
      </c>
      <c r="R88" s="105">
        <v>0</v>
      </c>
      <c r="S88" s="106" t="s">
        <v>869</v>
      </c>
      <c r="T88" s="10"/>
      <c r="U88" s="10"/>
      <c r="V88" s="10"/>
      <c r="W88" s="10"/>
      <c r="X88" s="10"/>
      <c r="Y88" s="10"/>
      <c r="Z88" s="10"/>
      <c r="AA88" s="10"/>
      <c r="AB88" s="10"/>
      <c r="AC88" s="10"/>
      <c r="AD88" s="10"/>
      <c r="AE88" s="10"/>
      <c r="AF88" s="10"/>
      <c r="AG88" s="10"/>
    </row>
    <row r="89" spans="1:33" ht="26.4" x14ac:dyDescent="0.25">
      <c r="A89" s="227" t="s">
        <v>664</v>
      </c>
      <c r="B89" s="227" t="s">
        <v>1293</v>
      </c>
      <c r="C89" s="170" t="s">
        <v>654</v>
      </c>
      <c r="D89" s="227" t="s">
        <v>149</v>
      </c>
      <c r="E89" s="115" t="s">
        <v>1396</v>
      </c>
      <c r="F89" s="233" t="s">
        <v>1399</v>
      </c>
      <c r="G89" s="228">
        <v>627</v>
      </c>
      <c r="H89" s="227" t="s">
        <v>358</v>
      </c>
      <c r="I89" s="235">
        <v>0.28999999999999998</v>
      </c>
      <c r="J89" s="235">
        <v>0.19</v>
      </c>
      <c r="K89" s="227" t="s">
        <v>358</v>
      </c>
      <c r="L89" s="227" t="s">
        <v>416</v>
      </c>
      <c r="M89" s="228" t="s">
        <v>865</v>
      </c>
      <c r="N89" s="228" t="s">
        <v>1162</v>
      </c>
      <c r="O89" s="234" t="s">
        <v>1162</v>
      </c>
      <c r="P89" s="322" t="s">
        <v>1400</v>
      </c>
      <c r="Q89" s="105">
        <v>8953</v>
      </c>
      <c r="R89" s="105">
        <v>45</v>
      </c>
      <c r="S89" s="106" t="s">
        <v>869</v>
      </c>
      <c r="T89" s="10"/>
      <c r="U89" s="10"/>
      <c r="V89" s="10"/>
      <c r="W89" s="10"/>
      <c r="X89" s="10"/>
      <c r="Y89" s="10"/>
      <c r="Z89" s="10"/>
      <c r="AA89" s="10"/>
      <c r="AB89" s="10"/>
      <c r="AC89" s="10"/>
      <c r="AD89" s="10"/>
      <c r="AE89" s="10"/>
      <c r="AF89" s="10"/>
      <c r="AG89" s="10"/>
    </row>
    <row r="90" spans="1:33" ht="26.4" x14ac:dyDescent="0.25">
      <c r="A90" s="227" t="s">
        <v>664</v>
      </c>
      <c r="B90" s="227" t="s">
        <v>1293</v>
      </c>
      <c r="C90" s="170" t="s">
        <v>654</v>
      </c>
      <c r="D90" s="227" t="s">
        <v>149</v>
      </c>
      <c r="E90" s="115" t="s">
        <v>1401</v>
      </c>
      <c r="F90" s="233">
        <v>4</v>
      </c>
      <c r="G90" s="228">
        <v>1447</v>
      </c>
      <c r="H90" s="227" t="s">
        <v>358</v>
      </c>
      <c r="I90" s="228" t="s">
        <v>185</v>
      </c>
      <c r="J90" s="235">
        <v>0.87</v>
      </c>
      <c r="K90" s="227" t="s">
        <v>358</v>
      </c>
      <c r="L90" s="227" t="s">
        <v>416</v>
      </c>
      <c r="M90" s="228" t="s">
        <v>865</v>
      </c>
      <c r="N90" s="228" t="s">
        <v>1162</v>
      </c>
      <c r="O90" s="234" t="s">
        <v>865</v>
      </c>
      <c r="P90" s="322" t="s">
        <v>1296</v>
      </c>
      <c r="Q90" s="105">
        <v>1559</v>
      </c>
      <c r="R90" s="105">
        <v>191</v>
      </c>
      <c r="S90" s="106" t="s">
        <v>869</v>
      </c>
      <c r="T90" s="10"/>
      <c r="U90" s="10"/>
      <c r="V90" s="10"/>
      <c r="W90" s="10"/>
      <c r="X90" s="10"/>
      <c r="Y90" s="10"/>
      <c r="Z90" s="10"/>
      <c r="AA90" s="10"/>
      <c r="AB90" s="10"/>
      <c r="AC90" s="10"/>
      <c r="AD90" s="10"/>
      <c r="AE90" s="10"/>
      <c r="AF90" s="10"/>
      <c r="AG90" s="10"/>
    </row>
    <row r="91" spans="1:33" ht="39.6" x14ac:dyDescent="0.25">
      <c r="A91" s="227" t="s">
        <v>664</v>
      </c>
      <c r="B91" s="227" t="s">
        <v>1293</v>
      </c>
      <c r="C91" s="170" t="s">
        <v>654</v>
      </c>
      <c r="D91" s="227" t="s">
        <v>149</v>
      </c>
      <c r="E91" s="115" t="s">
        <v>1402</v>
      </c>
      <c r="F91" s="233" t="s">
        <v>1295</v>
      </c>
      <c r="G91" s="228">
        <v>3</v>
      </c>
      <c r="H91" s="227" t="s">
        <v>358</v>
      </c>
      <c r="I91" s="235">
        <v>0</v>
      </c>
      <c r="J91" s="235">
        <v>0</v>
      </c>
      <c r="K91" s="227" t="s">
        <v>358</v>
      </c>
      <c r="L91" s="227" t="s">
        <v>421</v>
      </c>
      <c r="M91" s="228" t="s">
        <v>865</v>
      </c>
      <c r="N91" s="228" t="s">
        <v>865</v>
      </c>
      <c r="O91" s="234" t="s">
        <v>865</v>
      </c>
      <c r="P91" s="322" t="s">
        <v>1403</v>
      </c>
      <c r="Q91" s="105">
        <v>231</v>
      </c>
      <c r="R91" s="105">
        <v>23</v>
      </c>
      <c r="S91" s="106" t="s">
        <v>869</v>
      </c>
      <c r="T91" s="10"/>
      <c r="U91" s="10"/>
      <c r="V91" s="10"/>
      <c r="W91" s="10"/>
      <c r="X91" s="10"/>
      <c r="Y91" s="10"/>
      <c r="Z91" s="10"/>
      <c r="AA91" s="10"/>
      <c r="AB91" s="10"/>
      <c r="AC91" s="10"/>
      <c r="AD91" s="10"/>
      <c r="AE91" s="10"/>
      <c r="AF91" s="10"/>
      <c r="AG91" s="10"/>
    </row>
    <row r="92" spans="1:33" ht="26.4" x14ac:dyDescent="0.25">
      <c r="A92" s="227" t="s">
        <v>664</v>
      </c>
      <c r="B92" s="227" t="s">
        <v>1293</v>
      </c>
      <c r="C92" s="170" t="s">
        <v>654</v>
      </c>
      <c r="D92" s="227" t="s">
        <v>149</v>
      </c>
      <c r="E92" s="115" t="s">
        <v>1404</v>
      </c>
      <c r="F92" s="233" t="s">
        <v>1316</v>
      </c>
      <c r="G92" s="228">
        <v>8</v>
      </c>
      <c r="H92" s="227" t="s">
        <v>358</v>
      </c>
      <c r="I92" s="228" t="s">
        <v>185</v>
      </c>
      <c r="J92" s="235">
        <v>0.09</v>
      </c>
      <c r="K92" s="227" t="s">
        <v>358</v>
      </c>
      <c r="L92" s="227" t="s">
        <v>421</v>
      </c>
      <c r="M92" s="228" t="s">
        <v>865</v>
      </c>
      <c r="N92" s="228" t="s">
        <v>865</v>
      </c>
      <c r="O92" s="234" t="s">
        <v>865</v>
      </c>
      <c r="P92" s="322" t="s">
        <v>1296</v>
      </c>
      <c r="Q92" s="105">
        <v>11</v>
      </c>
      <c r="R92" s="105">
        <v>6</v>
      </c>
      <c r="S92" s="106" t="s">
        <v>869</v>
      </c>
      <c r="T92" s="10"/>
      <c r="U92" s="10"/>
      <c r="V92" s="10"/>
      <c r="W92" s="10"/>
      <c r="X92" s="10"/>
      <c r="Y92" s="10"/>
      <c r="Z92" s="10"/>
      <c r="AA92" s="10"/>
      <c r="AB92" s="10"/>
      <c r="AC92" s="10"/>
      <c r="AD92" s="10"/>
      <c r="AE92" s="10"/>
      <c r="AF92" s="10"/>
      <c r="AG92" s="10"/>
    </row>
    <row r="93" spans="1:33" ht="13.2" x14ac:dyDescent="0.25">
      <c r="A93" s="227" t="s">
        <v>664</v>
      </c>
      <c r="B93" s="227" t="s">
        <v>1293</v>
      </c>
      <c r="C93" s="170" t="s">
        <v>655</v>
      </c>
      <c r="D93" s="227" t="s">
        <v>149</v>
      </c>
      <c r="E93" s="115" t="s">
        <v>1405</v>
      </c>
      <c r="F93" s="233">
        <v>7</v>
      </c>
      <c r="G93" s="228" t="s">
        <v>416</v>
      </c>
      <c r="H93" s="227" t="s">
        <v>358</v>
      </c>
      <c r="I93" s="228" t="s">
        <v>185</v>
      </c>
      <c r="J93" s="228" t="s">
        <v>416</v>
      </c>
      <c r="K93" s="227" t="s">
        <v>358</v>
      </c>
      <c r="L93" s="227" t="s">
        <v>416</v>
      </c>
      <c r="M93" s="234" t="s">
        <v>865</v>
      </c>
      <c r="N93" s="234" t="s">
        <v>865</v>
      </c>
      <c r="O93" s="234" t="s">
        <v>865</v>
      </c>
      <c r="P93" s="322" t="s">
        <v>1296</v>
      </c>
      <c r="Q93" s="105">
        <v>0</v>
      </c>
      <c r="R93" s="105">
        <v>0</v>
      </c>
      <c r="S93" s="106" t="s">
        <v>869</v>
      </c>
      <c r="T93" s="10"/>
      <c r="U93" s="10"/>
      <c r="V93" s="10"/>
      <c r="W93" s="10"/>
      <c r="X93" s="10"/>
      <c r="Y93" s="10"/>
      <c r="Z93" s="10"/>
      <c r="AA93" s="10"/>
      <c r="AB93" s="10"/>
      <c r="AC93" s="10"/>
      <c r="AD93" s="10"/>
      <c r="AE93" s="10"/>
      <c r="AF93" s="10"/>
      <c r="AG93" s="10"/>
    </row>
    <row r="94" spans="1:33" ht="13.2" x14ac:dyDescent="0.25">
      <c r="A94" s="227" t="s">
        <v>664</v>
      </c>
      <c r="B94" s="227" t="s">
        <v>1293</v>
      </c>
      <c r="C94" s="170" t="s">
        <v>655</v>
      </c>
      <c r="D94" s="227" t="s">
        <v>149</v>
      </c>
      <c r="E94" s="115" t="s">
        <v>1406</v>
      </c>
      <c r="F94" s="233" t="s">
        <v>1407</v>
      </c>
      <c r="G94" s="228" t="s">
        <v>416</v>
      </c>
      <c r="H94" s="227" t="s">
        <v>358</v>
      </c>
      <c r="I94" s="228" t="s">
        <v>185</v>
      </c>
      <c r="J94" s="228" t="s">
        <v>416</v>
      </c>
      <c r="K94" s="227" t="s">
        <v>358</v>
      </c>
      <c r="L94" s="227" t="s">
        <v>416</v>
      </c>
      <c r="M94" s="234" t="s">
        <v>865</v>
      </c>
      <c r="N94" s="234" t="s">
        <v>865</v>
      </c>
      <c r="O94" s="234" t="s">
        <v>865</v>
      </c>
      <c r="P94" s="322" t="s">
        <v>1296</v>
      </c>
      <c r="Q94" s="105">
        <v>0</v>
      </c>
      <c r="R94" s="105">
        <v>0</v>
      </c>
      <c r="S94" s="106" t="s">
        <v>869</v>
      </c>
      <c r="T94" s="10"/>
      <c r="U94" s="10"/>
      <c r="V94" s="10"/>
      <c r="W94" s="10"/>
      <c r="X94" s="10"/>
      <c r="Y94" s="10"/>
      <c r="Z94" s="10"/>
      <c r="AA94" s="10"/>
      <c r="AB94" s="10"/>
      <c r="AC94" s="10"/>
      <c r="AD94" s="10"/>
      <c r="AE94" s="10"/>
      <c r="AF94" s="10"/>
      <c r="AG94" s="10"/>
    </row>
    <row r="95" spans="1:33" ht="13.2" x14ac:dyDescent="0.25">
      <c r="A95" s="227" t="s">
        <v>664</v>
      </c>
      <c r="B95" s="227" t="s">
        <v>1293</v>
      </c>
      <c r="C95" s="170" t="s">
        <v>655</v>
      </c>
      <c r="D95" s="227" t="s">
        <v>149</v>
      </c>
      <c r="E95" s="115" t="s">
        <v>1294</v>
      </c>
      <c r="F95" s="233" t="s">
        <v>1408</v>
      </c>
      <c r="G95" s="228" t="s">
        <v>416</v>
      </c>
      <c r="H95" s="227" t="s">
        <v>358</v>
      </c>
      <c r="I95" s="228" t="s">
        <v>185</v>
      </c>
      <c r="J95" s="228" t="s">
        <v>416</v>
      </c>
      <c r="K95" s="227" t="s">
        <v>358</v>
      </c>
      <c r="L95" s="227" t="s">
        <v>416</v>
      </c>
      <c r="M95" s="234" t="s">
        <v>865</v>
      </c>
      <c r="N95" s="234" t="s">
        <v>865</v>
      </c>
      <c r="O95" s="234" t="s">
        <v>865</v>
      </c>
      <c r="P95" s="322" t="s">
        <v>1296</v>
      </c>
      <c r="Q95" s="105">
        <v>0</v>
      </c>
      <c r="R95" s="105">
        <v>0</v>
      </c>
      <c r="S95" s="106" t="s">
        <v>869</v>
      </c>
      <c r="T95" s="10"/>
      <c r="U95" s="10"/>
      <c r="V95" s="10"/>
      <c r="W95" s="10"/>
      <c r="X95" s="10"/>
      <c r="Y95" s="10"/>
      <c r="Z95" s="10"/>
      <c r="AA95" s="10"/>
      <c r="AB95" s="10"/>
      <c r="AC95" s="10"/>
      <c r="AD95" s="10"/>
      <c r="AE95" s="10"/>
      <c r="AF95" s="10"/>
      <c r="AG95" s="10"/>
    </row>
    <row r="96" spans="1:33" ht="13.2" x14ac:dyDescent="0.25">
      <c r="A96" s="227" t="s">
        <v>664</v>
      </c>
      <c r="B96" s="227" t="s">
        <v>1293</v>
      </c>
      <c r="C96" s="170" t="s">
        <v>655</v>
      </c>
      <c r="D96" s="227" t="s">
        <v>149</v>
      </c>
      <c r="E96" s="115" t="s">
        <v>1298</v>
      </c>
      <c r="F96" s="233" t="s">
        <v>1409</v>
      </c>
      <c r="G96" s="228">
        <v>0</v>
      </c>
      <c r="H96" s="227" t="s">
        <v>358</v>
      </c>
      <c r="I96" s="228" t="s">
        <v>185</v>
      </c>
      <c r="J96" s="235">
        <v>0</v>
      </c>
      <c r="K96" s="227" t="s">
        <v>358</v>
      </c>
      <c r="L96" s="227" t="s">
        <v>416</v>
      </c>
      <c r="M96" s="228" t="s">
        <v>865</v>
      </c>
      <c r="N96" s="228" t="s">
        <v>865</v>
      </c>
      <c r="O96" s="234" t="s">
        <v>865</v>
      </c>
      <c r="P96" s="322" t="s">
        <v>1296</v>
      </c>
      <c r="Q96" s="105">
        <v>0</v>
      </c>
      <c r="R96" s="105">
        <v>0</v>
      </c>
      <c r="S96" s="106" t="s">
        <v>869</v>
      </c>
      <c r="T96" s="10"/>
      <c r="U96" s="10"/>
      <c r="V96" s="10"/>
      <c r="W96" s="10"/>
      <c r="X96" s="10"/>
      <c r="Y96" s="10"/>
      <c r="Z96" s="10"/>
      <c r="AA96" s="10"/>
      <c r="AB96" s="10"/>
      <c r="AC96" s="10"/>
      <c r="AD96" s="10"/>
      <c r="AE96" s="10"/>
      <c r="AF96" s="10"/>
      <c r="AG96" s="10"/>
    </row>
    <row r="97" spans="1:33" ht="13.2" x14ac:dyDescent="0.25">
      <c r="A97" s="227" t="s">
        <v>664</v>
      </c>
      <c r="B97" s="227" t="s">
        <v>1293</v>
      </c>
      <c r="C97" s="170" t="s">
        <v>655</v>
      </c>
      <c r="D97" s="227" t="s">
        <v>149</v>
      </c>
      <c r="E97" s="115" t="s">
        <v>1410</v>
      </c>
      <c r="F97" s="233" t="s">
        <v>1411</v>
      </c>
      <c r="G97" s="228" t="s">
        <v>416</v>
      </c>
      <c r="H97" s="227" t="s">
        <v>358</v>
      </c>
      <c r="I97" s="228" t="s">
        <v>416</v>
      </c>
      <c r="J97" s="228" t="s">
        <v>416</v>
      </c>
      <c r="K97" s="227" t="s">
        <v>358</v>
      </c>
      <c r="L97" s="227" t="s">
        <v>416</v>
      </c>
      <c r="M97" s="234" t="s">
        <v>865</v>
      </c>
      <c r="N97" s="234" t="s">
        <v>865</v>
      </c>
      <c r="O97" s="234" t="s">
        <v>865</v>
      </c>
      <c r="P97" s="322" t="s">
        <v>1296</v>
      </c>
      <c r="Q97" s="105">
        <v>2</v>
      </c>
      <c r="R97" s="105">
        <v>2</v>
      </c>
      <c r="S97" s="106" t="s">
        <v>869</v>
      </c>
      <c r="T97" s="10"/>
      <c r="U97" s="10"/>
      <c r="V97" s="10"/>
      <c r="W97" s="10"/>
      <c r="X97" s="10"/>
      <c r="Y97" s="10"/>
      <c r="Z97" s="10"/>
      <c r="AA97" s="10"/>
      <c r="AB97" s="10"/>
      <c r="AC97" s="10"/>
      <c r="AD97" s="10"/>
      <c r="AE97" s="10"/>
      <c r="AF97" s="10"/>
      <c r="AG97" s="10"/>
    </row>
    <row r="98" spans="1:33" ht="13.2" x14ac:dyDescent="0.25">
      <c r="A98" s="227" t="s">
        <v>664</v>
      </c>
      <c r="B98" s="227" t="s">
        <v>1293</v>
      </c>
      <c r="C98" s="170" t="s">
        <v>655</v>
      </c>
      <c r="D98" s="227" t="s">
        <v>149</v>
      </c>
      <c r="E98" s="115" t="s">
        <v>1410</v>
      </c>
      <c r="F98" s="233" t="s">
        <v>1412</v>
      </c>
      <c r="G98" s="228" t="s">
        <v>416</v>
      </c>
      <c r="H98" s="227" t="s">
        <v>358</v>
      </c>
      <c r="I98" s="228" t="s">
        <v>416</v>
      </c>
      <c r="J98" s="228" t="s">
        <v>416</v>
      </c>
      <c r="K98" s="227" t="s">
        <v>358</v>
      </c>
      <c r="L98" s="227" t="s">
        <v>416</v>
      </c>
      <c r="M98" s="234" t="s">
        <v>865</v>
      </c>
      <c r="N98" s="234" t="s">
        <v>865</v>
      </c>
      <c r="O98" s="234" t="s">
        <v>865</v>
      </c>
      <c r="P98" s="322" t="s">
        <v>1296</v>
      </c>
      <c r="Q98" s="105">
        <v>0</v>
      </c>
      <c r="R98" s="105">
        <v>0</v>
      </c>
      <c r="S98" s="106" t="s">
        <v>869</v>
      </c>
      <c r="T98" s="10"/>
      <c r="U98" s="10"/>
      <c r="V98" s="10"/>
      <c r="W98" s="10"/>
      <c r="X98" s="10"/>
      <c r="Y98" s="10"/>
      <c r="Z98" s="10"/>
      <c r="AA98" s="10"/>
      <c r="AB98" s="10"/>
      <c r="AC98" s="10"/>
      <c r="AD98" s="10"/>
      <c r="AE98" s="10"/>
      <c r="AF98" s="10"/>
      <c r="AG98" s="10"/>
    </row>
    <row r="99" spans="1:33" ht="13.2" x14ac:dyDescent="0.25">
      <c r="A99" s="227" t="s">
        <v>664</v>
      </c>
      <c r="B99" s="227" t="s">
        <v>1293</v>
      </c>
      <c r="C99" s="170" t="s">
        <v>655</v>
      </c>
      <c r="D99" s="227" t="s">
        <v>149</v>
      </c>
      <c r="E99" s="115" t="s">
        <v>1413</v>
      </c>
      <c r="F99" s="233" t="s">
        <v>1414</v>
      </c>
      <c r="G99" s="228" t="s">
        <v>416</v>
      </c>
      <c r="H99" s="227" t="s">
        <v>358</v>
      </c>
      <c r="I99" s="228" t="s">
        <v>416</v>
      </c>
      <c r="J99" s="228" t="s">
        <v>416</v>
      </c>
      <c r="K99" s="227" t="s">
        <v>358</v>
      </c>
      <c r="L99" s="227" t="s">
        <v>416</v>
      </c>
      <c r="M99" s="234" t="s">
        <v>865</v>
      </c>
      <c r="N99" s="234" t="s">
        <v>865</v>
      </c>
      <c r="O99" s="234" t="s">
        <v>865</v>
      </c>
      <c r="P99" s="322" t="s">
        <v>1296</v>
      </c>
      <c r="Q99" s="105">
        <v>0</v>
      </c>
      <c r="R99" s="105">
        <v>0</v>
      </c>
      <c r="S99" s="106" t="s">
        <v>869</v>
      </c>
      <c r="T99" s="10"/>
      <c r="U99" s="10"/>
      <c r="V99" s="10"/>
      <c r="W99" s="10"/>
      <c r="X99" s="10"/>
      <c r="Y99" s="10"/>
      <c r="Z99" s="10"/>
      <c r="AA99" s="10"/>
      <c r="AB99" s="10"/>
      <c r="AC99" s="10"/>
      <c r="AD99" s="10"/>
      <c r="AE99" s="10"/>
      <c r="AF99" s="10"/>
      <c r="AG99" s="10"/>
    </row>
    <row r="100" spans="1:33" ht="13.2" x14ac:dyDescent="0.25">
      <c r="A100" s="227" t="s">
        <v>664</v>
      </c>
      <c r="B100" s="227" t="s">
        <v>1293</v>
      </c>
      <c r="C100" s="170" t="s">
        <v>655</v>
      </c>
      <c r="D100" s="227" t="s">
        <v>149</v>
      </c>
      <c r="E100" s="115" t="s">
        <v>1302</v>
      </c>
      <c r="F100" s="233" t="s">
        <v>1415</v>
      </c>
      <c r="G100" s="228" t="s">
        <v>416</v>
      </c>
      <c r="H100" s="227" t="s">
        <v>358</v>
      </c>
      <c r="I100" s="228" t="s">
        <v>185</v>
      </c>
      <c r="J100" s="228" t="s">
        <v>416</v>
      </c>
      <c r="K100" s="227" t="s">
        <v>358</v>
      </c>
      <c r="L100" s="227" t="s">
        <v>416</v>
      </c>
      <c r="M100" s="234" t="s">
        <v>865</v>
      </c>
      <c r="N100" s="234" t="s">
        <v>865</v>
      </c>
      <c r="O100" s="234" t="s">
        <v>865</v>
      </c>
      <c r="P100" s="322" t="s">
        <v>1296</v>
      </c>
      <c r="Q100" s="105">
        <v>0</v>
      </c>
      <c r="R100" s="105">
        <v>0</v>
      </c>
      <c r="S100" s="106" t="s">
        <v>869</v>
      </c>
      <c r="T100" s="10"/>
      <c r="U100" s="10"/>
      <c r="V100" s="10"/>
      <c r="W100" s="10"/>
      <c r="X100" s="10"/>
      <c r="Y100" s="10"/>
      <c r="Z100" s="10"/>
      <c r="AA100" s="10"/>
      <c r="AB100" s="10"/>
      <c r="AC100" s="10"/>
      <c r="AD100" s="10"/>
      <c r="AE100" s="10"/>
      <c r="AF100" s="10"/>
      <c r="AG100" s="10"/>
    </row>
    <row r="101" spans="1:33" ht="13.2" x14ac:dyDescent="0.25">
      <c r="A101" s="227" t="s">
        <v>664</v>
      </c>
      <c r="B101" s="227" t="s">
        <v>1293</v>
      </c>
      <c r="C101" s="170" t="s">
        <v>655</v>
      </c>
      <c r="D101" s="227" t="s">
        <v>149</v>
      </c>
      <c r="E101" s="115" t="s">
        <v>1302</v>
      </c>
      <c r="F101" s="233" t="s">
        <v>1416</v>
      </c>
      <c r="G101" s="228">
        <v>1393</v>
      </c>
      <c r="H101" s="227" t="s">
        <v>358</v>
      </c>
      <c r="I101" s="228" t="s">
        <v>416</v>
      </c>
      <c r="J101" s="235">
        <v>0.61</v>
      </c>
      <c r="K101" s="227" t="s">
        <v>358</v>
      </c>
      <c r="L101" s="227" t="s">
        <v>416</v>
      </c>
      <c r="M101" s="228" t="s">
        <v>865</v>
      </c>
      <c r="N101" s="228" t="s">
        <v>1162</v>
      </c>
      <c r="O101" s="234" t="s">
        <v>1162</v>
      </c>
      <c r="P101" s="322" t="s">
        <v>1296</v>
      </c>
      <c r="Q101" s="105">
        <v>6418</v>
      </c>
      <c r="R101" s="105">
        <v>71</v>
      </c>
      <c r="S101" s="106" t="s">
        <v>869</v>
      </c>
      <c r="T101" s="10"/>
      <c r="U101" s="10"/>
      <c r="V101" s="10"/>
      <c r="W101" s="10"/>
      <c r="X101" s="10"/>
      <c r="Y101" s="10"/>
      <c r="Z101" s="10"/>
      <c r="AA101" s="10"/>
      <c r="AB101" s="10"/>
      <c r="AC101" s="10"/>
      <c r="AD101" s="10"/>
      <c r="AE101" s="10"/>
      <c r="AF101" s="10"/>
      <c r="AG101" s="10"/>
    </row>
    <row r="102" spans="1:33" ht="13.2" x14ac:dyDescent="0.25">
      <c r="A102" s="227" t="s">
        <v>664</v>
      </c>
      <c r="B102" s="227" t="s">
        <v>1293</v>
      </c>
      <c r="C102" s="170" t="s">
        <v>655</v>
      </c>
      <c r="D102" s="227" t="s">
        <v>149</v>
      </c>
      <c r="E102" s="115" t="s">
        <v>1417</v>
      </c>
      <c r="F102" s="233" t="s">
        <v>1409</v>
      </c>
      <c r="G102" s="228" t="s">
        <v>416</v>
      </c>
      <c r="H102" s="227" t="s">
        <v>358</v>
      </c>
      <c r="I102" s="228" t="s">
        <v>185</v>
      </c>
      <c r="J102" s="228" t="s">
        <v>416</v>
      </c>
      <c r="K102" s="227" t="s">
        <v>358</v>
      </c>
      <c r="L102" s="227" t="s">
        <v>416</v>
      </c>
      <c r="M102" s="234" t="s">
        <v>865</v>
      </c>
      <c r="N102" s="234" t="s">
        <v>865</v>
      </c>
      <c r="O102" s="234" t="s">
        <v>865</v>
      </c>
      <c r="P102" s="322" t="s">
        <v>1296</v>
      </c>
      <c r="Q102" s="105">
        <v>0</v>
      </c>
      <c r="R102" s="105">
        <v>0</v>
      </c>
      <c r="S102" s="106" t="s">
        <v>869</v>
      </c>
      <c r="T102" s="10"/>
      <c r="U102" s="10"/>
      <c r="V102" s="10"/>
      <c r="W102" s="10"/>
      <c r="X102" s="10"/>
      <c r="Y102" s="10"/>
      <c r="Z102" s="10"/>
      <c r="AA102" s="10"/>
      <c r="AB102" s="10"/>
      <c r="AC102" s="10"/>
      <c r="AD102" s="10"/>
      <c r="AE102" s="10"/>
      <c r="AF102" s="10"/>
      <c r="AG102" s="10"/>
    </row>
    <row r="103" spans="1:33" ht="13.2" x14ac:dyDescent="0.25">
      <c r="A103" s="227" t="s">
        <v>664</v>
      </c>
      <c r="B103" s="227" t="s">
        <v>1293</v>
      </c>
      <c r="C103" s="170" t="s">
        <v>655</v>
      </c>
      <c r="D103" s="227" t="s">
        <v>149</v>
      </c>
      <c r="E103" s="115" t="s">
        <v>1306</v>
      </c>
      <c r="F103" s="233" t="s">
        <v>1409</v>
      </c>
      <c r="G103" s="228">
        <v>36</v>
      </c>
      <c r="H103" s="227" t="s">
        <v>358</v>
      </c>
      <c r="I103" s="228" t="s">
        <v>185</v>
      </c>
      <c r="J103" s="235">
        <v>0.13</v>
      </c>
      <c r="K103" s="227" t="s">
        <v>358</v>
      </c>
      <c r="L103" s="227" t="s">
        <v>421</v>
      </c>
      <c r="M103" s="228" t="s">
        <v>865</v>
      </c>
      <c r="N103" s="228" t="s">
        <v>865</v>
      </c>
      <c r="O103" s="234" t="s">
        <v>865</v>
      </c>
      <c r="P103" s="322" t="s">
        <v>1296</v>
      </c>
      <c r="Q103" s="105">
        <v>0</v>
      </c>
      <c r="R103" s="105">
        <v>0</v>
      </c>
      <c r="S103" s="106" t="s">
        <v>869</v>
      </c>
      <c r="T103" s="10"/>
      <c r="U103" s="10"/>
      <c r="V103" s="10"/>
      <c r="W103" s="10"/>
      <c r="X103" s="10"/>
      <c r="Y103" s="10"/>
      <c r="Z103" s="10"/>
      <c r="AA103" s="10"/>
      <c r="AB103" s="10"/>
      <c r="AC103" s="10"/>
      <c r="AD103" s="10"/>
      <c r="AE103" s="10"/>
      <c r="AF103" s="10"/>
      <c r="AG103" s="10"/>
    </row>
    <row r="104" spans="1:33" ht="13.2" x14ac:dyDescent="0.25">
      <c r="A104" s="227" t="s">
        <v>664</v>
      </c>
      <c r="B104" s="227" t="s">
        <v>1293</v>
      </c>
      <c r="C104" s="170" t="s">
        <v>655</v>
      </c>
      <c r="D104" s="227" t="s">
        <v>149</v>
      </c>
      <c r="E104" s="115" t="s">
        <v>1418</v>
      </c>
      <c r="F104" s="236">
        <v>41699</v>
      </c>
      <c r="G104" s="228" t="s">
        <v>416</v>
      </c>
      <c r="H104" s="227" t="s">
        <v>358</v>
      </c>
      <c r="I104" s="228" t="s">
        <v>416</v>
      </c>
      <c r="J104" s="228" t="s">
        <v>416</v>
      </c>
      <c r="K104" s="227" t="s">
        <v>358</v>
      </c>
      <c r="L104" s="227" t="s">
        <v>416</v>
      </c>
      <c r="M104" s="234" t="s">
        <v>865</v>
      </c>
      <c r="N104" s="234" t="s">
        <v>865</v>
      </c>
      <c r="O104" s="234" t="s">
        <v>865</v>
      </c>
      <c r="P104" s="322" t="s">
        <v>1296</v>
      </c>
      <c r="Q104" s="105">
        <v>94</v>
      </c>
      <c r="R104" s="105">
        <v>10</v>
      </c>
      <c r="S104" s="106" t="s">
        <v>869</v>
      </c>
      <c r="T104" s="10"/>
      <c r="U104" s="10"/>
      <c r="V104" s="10"/>
      <c r="W104" s="10"/>
      <c r="X104" s="10"/>
      <c r="Y104" s="10"/>
      <c r="Z104" s="10"/>
      <c r="AA104" s="10"/>
      <c r="AB104" s="10"/>
      <c r="AC104" s="10"/>
      <c r="AD104" s="10"/>
      <c r="AE104" s="10"/>
      <c r="AF104" s="10"/>
      <c r="AG104" s="10"/>
    </row>
    <row r="105" spans="1:33" ht="26.4" x14ac:dyDescent="0.25">
      <c r="A105" s="227" t="s">
        <v>664</v>
      </c>
      <c r="B105" s="227" t="s">
        <v>1293</v>
      </c>
      <c r="C105" s="170" t="s">
        <v>655</v>
      </c>
      <c r="D105" s="227" t="s">
        <v>149</v>
      </c>
      <c r="E105" s="115" t="s">
        <v>1308</v>
      </c>
      <c r="F105" s="233" t="s">
        <v>1419</v>
      </c>
      <c r="G105" s="228" t="s">
        <v>416</v>
      </c>
      <c r="H105" s="227" t="s">
        <v>358</v>
      </c>
      <c r="I105" s="235">
        <v>0</v>
      </c>
      <c r="J105" s="228" t="s">
        <v>416</v>
      </c>
      <c r="K105" s="227" t="s">
        <v>358</v>
      </c>
      <c r="L105" s="227" t="s">
        <v>416</v>
      </c>
      <c r="M105" s="234" t="s">
        <v>865</v>
      </c>
      <c r="N105" s="234" t="s">
        <v>865</v>
      </c>
      <c r="O105" s="234" t="s">
        <v>865</v>
      </c>
      <c r="P105" s="322" t="s">
        <v>1309</v>
      </c>
      <c r="Q105" s="105">
        <v>0</v>
      </c>
      <c r="R105" s="105">
        <v>0</v>
      </c>
      <c r="S105" s="106" t="s">
        <v>869</v>
      </c>
      <c r="T105" s="10"/>
      <c r="U105" s="10"/>
      <c r="V105" s="10"/>
      <c r="W105" s="10"/>
      <c r="X105" s="10"/>
      <c r="Y105" s="10"/>
      <c r="Z105" s="10"/>
      <c r="AA105" s="10"/>
      <c r="AB105" s="10"/>
      <c r="AC105" s="10"/>
      <c r="AD105" s="10"/>
      <c r="AE105" s="10"/>
      <c r="AF105" s="10"/>
      <c r="AG105" s="10"/>
    </row>
    <row r="106" spans="1:33" ht="13.2" x14ac:dyDescent="0.25">
      <c r="A106" s="227" t="s">
        <v>664</v>
      </c>
      <c r="B106" s="227" t="s">
        <v>1293</v>
      </c>
      <c r="C106" s="170" t="s">
        <v>655</v>
      </c>
      <c r="D106" s="227" t="s">
        <v>149</v>
      </c>
      <c r="E106" s="115" t="s">
        <v>1420</v>
      </c>
      <c r="F106" s="233" t="s">
        <v>1409</v>
      </c>
      <c r="G106" s="228">
        <v>0</v>
      </c>
      <c r="H106" s="227" t="s">
        <v>358</v>
      </c>
      <c r="I106" s="228" t="s">
        <v>185</v>
      </c>
      <c r="J106" s="235">
        <v>0</v>
      </c>
      <c r="K106" s="227" t="s">
        <v>358</v>
      </c>
      <c r="L106" s="227" t="s">
        <v>421</v>
      </c>
      <c r="M106" s="228" t="s">
        <v>865</v>
      </c>
      <c r="N106" s="228" t="s">
        <v>865</v>
      </c>
      <c r="O106" s="234" t="s">
        <v>865</v>
      </c>
      <c r="P106" s="322" t="s">
        <v>1296</v>
      </c>
      <c r="Q106" s="105">
        <v>0</v>
      </c>
      <c r="R106" s="105">
        <v>0</v>
      </c>
      <c r="S106" s="106" t="s">
        <v>869</v>
      </c>
      <c r="T106" s="10"/>
      <c r="U106" s="10"/>
      <c r="V106" s="10"/>
      <c r="W106" s="10"/>
      <c r="X106" s="10"/>
      <c r="Y106" s="10"/>
      <c r="Z106" s="10"/>
      <c r="AA106" s="10"/>
      <c r="AB106" s="10"/>
      <c r="AC106" s="10"/>
      <c r="AD106" s="10"/>
      <c r="AE106" s="10"/>
      <c r="AF106" s="10"/>
      <c r="AG106" s="10"/>
    </row>
    <row r="107" spans="1:33" ht="13.2" x14ac:dyDescent="0.25">
      <c r="A107" s="227" t="s">
        <v>664</v>
      </c>
      <c r="B107" s="227" t="s">
        <v>1293</v>
      </c>
      <c r="C107" s="170" t="s">
        <v>655</v>
      </c>
      <c r="D107" s="227" t="s">
        <v>149</v>
      </c>
      <c r="E107" s="115" t="s">
        <v>1421</v>
      </c>
      <c r="F107" s="233" t="s">
        <v>1422</v>
      </c>
      <c r="G107" s="228">
        <v>2</v>
      </c>
      <c r="H107" s="227" t="s">
        <v>358</v>
      </c>
      <c r="I107" s="228" t="s">
        <v>416</v>
      </c>
      <c r="J107" s="235">
        <v>0</v>
      </c>
      <c r="K107" s="227" t="s">
        <v>358</v>
      </c>
      <c r="L107" s="227" t="s">
        <v>421</v>
      </c>
      <c r="M107" s="228" t="s">
        <v>865</v>
      </c>
      <c r="N107" s="228" t="s">
        <v>865</v>
      </c>
      <c r="O107" s="234" t="s">
        <v>865</v>
      </c>
      <c r="P107" s="322" t="s">
        <v>1296</v>
      </c>
      <c r="Q107" s="105">
        <v>907</v>
      </c>
      <c r="R107" s="105">
        <v>34</v>
      </c>
      <c r="S107" s="106" t="s">
        <v>869</v>
      </c>
      <c r="T107" s="10"/>
      <c r="U107" s="10"/>
      <c r="V107" s="10"/>
      <c r="W107" s="10"/>
      <c r="X107" s="10"/>
      <c r="Y107" s="10"/>
      <c r="Z107" s="10"/>
      <c r="AA107" s="10"/>
      <c r="AB107" s="10"/>
      <c r="AC107" s="10"/>
      <c r="AD107" s="10"/>
      <c r="AE107" s="10"/>
      <c r="AF107" s="10"/>
      <c r="AG107" s="10"/>
    </row>
    <row r="108" spans="1:33" ht="13.2" x14ac:dyDescent="0.25">
      <c r="A108" s="227" t="s">
        <v>664</v>
      </c>
      <c r="B108" s="227" t="s">
        <v>1293</v>
      </c>
      <c r="C108" s="170" t="s">
        <v>655</v>
      </c>
      <c r="D108" s="227" t="s">
        <v>149</v>
      </c>
      <c r="E108" s="115" t="s">
        <v>1423</v>
      </c>
      <c r="F108" s="233" t="s">
        <v>1414</v>
      </c>
      <c r="G108" s="228" t="s">
        <v>416</v>
      </c>
      <c r="H108" s="227" t="s">
        <v>358</v>
      </c>
      <c r="I108" s="228" t="s">
        <v>416</v>
      </c>
      <c r="J108" s="228" t="s">
        <v>416</v>
      </c>
      <c r="K108" s="227" t="s">
        <v>358</v>
      </c>
      <c r="L108" s="227" t="s">
        <v>416</v>
      </c>
      <c r="M108" s="234" t="s">
        <v>865</v>
      </c>
      <c r="N108" s="234" t="s">
        <v>865</v>
      </c>
      <c r="O108" s="234" t="s">
        <v>865</v>
      </c>
      <c r="P108" s="322" t="s">
        <v>1296</v>
      </c>
      <c r="Q108" s="105">
        <v>0</v>
      </c>
      <c r="R108" s="105">
        <v>0</v>
      </c>
      <c r="S108" s="106" t="s">
        <v>869</v>
      </c>
      <c r="T108" s="10"/>
      <c r="U108" s="10"/>
      <c r="V108" s="10"/>
      <c r="W108" s="10"/>
      <c r="X108" s="10"/>
      <c r="Y108" s="10"/>
      <c r="Z108" s="10"/>
      <c r="AA108" s="10"/>
      <c r="AB108" s="10"/>
      <c r="AC108" s="10"/>
      <c r="AD108" s="10"/>
      <c r="AE108" s="10"/>
      <c r="AF108" s="10"/>
      <c r="AG108" s="10"/>
    </row>
    <row r="109" spans="1:33" ht="13.2" x14ac:dyDescent="0.25">
      <c r="A109" s="227" t="s">
        <v>664</v>
      </c>
      <c r="B109" s="227" t="s">
        <v>1293</v>
      </c>
      <c r="C109" s="170" t="s">
        <v>655</v>
      </c>
      <c r="D109" s="227" t="s">
        <v>149</v>
      </c>
      <c r="E109" s="115" t="s">
        <v>1424</v>
      </c>
      <c r="F109" s="233" t="s">
        <v>1414</v>
      </c>
      <c r="G109" s="228" t="s">
        <v>416</v>
      </c>
      <c r="H109" s="227" t="s">
        <v>358</v>
      </c>
      <c r="I109" s="228" t="s">
        <v>416</v>
      </c>
      <c r="J109" s="228" t="s">
        <v>416</v>
      </c>
      <c r="K109" s="227" t="s">
        <v>358</v>
      </c>
      <c r="L109" s="227" t="s">
        <v>416</v>
      </c>
      <c r="M109" s="234" t="s">
        <v>865</v>
      </c>
      <c r="N109" s="234" t="s">
        <v>865</v>
      </c>
      <c r="O109" s="234" t="s">
        <v>865</v>
      </c>
      <c r="P109" s="322" t="s">
        <v>1296</v>
      </c>
      <c r="Q109" s="105">
        <v>3</v>
      </c>
      <c r="R109" s="105">
        <v>3</v>
      </c>
      <c r="S109" s="106" t="s">
        <v>869</v>
      </c>
      <c r="T109" s="10"/>
      <c r="U109" s="10"/>
      <c r="V109" s="10"/>
      <c r="W109" s="10"/>
      <c r="X109" s="10"/>
      <c r="Y109" s="10"/>
      <c r="Z109" s="10"/>
      <c r="AA109" s="10"/>
      <c r="AB109" s="10"/>
      <c r="AC109" s="10"/>
      <c r="AD109" s="10"/>
      <c r="AE109" s="10"/>
      <c r="AF109" s="10"/>
      <c r="AG109" s="10"/>
    </row>
    <row r="110" spans="1:33" ht="26.4" x14ac:dyDescent="0.25">
      <c r="A110" s="227" t="s">
        <v>664</v>
      </c>
      <c r="B110" s="227" t="s">
        <v>1293</v>
      </c>
      <c r="C110" s="170" t="s">
        <v>655</v>
      </c>
      <c r="D110" s="227" t="s">
        <v>149</v>
      </c>
      <c r="E110" s="115" t="s">
        <v>1425</v>
      </c>
      <c r="F110" s="233" t="s">
        <v>1414</v>
      </c>
      <c r="G110" s="228" t="s">
        <v>416</v>
      </c>
      <c r="H110" s="227" t="s">
        <v>358</v>
      </c>
      <c r="I110" s="228" t="s">
        <v>185</v>
      </c>
      <c r="J110" s="228" t="s">
        <v>416</v>
      </c>
      <c r="K110" s="227" t="s">
        <v>358</v>
      </c>
      <c r="L110" s="227" t="s">
        <v>416</v>
      </c>
      <c r="M110" s="234" t="s">
        <v>865</v>
      </c>
      <c r="N110" s="234" t="s">
        <v>865</v>
      </c>
      <c r="O110" s="234" t="s">
        <v>865</v>
      </c>
      <c r="P110" s="322" t="s">
        <v>1296</v>
      </c>
      <c r="Q110" s="105">
        <v>0</v>
      </c>
      <c r="R110" s="105">
        <v>0</v>
      </c>
      <c r="S110" s="106" t="s">
        <v>869</v>
      </c>
      <c r="T110" s="10"/>
      <c r="U110" s="10"/>
      <c r="V110" s="10"/>
      <c r="W110" s="10"/>
      <c r="X110" s="10"/>
      <c r="Y110" s="10"/>
      <c r="Z110" s="10"/>
      <c r="AA110" s="10"/>
      <c r="AB110" s="10"/>
      <c r="AC110" s="10"/>
      <c r="AD110" s="10"/>
      <c r="AE110" s="10"/>
      <c r="AF110" s="10"/>
      <c r="AG110" s="10"/>
    </row>
    <row r="111" spans="1:33" ht="26.4" x14ac:dyDescent="0.25">
      <c r="A111" s="227" t="s">
        <v>664</v>
      </c>
      <c r="B111" s="227" t="s">
        <v>1293</v>
      </c>
      <c r="C111" s="170" t="s">
        <v>655</v>
      </c>
      <c r="D111" s="227" t="s">
        <v>149</v>
      </c>
      <c r="E111" s="115" t="s">
        <v>1426</v>
      </c>
      <c r="F111" s="233" t="s">
        <v>1414</v>
      </c>
      <c r="G111" s="228" t="s">
        <v>416</v>
      </c>
      <c r="H111" s="227" t="s">
        <v>358</v>
      </c>
      <c r="I111" s="228" t="s">
        <v>416</v>
      </c>
      <c r="J111" s="228" t="s">
        <v>416</v>
      </c>
      <c r="K111" s="227" t="s">
        <v>358</v>
      </c>
      <c r="L111" s="227" t="s">
        <v>416</v>
      </c>
      <c r="M111" s="234" t="s">
        <v>865</v>
      </c>
      <c r="N111" s="234" t="s">
        <v>865</v>
      </c>
      <c r="O111" s="234" t="s">
        <v>865</v>
      </c>
      <c r="P111" s="322" t="s">
        <v>1296</v>
      </c>
      <c r="Q111" s="105">
        <v>0</v>
      </c>
      <c r="R111" s="105">
        <v>0</v>
      </c>
      <c r="S111" s="106" t="s">
        <v>869</v>
      </c>
      <c r="T111" s="10"/>
      <c r="U111" s="10"/>
      <c r="V111" s="10"/>
      <c r="W111" s="10"/>
      <c r="X111" s="10"/>
      <c r="Y111" s="10"/>
      <c r="Z111" s="10"/>
      <c r="AA111" s="10"/>
      <c r="AB111" s="10"/>
      <c r="AC111" s="10"/>
      <c r="AD111" s="10"/>
      <c r="AE111" s="10"/>
      <c r="AF111" s="10"/>
      <c r="AG111" s="10"/>
    </row>
    <row r="112" spans="1:33" ht="26.4" x14ac:dyDescent="0.25">
      <c r="A112" s="227" t="s">
        <v>664</v>
      </c>
      <c r="B112" s="227" t="s">
        <v>1293</v>
      </c>
      <c r="C112" s="170" t="s">
        <v>655</v>
      </c>
      <c r="D112" s="227" t="s">
        <v>149</v>
      </c>
      <c r="E112" s="115" t="s">
        <v>1427</v>
      </c>
      <c r="F112" s="233" t="s">
        <v>1414</v>
      </c>
      <c r="G112" s="228" t="s">
        <v>416</v>
      </c>
      <c r="H112" s="227" t="s">
        <v>358</v>
      </c>
      <c r="I112" s="228" t="s">
        <v>416</v>
      </c>
      <c r="J112" s="228" t="s">
        <v>416</v>
      </c>
      <c r="K112" s="227" t="s">
        <v>358</v>
      </c>
      <c r="L112" s="227" t="s">
        <v>416</v>
      </c>
      <c r="M112" s="234" t="s">
        <v>865</v>
      </c>
      <c r="N112" s="234" t="s">
        <v>865</v>
      </c>
      <c r="O112" s="234" t="s">
        <v>865</v>
      </c>
      <c r="P112" s="322" t="s">
        <v>1296</v>
      </c>
      <c r="Q112" s="105">
        <v>0</v>
      </c>
      <c r="R112" s="105">
        <v>0</v>
      </c>
      <c r="S112" s="106" t="s">
        <v>869</v>
      </c>
      <c r="T112" s="10"/>
      <c r="U112" s="10"/>
      <c r="V112" s="10"/>
      <c r="W112" s="10"/>
      <c r="X112" s="10"/>
      <c r="Y112" s="10"/>
      <c r="Z112" s="10"/>
      <c r="AA112" s="10"/>
      <c r="AB112" s="10"/>
      <c r="AC112" s="10"/>
      <c r="AD112" s="10"/>
      <c r="AE112" s="10"/>
      <c r="AF112" s="10"/>
      <c r="AG112" s="10"/>
    </row>
    <row r="113" spans="1:33" ht="13.2" x14ac:dyDescent="0.25">
      <c r="A113" s="227" t="s">
        <v>664</v>
      </c>
      <c r="B113" s="227" t="s">
        <v>1293</v>
      </c>
      <c r="C113" s="170" t="s">
        <v>655</v>
      </c>
      <c r="D113" s="227" t="s">
        <v>149</v>
      </c>
      <c r="E113" s="115" t="s">
        <v>1310</v>
      </c>
      <c r="F113" s="233" t="s">
        <v>1428</v>
      </c>
      <c r="G113" s="228" t="s">
        <v>416</v>
      </c>
      <c r="H113" s="227" t="s">
        <v>358</v>
      </c>
      <c r="I113" s="228" t="s">
        <v>416</v>
      </c>
      <c r="J113" s="228" t="s">
        <v>416</v>
      </c>
      <c r="K113" s="227" t="s">
        <v>358</v>
      </c>
      <c r="L113" s="227" t="s">
        <v>416</v>
      </c>
      <c r="M113" s="234" t="s">
        <v>865</v>
      </c>
      <c r="N113" s="234" t="s">
        <v>865</v>
      </c>
      <c r="O113" s="234" t="s">
        <v>865</v>
      </c>
      <c r="P113" s="322" t="s">
        <v>1296</v>
      </c>
      <c r="Q113" s="105">
        <v>0</v>
      </c>
      <c r="R113" s="105">
        <v>0</v>
      </c>
      <c r="S113" s="106" t="s">
        <v>869</v>
      </c>
      <c r="T113" s="10"/>
      <c r="U113" s="10"/>
      <c r="V113" s="10"/>
      <c r="W113" s="10"/>
      <c r="X113" s="10"/>
      <c r="Y113" s="10"/>
      <c r="Z113" s="10"/>
      <c r="AA113" s="10"/>
      <c r="AB113" s="10"/>
      <c r="AC113" s="10"/>
      <c r="AD113" s="10"/>
      <c r="AE113" s="10"/>
      <c r="AF113" s="10"/>
      <c r="AG113" s="10"/>
    </row>
    <row r="114" spans="1:33" ht="26.4" x14ac:dyDescent="0.25">
      <c r="A114" s="227" t="s">
        <v>664</v>
      </c>
      <c r="B114" s="227" t="s">
        <v>1293</v>
      </c>
      <c r="C114" s="170" t="s">
        <v>655</v>
      </c>
      <c r="D114" s="227" t="s">
        <v>149</v>
      </c>
      <c r="E114" s="115" t="s">
        <v>1310</v>
      </c>
      <c r="F114" s="233" t="s">
        <v>1429</v>
      </c>
      <c r="G114" s="228" t="s">
        <v>416</v>
      </c>
      <c r="H114" s="227" t="s">
        <v>358</v>
      </c>
      <c r="I114" s="235">
        <v>0.11</v>
      </c>
      <c r="J114" s="228" t="s">
        <v>416</v>
      </c>
      <c r="K114" s="227" t="s">
        <v>358</v>
      </c>
      <c r="L114" s="227" t="s">
        <v>416</v>
      </c>
      <c r="M114" s="234" t="s">
        <v>865</v>
      </c>
      <c r="N114" s="234" t="s">
        <v>865</v>
      </c>
      <c r="O114" s="234" t="s">
        <v>865</v>
      </c>
      <c r="P114" s="322" t="s">
        <v>1430</v>
      </c>
      <c r="Q114" s="105">
        <v>0</v>
      </c>
      <c r="R114" s="105">
        <v>0</v>
      </c>
      <c r="S114" s="106" t="s">
        <v>869</v>
      </c>
      <c r="T114" s="10"/>
      <c r="U114" s="10"/>
      <c r="V114" s="10"/>
      <c r="W114" s="10"/>
      <c r="X114" s="10"/>
      <c r="Y114" s="10"/>
      <c r="Z114" s="10"/>
      <c r="AA114" s="10"/>
      <c r="AB114" s="10"/>
      <c r="AC114" s="10"/>
      <c r="AD114" s="10"/>
      <c r="AE114" s="10"/>
      <c r="AF114" s="10"/>
      <c r="AG114" s="10"/>
    </row>
    <row r="115" spans="1:33" ht="105.6" x14ac:dyDescent="0.25">
      <c r="A115" s="227" t="s">
        <v>664</v>
      </c>
      <c r="B115" s="227" t="s">
        <v>1293</v>
      </c>
      <c r="C115" s="170" t="s">
        <v>655</v>
      </c>
      <c r="D115" s="227" t="s">
        <v>149</v>
      </c>
      <c r="E115" s="115" t="s">
        <v>1310</v>
      </c>
      <c r="F115" s="233" t="s">
        <v>1431</v>
      </c>
      <c r="G115" s="228">
        <v>3</v>
      </c>
      <c r="H115" s="227" t="s">
        <v>358</v>
      </c>
      <c r="I115" s="235">
        <v>0.09</v>
      </c>
      <c r="J115" s="235">
        <v>0</v>
      </c>
      <c r="K115" s="227" t="s">
        <v>358</v>
      </c>
      <c r="L115" s="227" t="s">
        <v>421</v>
      </c>
      <c r="M115" s="228" t="s">
        <v>865</v>
      </c>
      <c r="N115" s="228" t="s">
        <v>1162</v>
      </c>
      <c r="O115" s="234" t="s">
        <v>1162</v>
      </c>
      <c r="P115" s="322" t="s">
        <v>1432</v>
      </c>
      <c r="Q115" s="105">
        <v>0</v>
      </c>
      <c r="R115" s="105">
        <v>0</v>
      </c>
      <c r="S115" s="106" t="s">
        <v>1312</v>
      </c>
      <c r="T115" s="10"/>
      <c r="U115" s="10"/>
      <c r="V115" s="10"/>
      <c r="W115" s="10"/>
      <c r="X115" s="10"/>
      <c r="Y115" s="10"/>
      <c r="Z115" s="10"/>
      <c r="AA115" s="10"/>
      <c r="AB115" s="10"/>
      <c r="AC115" s="10"/>
      <c r="AD115" s="10"/>
      <c r="AE115" s="10"/>
      <c r="AF115" s="10"/>
      <c r="AG115" s="10"/>
    </row>
    <row r="116" spans="1:33" ht="13.2" x14ac:dyDescent="0.25">
      <c r="A116" s="227" t="s">
        <v>664</v>
      </c>
      <c r="B116" s="227" t="s">
        <v>1293</v>
      </c>
      <c r="C116" s="170" t="s">
        <v>655</v>
      </c>
      <c r="D116" s="227" t="s">
        <v>149</v>
      </c>
      <c r="E116" s="115" t="s">
        <v>1310</v>
      </c>
      <c r="F116" s="233" t="s">
        <v>1433</v>
      </c>
      <c r="G116" s="228" t="s">
        <v>416</v>
      </c>
      <c r="H116" s="227" t="s">
        <v>358</v>
      </c>
      <c r="I116" s="228" t="s">
        <v>416</v>
      </c>
      <c r="J116" s="228" t="s">
        <v>416</v>
      </c>
      <c r="K116" s="227" t="s">
        <v>358</v>
      </c>
      <c r="L116" s="227" t="s">
        <v>416</v>
      </c>
      <c r="M116" s="234" t="s">
        <v>865</v>
      </c>
      <c r="N116" s="234" t="s">
        <v>865</v>
      </c>
      <c r="O116" s="234" t="s">
        <v>865</v>
      </c>
      <c r="P116" s="322" t="s">
        <v>1296</v>
      </c>
      <c r="Q116" s="105">
        <v>0</v>
      </c>
      <c r="R116" s="105">
        <v>0</v>
      </c>
      <c r="S116" s="106" t="s">
        <v>869</v>
      </c>
      <c r="T116" s="10"/>
      <c r="U116" s="10"/>
      <c r="V116" s="10"/>
      <c r="W116" s="10"/>
      <c r="X116" s="10"/>
      <c r="Y116" s="10"/>
      <c r="Z116" s="10"/>
      <c r="AA116" s="10"/>
      <c r="AB116" s="10"/>
      <c r="AC116" s="10"/>
      <c r="AD116" s="10"/>
      <c r="AE116" s="10"/>
      <c r="AF116" s="10"/>
      <c r="AG116" s="10"/>
    </row>
    <row r="117" spans="1:33" ht="13.2" x14ac:dyDescent="0.25">
      <c r="A117" s="227" t="s">
        <v>664</v>
      </c>
      <c r="B117" s="227" t="s">
        <v>1293</v>
      </c>
      <c r="C117" s="170" t="s">
        <v>655</v>
      </c>
      <c r="D117" s="227" t="s">
        <v>149</v>
      </c>
      <c r="E117" s="115" t="s">
        <v>1310</v>
      </c>
      <c r="F117" s="233" t="s">
        <v>1434</v>
      </c>
      <c r="G117" s="228">
        <v>0</v>
      </c>
      <c r="H117" s="227" t="s">
        <v>358</v>
      </c>
      <c r="I117" s="228" t="s">
        <v>416</v>
      </c>
      <c r="J117" s="235">
        <v>0</v>
      </c>
      <c r="K117" s="227" t="s">
        <v>358</v>
      </c>
      <c r="L117" s="227" t="s">
        <v>421</v>
      </c>
      <c r="M117" s="228" t="s">
        <v>865</v>
      </c>
      <c r="N117" s="228" t="s">
        <v>865</v>
      </c>
      <c r="O117" s="234" t="s">
        <v>865</v>
      </c>
      <c r="P117" s="322" t="s">
        <v>1296</v>
      </c>
      <c r="Q117" s="105">
        <v>1</v>
      </c>
      <c r="R117" s="105">
        <v>1</v>
      </c>
      <c r="S117" s="106" t="s">
        <v>869</v>
      </c>
      <c r="T117" s="10"/>
      <c r="U117" s="10"/>
      <c r="V117" s="10"/>
      <c r="W117" s="10"/>
      <c r="X117" s="10"/>
      <c r="Y117" s="10"/>
      <c r="Z117" s="10"/>
      <c r="AA117" s="10"/>
      <c r="AB117" s="10"/>
      <c r="AC117" s="10"/>
      <c r="AD117" s="10"/>
      <c r="AE117" s="10"/>
      <c r="AF117" s="10"/>
      <c r="AG117" s="10"/>
    </row>
    <row r="118" spans="1:33" ht="13.2" x14ac:dyDescent="0.25">
      <c r="A118" s="227" t="s">
        <v>664</v>
      </c>
      <c r="B118" s="227" t="s">
        <v>1293</v>
      </c>
      <c r="C118" s="170" t="s">
        <v>655</v>
      </c>
      <c r="D118" s="227" t="s">
        <v>149</v>
      </c>
      <c r="E118" s="115" t="s">
        <v>1435</v>
      </c>
      <c r="F118" s="233" t="s">
        <v>1409</v>
      </c>
      <c r="G118" s="228">
        <v>4</v>
      </c>
      <c r="H118" s="227" t="s">
        <v>358</v>
      </c>
      <c r="I118" s="228" t="s">
        <v>416</v>
      </c>
      <c r="J118" s="235">
        <v>0</v>
      </c>
      <c r="K118" s="227" t="s">
        <v>358</v>
      </c>
      <c r="L118" s="227" t="s">
        <v>421</v>
      </c>
      <c r="M118" s="228" t="s">
        <v>865</v>
      </c>
      <c r="N118" s="228" t="s">
        <v>865</v>
      </c>
      <c r="O118" s="234" t="s">
        <v>865</v>
      </c>
      <c r="P118" s="322" t="s">
        <v>1296</v>
      </c>
      <c r="Q118" s="105">
        <v>3</v>
      </c>
      <c r="R118" s="105">
        <v>3</v>
      </c>
      <c r="S118" s="106" t="s">
        <v>869</v>
      </c>
      <c r="T118" s="10"/>
      <c r="U118" s="10"/>
      <c r="V118" s="10"/>
      <c r="W118" s="10"/>
      <c r="X118" s="10"/>
      <c r="Y118" s="10"/>
      <c r="Z118" s="10"/>
      <c r="AA118" s="10"/>
      <c r="AB118" s="10"/>
      <c r="AC118" s="10"/>
      <c r="AD118" s="10"/>
      <c r="AE118" s="10"/>
      <c r="AF118" s="10"/>
      <c r="AG118" s="10"/>
    </row>
    <row r="119" spans="1:33" ht="26.4" x14ac:dyDescent="0.25">
      <c r="A119" s="227" t="s">
        <v>664</v>
      </c>
      <c r="B119" s="227" t="s">
        <v>1293</v>
      </c>
      <c r="C119" s="170" t="s">
        <v>655</v>
      </c>
      <c r="D119" s="227" t="s">
        <v>149</v>
      </c>
      <c r="E119" s="115" t="s">
        <v>1314</v>
      </c>
      <c r="F119" s="233" t="s">
        <v>1416</v>
      </c>
      <c r="G119" s="228" t="s">
        <v>416</v>
      </c>
      <c r="H119" s="227" t="s">
        <v>358</v>
      </c>
      <c r="I119" s="235">
        <v>0</v>
      </c>
      <c r="J119" s="228" t="s">
        <v>416</v>
      </c>
      <c r="K119" s="227" t="s">
        <v>358</v>
      </c>
      <c r="L119" s="227" t="s">
        <v>416</v>
      </c>
      <c r="M119" s="234" t="s">
        <v>865</v>
      </c>
      <c r="N119" s="234" t="s">
        <v>865</v>
      </c>
      <c r="O119" s="234" t="s">
        <v>865</v>
      </c>
      <c r="P119" s="322" t="s">
        <v>1309</v>
      </c>
      <c r="Q119" s="105">
        <v>0</v>
      </c>
      <c r="R119" s="105">
        <v>0</v>
      </c>
      <c r="S119" s="106" t="s">
        <v>869</v>
      </c>
      <c r="T119" s="10"/>
      <c r="U119" s="10"/>
      <c r="V119" s="10"/>
      <c r="W119" s="10"/>
      <c r="X119" s="10"/>
      <c r="Y119" s="10"/>
      <c r="Z119" s="10"/>
      <c r="AA119" s="10"/>
      <c r="AB119" s="10"/>
      <c r="AC119" s="10"/>
      <c r="AD119" s="10"/>
      <c r="AE119" s="10"/>
      <c r="AF119" s="10"/>
      <c r="AG119" s="10"/>
    </row>
    <row r="120" spans="1:33" ht="26.4" x14ac:dyDescent="0.25">
      <c r="A120" s="227" t="s">
        <v>664</v>
      </c>
      <c r="B120" s="227" t="s">
        <v>1293</v>
      </c>
      <c r="C120" s="170" t="s">
        <v>655</v>
      </c>
      <c r="D120" s="227" t="s">
        <v>149</v>
      </c>
      <c r="E120" s="115" t="s">
        <v>1314</v>
      </c>
      <c r="F120" s="233" t="s">
        <v>1436</v>
      </c>
      <c r="G120" s="228" t="s">
        <v>416</v>
      </c>
      <c r="H120" s="227" t="s">
        <v>358</v>
      </c>
      <c r="I120" s="228" t="s">
        <v>416</v>
      </c>
      <c r="J120" s="228" t="s">
        <v>416</v>
      </c>
      <c r="K120" s="227" t="s">
        <v>358</v>
      </c>
      <c r="L120" s="227" t="s">
        <v>416</v>
      </c>
      <c r="M120" s="234" t="s">
        <v>865</v>
      </c>
      <c r="N120" s="234" t="s">
        <v>865</v>
      </c>
      <c r="O120" s="234" t="s">
        <v>865</v>
      </c>
      <c r="P120" s="322" t="s">
        <v>1309</v>
      </c>
      <c r="Q120" s="105">
        <v>0</v>
      </c>
      <c r="R120" s="105">
        <v>0</v>
      </c>
      <c r="S120" s="106" t="s">
        <v>869</v>
      </c>
      <c r="T120" s="10"/>
      <c r="U120" s="10"/>
      <c r="V120" s="10"/>
      <c r="W120" s="10"/>
      <c r="X120" s="10"/>
      <c r="Y120" s="10"/>
      <c r="Z120" s="10"/>
      <c r="AA120" s="10"/>
      <c r="AB120" s="10"/>
      <c r="AC120" s="10"/>
      <c r="AD120" s="10"/>
      <c r="AE120" s="10"/>
      <c r="AF120" s="10"/>
      <c r="AG120" s="10"/>
    </row>
    <row r="121" spans="1:33" ht="13.2" x14ac:dyDescent="0.25">
      <c r="A121" s="227" t="s">
        <v>664</v>
      </c>
      <c r="B121" s="227" t="s">
        <v>1293</v>
      </c>
      <c r="C121" s="170" t="s">
        <v>655</v>
      </c>
      <c r="D121" s="227" t="s">
        <v>149</v>
      </c>
      <c r="E121" s="115" t="s">
        <v>1437</v>
      </c>
      <c r="F121" s="233" t="s">
        <v>1409</v>
      </c>
      <c r="G121" s="228" t="s">
        <v>416</v>
      </c>
      <c r="H121" s="227" t="s">
        <v>358</v>
      </c>
      <c r="I121" s="228" t="s">
        <v>416</v>
      </c>
      <c r="J121" s="228" t="s">
        <v>416</v>
      </c>
      <c r="K121" s="227" t="s">
        <v>358</v>
      </c>
      <c r="L121" s="227" t="s">
        <v>416</v>
      </c>
      <c r="M121" s="234" t="s">
        <v>865</v>
      </c>
      <c r="N121" s="234" t="s">
        <v>865</v>
      </c>
      <c r="O121" s="234" t="s">
        <v>865</v>
      </c>
      <c r="P121" s="322" t="s">
        <v>1296</v>
      </c>
      <c r="Q121" s="105">
        <v>0</v>
      </c>
      <c r="R121" s="105">
        <v>0</v>
      </c>
      <c r="S121" s="106" t="s">
        <v>869</v>
      </c>
      <c r="T121" s="10"/>
      <c r="U121" s="10"/>
      <c r="V121" s="10"/>
      <c r="W121" s="10"/>
      <c r="X121" s="10"/>
      <c r="Y121" s="10"/>
      <c r="Z121" s="10"/>
      <c r="AA121" s="10"/>
      <c r="AB121" s="10"/>
      <c r="AC121" s="10"/>
      <c r="AD121" s="10"/>
      <c r="AE121" s="10"/>
      <c r="AF121" s="10"/>
      <c r="AG121" s="10"/>
    </row>
    <row r="122" spans="1:33" ht="39.6" x14ac:dyDescent="0.25">
      <c r="A122" s="227" t="s">
        <v>664</v>
      </c>
      <c r="B122" s="227" t="s">
        <v>1293</v>
      </c>
      <c r="C122" s="170" t="s">
        <v>655</v>
      </c>
      <c r="D122" s="227" t="s">
        <v>149</v>
      </c>
      <c r="E122" s="115" t="s">
        <v>1438</v>
      </c>
      <c r="F122" s="233" t="s">
        <v>1439</v>
      </c>
      <c r="G122" s="228" t="s">
        <v>416</v>
      </c>
      <c r="H122" s="227" t="s">
        <v>358</v>
      </c>
      <c r="I122" s="235">
        <v>0</v>
      </c>
      <c r="J122" s="228" t="s">
        <v>416</v>
      </c>
      <c r="K122" s="227" t="s">
        <v>358</v>
      </c>
      <c r="L122" s="227" t="s">
        <v>416</v>
      </c>
      <c r="M122" s="234" t="s">
        <v>865</v>
      </c>
      <c r="N122" s="234" t="s">
        <v>865</v>
      </c>
      <c r="O122" s="234" t="s">
        <v>865</v>
      </c>
      <c r="P122" s="322" t="s">
        <v>1440</v>
      </c>
      <c r="Q122" s="105">
        <v>0</v>
      </c>
      <c r="R122" s="105">
        <v>0</v>
      </c>
      <c r="S122" s="106" t="s">
        <v>869</v>
      </c>
      <c r="T122" s="10"/>
      <c r="U122" s="10"/>
      <c r="V122" s="10"/>
      <c r="W122" s="10"/>
      <c r="X122" s="10"/>
      <c r="Y122" s="10"/>
      <c r="Z122" s="10"/>
      <c r="AA122" s="10"/>
      <c r="AB122" s="10"/>
      <c r="AC122" s="10"/>
      <c r="AD122" s="10"/>
      <c r="AE122" s="10"/>
      <c r="AF122" s="10"/>
      <c r="AG122" s="10"/>
    </row>
    <row r="123" spans="1:33" ht="13.2" x14ac:dyDescent="0.25">
      <c r="A123" s="227" t="s">
        <v>664</v>
      </c>
      <c r="B123" s="227" t="s">
        <v>1293</v>
      </c>
      <c r="C123" s="170" t="s">
        <v>655</v>
      </c>
      <c r="D123" s="227" t="s">
        <v>149</v>
      </c>
      <c r="E123" s="115" t="s">
        <v>1441</v>
      </c>
      <c r="F123" s="233" t="s">
        <v>1442</v>
      </c>
      <c r="G123" s="228" t="s">
        <v>416</v>
      </c>
      <c r="H123" s="227" t="s">
        <v>358</v>
      </c>
      <c r="I123" s="228" t="s">
        <v>416</v>
      </c>
      <c r="J123" s="228" t="s">
        <v>416</v>
      </c>
      <c r="K123" s="227" t="s">
        <v>358</v>
      </c>
      <c r="L123" s="227" t="s">
        <v>416</v>
      </c>
      <c r="M123" s="234" t="s">
        <v>865</v>
      </c>
      <c r="N123" s="234" t="s">
        <v>865</v>
      </c>
      <c r="O123" s="234" t="s">
        <v>865</v>
      </c>
      <c r="P123" s="322" t="s">
        <v>1296</v>
      </c>
      <c r="Q123" s="105">
        <v>8</v>
      </c>
      <c r="R123" s="105">
        <v>6</v>
      </c>
      <c r="S123" s="106" t="s">
        <v>869</v>
      </c>
      <c r="T123" s="10"/>
      <c r="U123" s="10"/>
      <c r="V123" s="10"/>
      <c r="W123" s="10"/>
      <c r="X123" s="10"/>
      <c r="Y123" s="10"/>
      <c r="Z123" s="10"/>
      <c r="AA123" s="10"/>
      <c r="AB123" s="10"/>
      <c r="AC123" s="10"/>
      <c r="AD123" s="10"/>
      <c r="AE123" s="10"/>
      <c r="AF123" s="10"/>
      <c r="AG123" s="10"/>
    </row>
    <row r="124" spans="1:33" ht="13.2" x14ac:dyDescent="0.25">
      <c r="A124" s="227" t="s">
        <v>664</v>
      </c>
      <c r="B124" s="227" t="s">
        <v>1293</v>
      </c>
      <c r="C124" s="170" t="s">
        <v>655</v>
      </c>
      <c r="D124" s="227" t="s">
        <v>149</v>
      </c>
      <c r="E124" s="115" t="s">
        <v>1317</v>
      </c>
      <c r="F124" s="233" t="s">
        <v>1409</v>
      </c>
      <c r="G124" s="228">
        <v>2</v>
      </c>
      <c r="H124" s="227" t="s">
        <v>358</v>
      </c>
      <c r="I124" s="228" t="s">
        <v>185</v>
      </c>
      <c r="J124" s="235">
        <v>0</v>
      </c>
      <c r="K124" s="227" t="s">
        <v>358</v>
      </c>
      <c r="L124" s="227" t="s">
        <v>421</v>
      </c>
      <c r="M124" s="228" t="s">
        <v>865</v>
      </c>
      <c r="N124" s="228" t="s">
        <v>865</v>
      </c>
      <c r="O124" s="234" t="s">
        <v>865</v>
      </c>
      <c r="P124" s="322" t="s">
        <v>1296</v>
      </c>
      <c r="Q124" s="105">
        <v>2</v>
      </c>
      <c r="R124" s="105">
        <v>1</v>
      </c>
      <c r="S124" s="106" t="s">
        <v>869</v>
      </c>
      <c r="T124" s="10"/>
      <c r="U124" s="10"/>
      <c r="V124" s="10"/>
      <c r="W124" s="10"/>
      <c r="X124" s="10"/>
      <c r="Y124" s="10"/>
      <c r="Z124" s="10"/>
      <c r="AA124" s="10"/>
      <c r="AB124" s="10"/>
      <c r="AC124" s="10"/>
      <c r="AD124" s="10"/>
      <c r="AE124" s="10"/>
      <c r="AF124" s="10"/>
      <c r="AG124" s="10"/>
    </row>
    <row r="125" spans="1:33" ht="13.2" x14ac:dyDescent="0.25">
      <c r="A125" s="227" t="s">
        <v>664</v>
      </c>
      <c r="B125" s="227" t="s">
        <v>1293</v>
      </c>
      <c r="C125" s="170" t="s">
        <v>655</v>
      </c>
      <c r="D125" s="227" t="s">
        <v>149</v>
      </c>
      <c r="E125" s="115" t="s">
        <v>1443</v>
      </c>
      <c r="F125" s="233" t="s">
        <v>1444</v>
      </c>
      <c r="G125" s="228" t="s">
        <v>416</v>
      </c>
      <c r="H125" s="227" t="s">
        <v>358</v>
      </c>
      <c r="I125" s="228" t="s">
        <v>185</v>
      </c>
      <c r="J125" s="228" t="s">
        <v>416</v>
      </c>
      <c r="K125" s="227" t="s">
        <v>358</v>
      </c>
      <c r="L125" s="227" t="s">
        <v>416</v>
      </c>
      <c r="M125" s="234" t="s">
        <v>865</v>
      </c>
      <c r="N125" s="234" t="s">
        <v>865</v>
      </c>
      <c r="O125" s="234" t="s">
        <v>865</v>
      </c>
      <c r="P125" s="322" t="s">
        <v>1296</v>
      </c>
      <c r="Q125" s="105">
        <v>0</v>
      </c>
      <c r="R125" s="105">
        <v>0</v>
      </c>
      <c r="S125" s="106" t="s">
        <v>869</v>
      </c>
      <c r="T125" s="10"/>
      <c r="U125" s="10"/>
      <c r="V125" s="10"/>
      <c r="W125" s="10"/>
      <c r="X125" s="10"/>
      <c r="Y125" s="10"/>
      <c r="Z125" s="10"/>
      <c r="AA125" s="10"/>
      <c r="AB125" s="10"/>
      <c r="AC125" s="10"/>
      <c r="AD125" s="10"/>
      <c r="AE125" s="10"/>
      <c r="AF125" s="10"/>
      <c r="AG125" s="10"/>
    </row>
    <row r="126" spans="1:33" ht="26.4" x14ac:dyDescent="0.25">
      <c r="A126" s="227" t="s">
        <v>664</v>
      </c>
      <c r="B126" s="227" t="s">
        <v>1293</v>
      </c>
      <c r="C126" s="170" t="s">
        <v>655</v>
      </c>
      <c r="D126" s="227" t="s">
        <v>149</v>
      </c>
      <c r="E126" s="115" t="s">
        <v>1445</v>
      </c>
      <c r="F126" s="233" t="s">
        <v>1446</v>
      </c>
      <c r="G126" s="228" t="s">
        <v>416</v>
      </c>
      <c r="H126" s="227" t="s">
        <v>358</v>
      </c>
      <c r="I126" s="228" t="s">
        <v>416</v>
      </c>
      <c r="J126" s="228" t="s">
        <v>416</v>
      </c>
      <c r="K126" s="227" t="s">
        <v>358</v>
      </c>
      <c r="L126" s="227" t="s">
        <v>416</v>
      </c>
      <c r="M126" s="234" t="s">
        <v>865</v>
      </c>
      <c r="N126" s="234" t="s">
        <v>865</v>
      </c>
      <c r="O126" s="234" t="s">
        <v>865</v>
      </c>
      <c r="P126" s="322" t="s">
        <v>1296</v>
      </c>
      <c r="Q126" s="105">
        <v>0</v>
      </c>
      <c r="R126" s="105">
        <v>0</v>
      </c>
      <c r="S126" s="106" t="s">
        <v>869</v>
      </c>
      <c r="T126" s="10"/>
      <c r="U126" s="10"/>
      <c r="V126" s="10"/>
      <c r="W126" s="10"/>
      <c r="X126" s="10"/>
      <c r="Y126" s="10"/>
      <c r="Z126" s="10"/>
      <c r="AA126" s="10"/>
      <c r="AB126" s="10"/>
      <c r="AC126" s="10"/>
      <c r="AD126" s="10"/>
      <c r="AE126" s="10"/>
      <c r="AF126" s="10"/>
      <c r="AG126" s="10"/>
    </row>
    <row r="127" spans="1:33" ht="26.4" x14ac:dyDescent="0.25">
      <c r="A127" s="227" t="s">
        <v>664</v>
      </c>
      <c r="B127" s="227" t="s">
        <v>1293</v>
      </c>
      <c r="C127" s="170" t="s">
        <v>655</v>
      </c>
      <c r="D127" s="227" t="s">
        <v>149</v>
      </c>
      <c r="E127" s="115" t="s">
        <v>1445</v>
      </c>
      <c r="F127" s="233" t="s">
        <v>1447</v>
      </c>
      <c r="G127" s="228" t="s">
        <v>416</v>
      </c>
      <c r="H127" s="227" t="s">
        <v>358</v>
      </c>
      <c r="I127" s="228" t="s">
        <v>416</v>
      </c>
      <c r="J127" s="228" t="s">
        <v>416</v>
      </c>
      <c r="K127" s="227" t="s">
        <v>358</v>
      </c>
      <c r="L127" s="227" t="s">
        <v>416</v>
      </c>
      <c r="M127" s="234" t="s">
        <v>865</v>
      </c>
      <c r="N127" s="234" t="s">
        <v>865</v>
      </c>
      <c r="O127" s="234" t="s">
        <v>865</v>
      </c>
      <c r="P127" s="322" t="s">
        <v>1296</v>
      </c>
      <c r="Q127" s="105">
        <v>0</v>
      </c>
      <c r="R127" s="105">
        <v>0</v>
      </c>
      <c r="S127" s="106" t="s">
        <v>869</v>
      </c>
      <c r="T127" s="10"/>
      <c r="U127" s="10"/>
      <c r="V127" s="10"/>
      <c r="W127" s="10"/>
      <c r="X127" s="10"/>
      <c r="Y127" s="10"/>
      <c r="Z127" s="10"/>
      <c r="AA127" s="10"/>
      <c r="AB127" s="10"/>
      <c r="AC127" s="10"/>
      <c r="AD127" s="10"/>
      <c r="AE127" s="10"/>
      <c r="AF127" s="10"/>
      <c r="AG127" s="10"/>
    </row>
    <row r="128" spans="1:33" ht="13.2" x14ac:dyDescent="0.25">
      <c r="A128" s="227" t="s">
        <v>664</v>
      </c>
      <c r="B128" s="227" t="s">
        <v>1293</v>
      </c>
      <c r="C128" s="170" t="s">
        <v>655</v>
      </c>
      <c r="D128" s="227" t="s">
        <v>149</v>
      </c>
      <c r="E128" s="115" t="s">
        <v>1448</v>
      </c>
      <c r="F128" s="233">
        <v>8</v>
      </c>
      <c r="G128" s="228" t="s">
        <v>416</v>
      </c>
      <c r="H128" s="227" t="s">
        <v>358</v>
      </c>
      <c r="I128" s="228" t="s">
        <v>416</v>
      </c>
      <c r="J128" s="228" t="s">
        <v>416</v>
      </c>
      <c r="K128" s="227" t="s">
        <v>358</v>
      </c>
      <c r="L128" s="227" t="s">
        <v>416</v>
      </c>
      <c r="M128" s="234" t="s">
        <v>865</v>
      </c>
      <c r="N128" s="234" t="s">
        <v>865</v>
      </c>
      <c r="O128" s="234" t="s">
        <v>865</v>
      </c>
      <c r="P128" s="322" t="s">
        <v>1296</v>
      </c>
      <c r="Q128" s="105">
        <v>0</v>
      </c>
      <c r="R128" s="105">
        <v>0</v>
      </c>
      <c r="S128" s="106" t="s">
        <v>869</v>
      </c>
      <c r="T128" s="10"/>
      <c r="U128" s="10"/>
      <c r="V128" s="10"/>
      <c r="W128" s="10"/>
      <c r="X128" s="10"/>
      <c r="Y128" s="10"/>
      <c r="Z128" s="10"/>
      <c r="AA128" s="10"/>
      <c r="AB128" s="10"/>
      <c r="AC128" s="10"/>
      <c r="AD128" s="10"/>
      <c r="AE128" s="10"/>
      <c r="AF128" s="10"/>
      <c r="AG128" s="10"/>
    </row>
    <row r="129" spans="1:33" ht="13.2" x14ac:dyDescent="0.25">
      <c r="A129" s="227" t="s">
        <v>664</v>
      </c>
      <c r="B129" s="227" t="s">
        <v>1293</v>
      </c>
      <c r="C129" s="170" t="s">
        <v>655</v>
      </c>
      <c r="D129" s="227" t="s">
        <v>149</v>
      </c>
      <c r="E129" s="115" t="s">
        <v>1448</v>
      </c>
      <c r="F129" s="233" t="s">
        <v>1449</v>
      </c>
      <c r="G129" s="228" t="s">
        <v>416</v>
      </c>
      <c r="H129" s="227" t="s">
        <v>358</v>
      </c>
      <c r="I129" s="228" t="s">
        <v>416</v>
      </c>
      <c r="J129" s="228" t="s">
        <v>416</v>
      </c>
      <c r="K129" s="227" t="s">
        <v>358</v>
      </c>
      <c r="L129" s="227" t="s">
        <v>416</v>
      </c>
      <c r="M129" s="234" t="s">
        <v>865</v>
      </c>
      <c r="N129" s="234" t="s">
        <v>865</v>
      </c>
      <c r="O129" s="234" t="s">
        <v>865</v>
      </c>
      <c r="P129" s="322" t="s">
        <v>1296</v>
      </c>
      <c r="Q129" s="105">
        <v>0</v>
      </c>
      <c r="R129" s="105">
        <v>0</v>
      </c>
      <c r="S129" s="106" t="s">
        <v>869</v>
      </c>
      <c r="T129" s="10"/>
      <c r="U129" s="10"/>
      <c r="V129" s="10"/>
      <c r="W129" s="10"/>
      <c r="X129" s="10"/>
      <c r="Y129" s="10"/>
      <c r="Z129" s="10"/>
      <c r="AA129" s="10"/>
      <c r="AB129" s="10"/>
      <c r="AC129" s="10"/>
      <c r="AD129" s="10"/>
      <c r="AE129" s="10"/>
      <c r="AF129" s="10"/>
      <c r="AG129" s="10"/>
    </row>
    <row r="130" spans="1:33" ht="13.2" x14ac:dyDescent="0.25">
      <c r="A130" s="227" t="s">
        <v>664</v>
      </c>
      <c r="B130" s="227" t="s">
        <v>1293</v>
      </c>
      <c r="C130" s="170" t="s">
        <v>655</v>
      </c>
      <c r="D130" s="227" t="s">
        <v>149</v>
      </c>
      <c r="E130" s="115" t="s">
        <v>1450</v>
      </c>
      <c r="F130" s="233" t="s">
        <v>1414</v>
      </c>
      <c r="G130" s="228" t="s">
        <v>416</v>
      </c>
      <c r="H130" s="227" t="s">
        <v>358</v>
      </c>
      <c r="I130" s="228" t="s">
        <v>416</v>
      </c>
      <c r="J130" s="228" t="s">
        <v>416</v>
      </c>
      <c r="K130" s="227" t="s">
        <v>358</v>
      </c>
      <c r="L130" s="227" t="s">
        <v>416</v>
      </c>
      <c r="M130" s="234" t="s">
        <v>865</v>
      </c>
      <c r="N130" s="234" t="s">
        <v>865</v>
      </c>
      <c r="O130" s="234" t="s">
        <v>865</v>
      </c>
      <c r="P130" s="322" t="s">
        <v>1296</v>
      </c>
      <c r="Q130" s="105">
        <v>1</v>
      </c>
      <c r="R130" s="105">
        <v>1</v>
      </c>
      <c r="S130" s="106" t="s">
        <v>869</v>
      </c>
      <c r="T130" s="10"/>
      <c r="U130" s="10"/>
      <c r="V130" s="10"/>
      <c r="W130" s="10"/>
      <c r="X130" s="10"/>
      <c r="Y130" s="10"/>
      <c r="Z130" s="10"/>
      <c r="AA130" s="10"/>
      <c r="AB130" s="10"/>
      <c r="AC130" s="10"/>
      <c r="AD130" s="10"/>
      <c r="AE130" s="10"/>
      <c r="AF130" s="10"/>
      <c r="AG130" s="10"/>
    </row>
    <row r="131" spans="1:33" ht="13.2" x14ac:dyDescent="0.25">
      <c r="A131" s="227" t="s">
        <v>664</v>
      </c>
      <c r="B131" s="227" t="s">
        <v>1293</v>
      </c>
      <c r="C131" s="170" t="s">
        <v>655</v>
      </c>
      <c r="D131" s="227" t="s">
        <v>149</v>
      </c>
      <c r="E131" s="115" t="s">
        <v>1451</v>
      </c>
      <c r="F131" s="233" t="s">
        <v>1452</v>
      </c>
      <c r="G131" s="228" t="s">
        <v>416</v>
      </c>
      <c r="H131" s="227" t="s">
        <v>358</v>
      </c>
      <c r="I131" s="228" t="s">
        <v>185</v>
      </c>
      <c r="J131" s="228" t="s">
        <v>416</v>
      </c>
      <c r="K131" s="227" t="s">
        <v>358</v>
      </c>
      <c r="L131" s="227" t="s">
        <v>416</v>
      </c>
      <c r="M131" s="234" t="s">
        <v>865</v>
      </c>
      <c r="N131" s="234" t="s">
        <v>865</v>
      </c>
      <c r="O131" s="234" t="s">
        <v>865</v>
      </c>
      <c r="P131" s="322" t="s">
        <v>1296</v>
      </c>
      <c r="Q131" s="105">
        <v>17</v>
      </c>
      <c r="R131" s="105">
        <v>6</v>
      </c>
      <c r="S131" s="106" t="s">
        <v>869</v>
      </c>
      <c r="T131" s="10"/>
      <c r="U131" s="10"/>
      <c r="V131" s="10"/>
      <c r="W131" s="10"/>
      <c r="X131" s="10"/>
      <c r="Y131" s="10"/>
      <c r="Z131" s="10"/>
      <c r="AA131" s="10"/>
      <c r="AB131" s="10"/>
      <c r="AC131" s="10"/>
      <c r="AD131" s="10"/>
      <c r="AE131" s="10"/>
      <c r="AF131" s="10"/>
      <c r="AG131" s="10"/>
    </row>
    <row r="132" spans="1:33" ht="13.2" x14ac:dyDescent="0.25">
      <c r="A132" s="227" t="s">
        <v>664</v>
      </c>
      <c r="B132" s="227" t="s">
        <v>1293</v>
      </c>
      <c r="C132" s="170" t="s">
        <v>655</v>
      </c>
      <c r="D132" s="227" t="s">
        <v>149</v>
      </c>
      <c r="E132" s="115" t="s">
        <v>1319</v>
      </c>
      <c r="F132" s="233" t="s">
        <v>1453</v>
      </c>
      <c r="G132" s="228">
        <v>2</v>
      </c>
      <c r="H132" s="227" t="s">
        <v>358</v>
      </c>
      <c r="I132" s="228" t="s">
        <v>185</v>
      </c>
      <c r="J132" s="235">
        <v>0.1</v>
      </c>
      <c r="K132" s="227" t="s">
        <v>358</v>
      </c>
      <c r="L132" s="227" t="s">
        <v>421</v>
      </c>
      <c r="M132" s="228" t="s">
        <v>865</v>
      </c>
      <c r="N132" s="228" t="s">
        <v>865</v>
      </c>
      <c r="O132" s="234" t="s">
        <v>865</v>
      </c>
      <c r="P132" s="322" t="s">
        <v>1296</v>
      </c>
      <c r="Q132" s="105">
        <v>0</v>
      </c>
      <c r="R132" s="105">
        <v>0</v>
      </c>
      <c r="S132" s="106" t="s">
        <v>869</v>
      </c>
      <c r="T132" s="10"/>
      <c r="U132" s="10"/>
      <c r="V132" s="10"/>
      <c r="W132" s="10"/>
      <c r="X132" s="10"/>
      <c r="Y132" s="10"/>
      <c r="Z132" s="10"/>
      <c r="AA132" s="10"/>
      <c r="AB132" s="10"/>
      <c r="AC132" s="10"/>
      <c r="AD132" s="10"/>
      <c r="AE132" s="10"/>
      <c r="AF132" s="10"/>
      <c r="AG132" s="10"/>
    </row>
    <row r="133" spans="1:33" ht="13.2" x14ac:dyDescent="0.25">
      <c r="A133" s="227" t="s">
        <v>664</v>
      </c>
      <c r="B133" s="227" t="s">
        <v>1293</v>
      </c>
      <c r="C133" s="170" t="s">
        <v>655</v>
      </c>
      <c r="D133" s="227" t="s">
        <v>149</v>
      </c>
      <c r="E133" s="115" t="s">
        <v>1320</v>
      </c>
      <c r="F133" s="233" t="s">
        <v>1454</v>
      </c>
      <c r="G133" s="228" t="s">
        <v>416</v>
      </c>
      <c r="H133" s="227" t="s">
        <v>358</v>
      </c>
      <c r="I133" s="228" t="s">
        <v>416</v>
      </c>
      <c r="J133" s="228" t="s">
        <v>416</v>
      </c>
      <c r="K133" s="227" t="s">
        <v>358</v>
      </c>
      <c r="L133" s="227" t="s">
        <v>416</v>
      </c>
      <c r="M133" s="234" t="s">
        <v>865</v>
      </c>
      <c r="N133" s="234" t="s">
        <v>865</v>
      </c>
      <c r="O133" s="234" t="s">
        <v>865</v>
      </c>
      <c r="P133" s="322" t="s">
        <v>1296</v>
      </c>
      <c r="Q133" s="105">
        <v>0</v>
      </c>
      <c r="R133" s="105">
        <v>0</v>
      </c>
      <c r="S133" s="106" t="s">
        <v>869</v>
      </c>
      <c r="T133" s="10"/>
      <c r="U133" s="10"/>
      <c r="V133" s="10"/>
      <c r="W133" s="10"/>
      <c r="X133" s="10"/>
      <c r="Y133" s="10"/>
      <c r="Z133" s="10"/>
      <c r="AA133" s="10"/>
      <c r="AB133" s="10"/>
      <c r="AC133" s="10"/>
      <c r="AD133" s="10"/>
      <c r="AE133" s="10"/>
      <c r="AF133" s="10"/>
      <c r="AG133" s="10"/>
    </row>
    <row r="134" spans="1:33" ht="13.2" x14ac:dyDescent="0.25">
      <c r="A134" s="227" t="s">
        <v>664</v>
      </c>
      <c r="B134" s="227" t="s">
        <v>1293</v>
      </c>
      <c r="C134" s="170" t="s">
        <v>655</v>
      </c>
      <c r="D134" s="227" t="s">
        <v>149</v>
      </c>
      <c r="E134" s="115" t="s">
        <v>1320</v>
      </c>
      <c r="F134" s="233" t="s">
        <v>1455</v>
      </c>
      <c r="G134" s="228" t="s">
        <v>416</v>
      </c>
      <c r="H134" s="227" t="s">
        <v>358</v>
      </c>
      <c r="I134" s="228" t="s">
        <v>416</v>
      </c>
      <c r="J134" s="228" t="s">
        <v>416</v>
      </c>
      <c r="K134" s="227" t="s">
        <v>358</v>
      </c>
      <c r="L134" s="227" t="s">
        <v>416</v>
      </c>
      <c r="M134" s="234" t="s">
        <v>865</v>
      </c>
      <c r="N134" s="234" t="s">
        <v>865</v>
      </c>
      <c r="O134" s="234" t="s">
        <v>865</v>
      </c>
      <c r="P134" s="322" t="s">
        <v>1296</v>
      </c>
      <c r="Q134" s="105">
        <v>0</v>
      </c>
      <c r="R134" s="105">
        <v>0</v>
      </c>
      <c r="S134" s="106" t="s">
        <v>869</v>
      </c>
      <c r="T134" s="10"/>
      <c r="U134" s="10"/>
      <c r="V134" s="10"/>
      <c r="W134" s="10"/>
      <c r="X134" s="10"/>
      <c r="Y134" s="10"/>
      <c r="Z134" s="10"/>
      <c r="AA134" s="10"/>
      <c r="AB134" s="10"/>
      <c r="AC134" s="10"/>
      <c r="AD134" s="10"/>
      <c r="AE134" s="10"/>
      <c r="AF134" s="10"/>
      <c r="AG134" s="10"/>
    </row>
    <row r="135" spans="1:33" ht="26.4" x14ac:dyDescent="0.25">
      <c r="A135" s="227" t="s">
        <v>664</v>
      </c>
      <c r="B135" s="227" t="s">
        <v>1293</v>
      </c>
      <c r="C135" s="170" t="s">
        <v>655</v>
      </c>
      <c r="D135" s="227" t="s">
        <v>149</v>
      </c>
      <c r="E135" s="115" t="s">
        <v>1320</v>
      </c>
      <c r="F135" s="233" t="s">
        <v>1408</v>
      </c>
      <c r="G135" s="228" t="s">
        <v>416</v>
      </c>
      <c r="H135" s="227" t="s">
        <v>358</v>
      </c>
      <c r="I135" s="235">
        <v>0</v>
      </c>
      <c r="J135" s="228" t="s">
        <v>416</v>
      </c>
      <c r="K135" s="227" t="s">
        <v>358</v>
      </c>
      <c r="L135" s="227" t="s">
        <v>416</v>
      </c>
      <c r="M135" s="234" t="s">
        <v>865</v>
      </c>
      <c r="N135" s="234" t="s">
        <v>865</v>
      </c>
      <c r="O135" s="234" t="s">
        <v>865</v>
      </c>
      <c r="P135" s="322" t="s">
        <v>1309</v>
      </c>
      <c r="Q135" s="105">
        <v>0</v>
      </c>
      <c r="R135" s="105">
        <v>0</v>
      </c>
      <c r="S135" s="106" t="s">
        <v>869</v>
      </c>
      <c r="T135" s="10"/>
      <c r="U135" s="10"/>
      <c r="V135" s="10"/>
      <c r="W135" s="10"/>
      <c r="X135" s="10"/>
      <c r="Y135" s="10"/>
      <c r="Z135" s="10"/>
      <c r="AA135" s="10"/>
      <c r="AB135" s="10"/>
      <c r="AC135" s="10"/>
      <c r="AD135" s="10"/>
      <c r="AE135" s="10"/>
      <c r="AF135" s="10"/>
      <c r="AG135" s="10"/>
    </row>
    <row r="136" spans="1:33" ht="13.2" x14ac:dyDescent="0.25">
      <c r="A136" s="227" t="s">
        <v>664</v>
      </c>
      <c r="B136" s="227" t="s">
        <v>1293</v>
      </c>
      <c r="C136" s="170" t="s">
        <v>655</v>
      </c>
      <c r="D136" s="227" t="s">
        <v>149</v>
      </c>
      <c r="E136" s="115" t="s">
        <v>1320</v>
      </c>
      <c r="F136" s="233" t="s">
        <v>1456</v>
      </c>
      <c r="G136" s="228" t="s">
        <v>416</v>
      </c>
      <c r="H136" s="227" t="s">
        <v>358</v>
      </c>
      <c r="I136" s="228" t="s">
        <v>416</v>
      </c>
      <c r="J136" s="228" t="s">
        <v>416</v>
      </c>
      <c r="K136" s="227" t="s">
        <v>358</v>
      </c>
      <c r="L136" s="227" t="s">
        <v>416</v>
      </c>
      <c r="M136" s="234" t="s">
        <v>865</v>
      </c>
      <c r="N136" s="234" t="s">
        <v>865</v>
      </c>
      <c r="O136" s="234" t="s">
        <v>865</v>
      </c>
      <c r="P136" s="322" t="s">
        <v>1296</v>
      </c>
      <c r="Q136" s="105">
        <v>0</v>
      </c>
      <c r="R136" s="105">
        <v>0</v>
      </c>
      <c r="S136" s="106" t="s">
        <v>869</v>
      </c>
      <c r="T136" s="10"/>
      <c r="U136" s="10"/>
      <c r="V136" s="10"/>
      <c r="W136" s="10"/>
      <c r="X136" s="10"/>
      <c r="Y136" s="10"/>
      <c r="Z136" s="10"/>
      <c r="AA136" s="10"/>
      <c r="AB136" s="10"/>
      <c r="AC136" s="10"/>
      <c r="AD136" s="10"/>
      <c r="AE136" s="10"/>
      <c r="AF136" s="10"/>
      <c r="AG136" s="10"/>
    </row>
    <row r="137" spans="1:33" ht="39.6" x14ac:dyDescent="0.25">
      <c r="A137" s="227" t="s">
        <v>664</v>
      </c>
      <c r="B137" s="227" t="s">
        <v>1293</v>
      </c>
      <c r="C137" s="170" t="s">
        <v>655</v>
      </c>
      <c r="D137" s="227" t="s">
        <v>149</v>
      </c>
      <c r="E137" s="115" t="s">
        <v>1320</v>
      </c>
      <c r="F137" s="233" t="s">
        <v>1457</v>
      </c>
      <c r="G137" s="228" t="s">
        <v>416</v>
      </c>
      <c r="H137" s="227" t="s">
        <v>358</v>
      </c>
      <c r="I137" s="235">
        <v>0</v>
      </c>
      <c r="J137" s="228" t="s">
        <v>416</v>
      </c>
      <c r="K137" s="227" t="s">
        <v>358</v>
      </c>
      <c r="L137" s="227" t="s">
        <v>416</v>
      </c>
      <c r="M137" s="234" t="s">
        <v>865</v>
      </c>
      <c r="N137" s="234" t="s">
        <v>865</v>
      </c>
      <c r="O137" s="234" t="s">
        <v>865</v>
      </c>
      <c r="P137" s="322" t="s">
        <v>1458</v>
      </c>
      <c r="Q137" s="105">
        <v>0</v>
      </c>
      <c r="R137" s="105">
        <v>0</v>
      </c>
      <c r="S137" s="106" t="s">
        <v>869</v>
      </c>
      <c r="T137" s="10"/>
      <c r="U137" s="10"/>
      <c r="V137" s="10"/>
      <c r="W137" s="10"/>
      <c r="X137" s="10"/>
      <c r="Y137" s="10"/>
      <c r="Z137" s="10"/>
      <c r="AA137" s="10"/>
      <c r="AB137" s="10"/>
      <c r="AC137" s="10"/>
      <c r="AD137" s="10"/>
      <c r="AE137" s="10"/>
      <c r="AF137" s="10"/>
      <c r="AG137" s="10"/>
    </row>
    <row r="138" spans="1:33" ht="26.4" x14ac:dyDescent="0.25">
      <c r="A138" s="227" t="s">
        <v>664</v>
      </c>
      <c r="B138" s="227" t="s">
        <v>1293</v>
      </c>
      <c r="C138" s="170" t="s">
        <v>655</v>
      </c>
      <c r="D138" s="227" t="s">
        <v>149</v>
      </c>
      <c r="E138" s="115" t="s">
        <v>1320</v>
      </c>
      <c r="F138" s="233" t="s">
        <v>1459</v>
      </c>
      <c r="G138" s="228">
        <v>1</v>
      </c>
      <c r="H138" s="227" t="s">
        <v>358</v>
      </c>
      <c r="I138" s="235">
        <v>0</v>
      </c>
      <c r="J138" s="235">
        <v>0</v>
      </c>
      <c r="K138" s="227" t="s">
        <v>358</v>
      </c>
      <c r="L138" s="227" t="s">
        <v>421</v>
      </c>
      <c r="M138" s="228" t="s">
        <v>865</v>
      </c>
      <c r="N138" s="228" t="s">
        <v>865</v>
      </c>
      <c r="O138" s="234" t="s">
        <v>865</v>
      </c>
      <c r="P138" s="322" t="s">
        <v>1309</v>
      </c>
      <c r="Q138" s="105">
        <v>0</v>
      </c>
      <c r="R138" s="105">
        <v>0</v>
      </c>
      <c r="S138" s="106" t="s">
        <v>869</v>
      </c>
      <c r="T138" s="10"/>
      <c r="U138" s="10"/>
      <c r="V138" s="10"/>
      <c r="W138" s="10"/>
      <c r="X138" s="10"/>
      <c r="Y138" s="10"/>
      <c r="Z138" s="10"/>
      <c r="AA138" s="10"/>
      <c r="AB138" s="10"/>
      <c r="AC138" s="10"/>
      <c r="AD138" s="10"/>
      <c r="AE138" s="10"/>
      <c r="AF138" s="10"/>
      <c r="AG138" s="10"/>
    </row>
    <row r="139" spans="1:33" ht="13.2" x14ac:dyDescent="0.25">
      <c r="A139" s="227" t="s">
        <v>664</v>
      </c>
      <c r="B139" s="227" t="s">
        <v>1293</v>
      </c>
      <c r="C139" s="170" t="s">
        <v>655</v>
      </c>
      <c r="D139" s="227" t="s">
        <v>149</v>
      </c>
      <c r="E139" s="115" t="s">
        <v>1325</v>
      </c>
      <c r="F139" s="233" t="s">
        <v>1460</v>
      </c>
      <c r="G139" s="228">
        <v>1</v>
      </c>
      <c r="H139" s="227" t="s">
        <v>358</v>
      </c>
      <c r="I139" s="228" t="s">
        <v>185</v>
      </c>
      <c r="J139" s="235">
        <v>0</v>
      </c>
      <c r="K139" s="227" t="s">
        <v>358</v>
      </c>
      <c r="L139" s="227" t="s">
        <v>421</v>
      </c>
      <c r="M139" s="228" t="s">
        <v>865</v>
      </c>
      <c r="N139" s="228" t="s">
        <v>865</v>
      </c>
      <c r="O139" s="234" t="s">
        <v>865</v>
      </c>
      <c r="P139" s="322" t="s">
        <v>1296</v>
      </c>
      <c r="Q139" s="105">
        <v>2</v>
      </c>
      <c r="R139" s="105">
        <v>2</v>
      </c>
      <c r="S139" s="106" t="s">
        <v>869</v>
      </c>
      <c r="T139" s="10"/>
      <c r="U139" s="10"/>
      <c r="V139" s="10"/>
      <c r="W139" s="10"/>
      <c r="X139" s="10"/>
      <c r="Y139" s="10"/>
      <c r="Z139" s="10"/>
      <c r="AA139" s="10"/>
      <c r="AB139" s="10"/>
      <c r="AC139" s="10"/>
      <c r="AD139" s="10"/>
      <c r="AE139" s="10"/>
      <c r="AF139" s="10"/>
      <c r="AG139" s="10"/>
    </row>
    <row r="140" spans="1:33" ht="13.2" x14ac:dyDescent="0.25">
      <c r="A140" s="227" t="s">
        <v>664</v>
      </c>
      <c r="B140" s="227" t="s">
        <v>1293</v>
      </c>
      <c r="C140" s="170" t="s">
        <v>655</v>
      </c>
      <c r="D140" s="227" t="s">
        <v>149</v>
      </c>
      <c r="E140" s="115" t="s">
        <v>1461</v>
      </c>
      <c r="F140" s="233" t="s">
        <v>1462</v>
      </c>
      <c r="G140" s="228" t="s">
        <v>416</v>
      </c>
      <c r="H140" s="227" t="s">
        <v>358</v>
      </c>
      <c r="I140" s="228" t="s">
        <v>416</v>
      </c>
      <c r="J140" s="228" t="s">
        <v>416</v>
      </c>
      <c r="K140" s="227" t="s">
        <v>358</v>
      </c>
      <c r="L140" s="227" t="s">
        <v>416</v>
      </c>
      <c r="M140" s="234" t="s">
        <v>865</v>
      </c>
      <c r="N140" s="234" t="s">
        <v>865</v>
      </c>
      <c r="O140" s="234" t="s">
        <v>865</v>
      </c>
      <c r="P140" s="322" t="s">
        <v>1296</v>
      </c>
      <c r="Q140" s="105">
        <v>0</v>
      </c>
      <c r="R140" s="105">
        <v>0</v>
      </c>
      <c r="S140" s="106" t="s">
        <v>869</v>
      </c>
      <c r="T140" s="10"/>
      <c r="U140" s="10"/>
      <c r="V140" s="10"/>
      <c r="W140" s="10"/>
      <c r="X140" s="10"/>
      <c r="Y140" s="10"/>
      <c r="Z140" s="10"/>
      <c r="AA140" s="10"/>
      <c r="AB140" s="10"/>
      <c r="AC140" s="10"/>
      <c r="AD140" s="10"/>
      <c r="AE140" s="10"/>
      <c r="AF140" s="10"/>
      <c r="AG140" s="10"/>
    </row>
    <row r="141" spans="1:33" ht="13.2" x14ac:dyDescent="0.25">
      <c r="A141" s="227" t="s">
        <v>664</v>
      </c>
      <c r="B141" s="227" t="s">
        <v>1293</v>
      </c>
      <c r="C141" s="170" t="s">
        <v>655</v>
      </c>
      <c r="D141" s="227" t="s">
        <v>149</v>
      </c>
      <c r="E141" s="115" t="s">
        <v>1461</v>
      </c>
      <c r="F141" s="233" t="s">
        <v>1447</v>
      </c>
      <c r="G141" s="228" t="s">
        <v>416</v>
      </c>
      <c r="H141" s="227" t="s">
        <v>358</v>
      </c>
      <c r="I141" s="228" t="s">
        <v>416</v>
      </c>
      <c r="J141" s="228" t="s">
        <v>416</v>
      </c>
      <c r="K141" s="227" t="s">
        <v>358</v>
      </c>
      <c r="L141" s="227" t="s">
        <v>416</v>
      </c>
      <c r="M141" s="234" t="s">
        <v>865</v>
      </c>
      <c r="N141" s="234" t="s">
        <v>865</v>
      </c>
      <c r="O141" s="234" t="s">
        <v>865</v>
      </c>
      <c r="P141" s="322" t="s">
        <v>1296</v>
      </c>
      <c r="Q141" s="105">
        <v>0</v>
      </c>
      <c r="R141" s="105">
        <v>0</v>
      </c>
      <c r="S141" s="106" t="s">
        <v>869</v>
      </c>
      <c r="T141" s="10"/>
      <c r="U141" s="10"/>
      <c r="V141" s="10"/>
      <c r="W141" s="10"/>
      <c r="X141" s="10"/>
      <c r="Y141" s="10"/>
      <c r="Z141" s="10"/>
      <c r="AA141" s="10"/>
      <c r="AB141" s="10"/>
      <c r="AC141" s="10"/>
      <c r="AD141" s="10"/>
      <c r="AE141" s="10"/>
      <c r="AF141" s="10"/>
      <c r="AG141" s="10"/>
    </row>
    <row r="142" spans="1:33" ht="13.2" x14ac:dyDescent="0.25">
      <c r="A142" s="227" t="s">
        <v>664</v>
      </c>
      <c r="B142" s="227" t="s">
        <v>1293</v>
      </c>
      <c r="C142" s="170" t="s">
        <v>655</v>
      </c>
      <c r="D142" s="227" t="s">
        <v>149</v>
      </c>
      <c r="E142" s="115" t="s">
        <v>1463</v>
      </c>
      <c r="F142" s="233" t="s">
        <v>1414</v>
      </c>
      <c r="G142" s="228" t="s">
        <v>416</v>
      </c>
      <c r="H142" s="227" t="s">
        <v>358</v>
      </c>
      <c r="I142" s="228" t="s">
        <v>416</v>
      </c>
      <c r="J142" s="228" t="s">
        <v>416</v>
      </c>
      <c r="K142" s="227" t="s">
        <v>358</v>
      </c>
      <c r="L142" s="227" t="s">
        <v>416</v>
      </c>
      <c r="M142" s="234" t="s">
        <v>865</v>
      </c>
      <c r="N142" s="234" t="s">
        <v>865</v>
      </c>
      <c r="O142" s="234" t="s">
        <v>865</v>
      </c>
      <c r="P142" s="322" t="s">
        <v>1296</v>
      </c>
      <c r="Q142" s="105">
        <v>0</v>
      </c>
      <c r="R142" s="105">
        <v>0</v>
      </c>
      <c r="S142" s="106" t="s">
        <v>869</v>
      </c>
      <c r="T142" s="10"/>
      <c r="U142" s="10"/>
      <c r="V142" s="10"/>
      <c r="W142" s="10"/>
      <c r="X142" s="10"/>
      <c r="Y142" s="10"/>
      <c r="Z142" s="10"/>
      <c r="AA142" s="10"/>
      <c r="AB142" s="10"/>
      <c r="AC142" s="10"/>
      <c r="AD142" s="10"/>
      <c r="AE142" s="10"/>
      <c r="AF142" s="10"/>
      <c r="AG142" s="10"/>
    </row>
    <row r="143" spans="1:33" ht="26.4" x14ac:dyDescent="0.25">
      <c r="A143" s="227" t="s">
        <v>664</v>
      </c>
      <c r="B143" s="227" t="s">
        <v>1293</v>
      </c>
      <c r="C143" s="170" t="s">
        <v>655</v>
      </c>
      <c r="D143" s="227" t="s">
        <v>149</v>
      </c>
      <c r="E143" s="115" t="s">
        <v>1326</v>
      </c>
      <c r="F143" s="233" t="s">
        <v>1462</v>
      </c>
      <c r="G143" s="228">
        <v>0</v>
      </c>
      <c r="H143" s="227" t="s">
        <v>358</v>
      </c>
      <c r="I143" s="228" t="s">
        <v>185</v>
      </c>
      <c r="J143" s="235">
        <v>0</v>
      </c>
      <c r="K143" s="227" t="s">
        <v>358</v>
      </c>
      <c r="L143" s="227" t="s">
        <v>421</v>
      </c>
      <c r="M143" s="228" t="s">
        <v>865</v>
      </c>
      <c r="N143" s="228" t="s">
        <v>865</v>
      </c>
      <c r="O143" s="234" t="s">
        <v>865</v>
      </c>
      <c r="P143" s="322" t="s">
        <v>1296</v>
      </c>
      <c r="Q143" s="105">
        <v>4</v>
      </c>
      <c r="R143" s="105">
        <v>3</v>
      </c>
      <c r="S143" s="106" t="s">
        <v>869</v>
      </c>
      <c r="T143" s="10"/>
      <c r="U143" s="10"/>
      <c r="V143" s="10"/>
      <c r="W143" s="10"/>
      <c r="X143" s="10"/>
      <c r="Y143" s="10"/>
      <c r="Z143" s="10"/>
      <c r="AA143" s="10"/>
      <c r="AB143" s="10"/>
      <c r="AC143" s="10"/>
      <c r="AD143" s="10"/>
      <c r="AE143" s="10"/>
      <c r="AF143" s="10"/>
      <c r="AG143" s="10"/>
    </row>
    <row r="144" spans="1:33" ht="26.4" x14ac:dyDescent="0.25">
      <c r="A144" s="227" t="s">
        <v>664</v>
      </c>
      <c r="B144" s="227" t="s">
        <v>1293</v>
      </c>
      <c r="C144" s="170" t="s">
        <v>655</v>
      </c>
      <c r="D144" s="227" t="s">
        <v>149</v>
      </c>
      <c r="E144" s="115" t="s">
        <v>1328</v>
      </c>
      <c r="F144" s="233" t="s">
        <v>1409</v>
      </c>
      <c r="G144" s="228" t="s">
        <v>416</v>
      </c>
      <c r="H144" s="227" t="s">
        <v>358</v>
      </c>
      <c r="I144" s="228" t="s">
        <v>185</v>
      </c>
      <c r="J144" s="228" t="s">
        <v>416</v>
      </c>
      <c r="K144" s="227" t="s">
        <v>358</v>
      </c>
      <c r="L144" s="227" t="s">
        <v>416</v>
      </c>
      <c r="M144" s="234" t="s">
        <v>865</v>
      </c>
      <c r="N144" s="234" t="s">
        <v>865</v>
      </c>
      <c r="O144" s="234" t="s">
        <v>865</v>
      </c>
      <c r="P144" s="322" t="s">
        <v>1296</v>
      </c>
      <c r="Q144" s="105">
        <v>39</v>
      </c>
      <c r="R144" s="105">
        <v>13</v>
      </c>
      <c r="S144" s="106" t="s">
        <v>869</v>
      </c>
      <c r="T144" s="10"/>
      <c r="U144" s="10"/>
      <c r="V144" s="10"/>
      <c r="W144" s="10"/>
      <c r="X144" s="10"/>
      <c r="Y144" s="10"/>
      <c r="Z144" s="10"/>
      <c r="AA144" s="10"/>
      <c r="AB144" s="10"/>
      <c r="AC144" s="10"/>
      <c r="AD144" s="10"/>
      <c r="AE144" s="10"/>
      <c r="AF144" s="10"/>
      <c r="AG144" s="10"/>
    </row>
    <row r="145" spans="1:33" ht="13.2" x14ac:dyDescent="0.25">
      <c r="A145" s="227" t="s">
        <v>664</v>
      </c>
      <c r="B145" s="227" t="s">
        <v>1293</v>
      </c>
      <c r="C145" s="170" t="s">
        <v>655</v>
      </c>
      <c r="D145" s="227" t="s">
        <v>149</v>
      </c>
      <c r="E145" s="115" t="s">
        <v>1464</v>
      </c>
      <c r="F145" s="233" t="s">
        <v>1414</v>
      </c>
      <c r="G145" s="228" t="s">
        <v>416</v>
      </c>
      <c r="H145" s="227" t="s">
        <v>358</v>
      </c>
      <c r="I145" s="228" t="s">
        <v>185</v>
      </c>
      <c r="J145" s="228" t="s">
        <v>416</v>
      </c>
      <c r="K145" s="227" t="s">
        <v>358</v>
      </c>
      <c r="L145" s="227" t="s">
        <v>416</v>
      </c>
      <c r="M145" s="234" t="s">
        <v>865</v>
      </c>
      <c r="N145" s="234" t="s">
        <v>865</v>
      </c>
      <c r="O145" s="234" t="s">
        <v>865</v>
      </c>
      <c r="P145" s="322" t="s">
        <v>1296</v>
      </c>
      <c r="Q145" s="105">
        <v>0</v>
      </c>
      <c r="R145" s="105">
        <v>0</v>
      </c>
      <c r="S145" s="106" t="s">
        <v>869</v>
      </c>
      <c r="T145" s="10"/>
      <c r="U145" s="10"/>
      <c r="V145" s="10"/>
      <c r="W145" s="10"/>
      <c r="X145" s="10"/>
      <c r="Y145" s="10"/>
      <c r="Z145" s="10"/>
      <c r="AA145" s="10"/>
      <c r="AB145" s="10"/>
      <c r="AC145" s="10"/>
      <c r="AD145" s="10"/>
      <c r="AE145" s="10"/>
      <c r="AF145" s="10"/>
      <c r="AG145" s="10"/>
    </row>
    <row r="146" spans="1:33" ht="26.4" x14ac:dyDescent="0.25">
      <c r="A146" s="227" t="s">
        <v>664</v>
      </c>
      <c r="B146" s="227" t="s">
        <v>1293</v>
      </c>
      <c r="C146" s="170" t="s">
        <v>655</v>
      </c>
      <c r="D146" s="227" t="s">
        <v>149</v>
      </c>
      <c r="E146" s="115" t="s">
        <v>1465</v>
      </c>
      <c r="F146" s="233" t="s">
        <v>1454</v>
      </c>
      <c r="G146" s="228" t="s">
        <v>416</v>
      </c>
      <c r="H146" s="227" t="s">
        <v>358</v>
      </c>
      <c r="I146" s="228" t="s">
        <v>416</v>
      </c>
      <c r="J146" s="228" t="s">
        <v>416</v>
      </c>
      <c r="K146" s="227" t="s">
        <v>358</v>
      </c>
      <c r="L146" s="227" t="s">
        <v>416</v>
      </c>
      <c r="M146" s="234" t="s">
        <v>865</v>
      </c>
      <c r="N146" s="234" t="s">
        <v>865</v>
      </c>
      <c r="O146" s="234" t="s">
        <v>865</v>
      </c>
      <c r="P146" s="322" t="s">
        <v>1296</v>
      </c>
      <c r="Q146" s="105">
        <v>0</v>
      </c>
      <c r="R146" s="105">
        <v>0</v>
      </c>
      <c r="S146" s="106" t="s">
        <v>869</v>
      </c>
      <c r="T146" s="10"/>
      <c r="U146" s="10"/>
      <c r="V146" s="10"/>
      <c r="W146" s="10"/>
      <c r="X146" s="10"/>
      <c r="Y146" s="10"/>
      <c r="Z146" s="10"/>
      <c r="AA146" s="10"/>
      <c r="AB146" s="10"/>
      <c r="AC146" s="10"/>
      <c r="AD146" s="10"/>
      <c r="AE146" s="10"/>
      <c r="AF146" s="10"/>
      <c r="AG146" s="10"/>
    </row>
    <row r="147" spans="1:33" ht="13.2" x14ac:dyDescent="0.25">
      <c r="A147" s="227" t="s">
        <v>664</v>
      </c>
      <c r="B147" s="227" t="s">
        <v>1293</v>
      </c>
      <c r="C147" s="170" t="s">
        <v>655</v>
      </c>
      <c r="D147" s="227" t="s">
        <v>149</v>
      </c>
      <c r="E147" s="115" t="s">
        <v>1466</v>
      </c>
      <c r="F147" s="233" t="s">
        <v>1409</v>
      </c>
      <c r="G147" s="228" t="s">
        <v>416</v>
      </c>
      <c r="H147" s="227" t="s">
        <v>358</v>
      </c>
      <c r="I147" s="228" t="s">
        <v>185</v>
      </c>
      <c r="J147" s="228" t="s">
        <v>416</v>
      </c>
      <c r="K147" s="227" t="s">
        <v>358</v>
      </c>
      <c r="L147" s="227" t="s">
        <v>416</v>
      </c>
      <c r="M147" s="234" t="s">
        <v>865</v>
      </c>
      <c r="N147" s="234" t="s">
        <v>865</v>
      </c>
      <c r="O147" s="234" t="s">
        <v>865</v>
      </c>
      <c r="P147" s="322" t="s">
        <v>1296</v>
      </c>
      <c r="Q147" s="105">
        <v>0</v>
      </c>
      <c r="R147" s="105">
        <v>0</v>
      </c>
      <c r="S147" s="106" t="s">
        <v>869</v>
      </c>
      <c r="T147" s="10"/>
      <c r="U147" s="10"/>
      <c r="V147" s="10"/>
      <c r="W147" s="10"/>
      <c r="X147" s="10"/>
      <c r="Y147" s="10"/>
      <c r="Z147" s="10"/>
      <c r="AA147" s="10"/>
      <c r="AB147" s="10"/>
      <c r="AC147" s="10"/>
      <c r="AD147" s="10"/>
      <c r="AE147" s="10"/>
      <c r="AF147" s="10"/>
      <c r="AG147" s="10"/>
    </row>
    <row r="148" spans="1:33" ht="13.2" x14ac:dyDescent="0.25">
      <c r="A148" s="227" t="s">
        <v>664</v>
      </c>
      <c r="B148" s="227" t="s">
        <v>1293</v>
      </c>
      <c r="C148" s="170" t="s">
        <v>655</v>
      </c>
      <c r="D148" s="227" t="s">
        <v>149</v>
      </c>
      <c r="E148" s="115" t="s">
        <v>1467</v>
      </c>
      <c r="F148" s="233" t="s">
        <v>1409</v>
      </c>
      <c r="G148" s="228" t="s">
        <v>416</v>
      </c>
      <c r="H148" s="227" t="s">
        <v>358</v>
      </c>
      <c r="I148" s="228" t="s">
        <v>185</v>
      </c>
      <c r="J148" s="228" t="s">
        <v>416</v>
      </c>
      <c r="K148" s="227" t="s">
        <v>358</v>
      </c>
      <c r="L148" s="227" t="s">
        <v>416</v>
      </c>
      <c r="M148" s="234" t="s">
        <v>865</v>
      </c>
      <c r="N148" s="234" t="s">
        <v>865</v>
      </c>
      <c r="O148" s="234" t="s">
        <v>865</v>
      </c>
      <c r="P148" s="322" t="s">
        <v>1296</v>
      </c>
      <c r="Q148" s="105">
        <v>0</v>
      </c>
      <c r="R148" s="105">
        <v>0</v>
      </c>
      <c r="S148" s="106" t="s">
        <v>869</v>
      </c>
      <c r="T148" s="10"/>
      <c r="U148" s="10"/>
      <c r="V148" s="10"/>
      <c r="W148" s="10"/>
      <c r="X148" s="10"/>
      <c r="Y148" s="10"/>
      <c r="Z148" s="10"/>
      <c r="AA148" s="10"/>
      <c r="AB148" s="10"/>
      <c r="AC148" s="10"/>
      <c r="AD148" s="10"/>
      <c r="AE148" s="10"/>
      <c r="AF148" s="10"/>
      <c r="AG148" s="10"/>
    </row>
    <row r="149" spans="1:33" ht="13.2" x14ac:dyDescent="0.25">
      <c r="A149" s="227" t="s">
        <v>664</v>
      </c>
      <c r="B149" s="227" t="s">
        <v>1293</v>
      </c>
      <c r="C149" s="170" t="s">
        <v>655</v>
      </c>
      <c r="D149" s="227" t="s">
        <v>149</v>
      </c>
      <c r="E149" s="115" t="s">
        <v>1468</v>
      </c>
      <c r="F149" s="233" t="s">
        <v>1469</v>
      </c>
      <c r="G149" s="228" t="s">
        <v>416</v>
      </c>
      <c r="H149" s="227" t="s">
        <v>358</v>
      </c>
      <c r="I149" s="228" t="s">
        <v>416</v>
      </c>
      <c r="J149" s="228" t="s">
        <v>416</v>
      </c>
      <c r="K149" s="227" t="s">
        <v>358</v>
      </c>
      <c r="L149" s="227" t="s">
        <v>416</v>
      </c>
      <c r="M149" s="234" t="s">
        <v>865</v>
      </c>
      <c r="N149" s="234" t="s">
        <v>865</v>
      </c>
      <c r="O149" s="234" t="s">
        <v>865</v>
      </c>
      <c r="P149" s="322" t="s">
        <v>1296</v>
      </c>
      <c r="Q149" s="105">
        <v>0</v>
      </c>
      <c r="R149" s="105">
        <v>0</v>
      </c>
      <c r="S149" s="106" t="s">
        <v>869</v>
      </c>
      <c r="T149" s="10"/>
      <c r="U149" s="10"/>
      <c r="V149" s="10"/>
      <c r="W149" s="10"/>
      <c r="X149" s="10"/>
      <c r="Y149" s="10"/>
      <c r="Z149" s="10"/>
      <c r="AA149" s="10"/>
      <c r="AB149" s="10"/>
      <c r="AC149" s="10"/>
      <c r="AD149" s="10"/>
      <c r="AE149" s="10"/>
      <c r="AF149" s="10"/>
      <c r="AG149" s="10"/>
    </row>
    <row r="150" spans="1:33" ht="13.2" x14ac:dyDescent="0.25">
      <c r="A150" s="227" t="s">
        <v>664</v>
      </c>
      <c r="B150" s="227" t="s">
        <v>1293</v>
      </c>
      <c r="C150" s="170" t="s">
        <v>655</v>
      </c>
      <c r="D150" s="227" t="s">
        <v>149</v>
      </c>
      <c r="E150" s="115" t="s">
        <v>1330</v>
      </c>
      <c r="F150" s="233" t="s">
        <v>1470</v>
      </c>
      <c r="G150" s="228" t="s">
        <v>416</v>
      </c>
      <c r="H150" s="227" t="s">
        <v>358</v>
      </c>
      <c r="I150" s="228" t="s">
        <v>416</v>
      </c>
      <c r="J150" s="228" t="s">
        <v>416</v>
      </c>
      <c r="K150" s="227" t="s">
        <v>358</v>
      </c>
      <c r="L150" s="227" t="s">
        <v>416</v>
      </c>
      <c r="M150" s="234" t="s">
        <v>865</v>
      </c>
      <c r="N150" s="234" t="s">
        <v>865</v>
      </c>
      <c r="O150" s="234" t="s">
        <v>865</v>
      </c>
      <c r="P150" s="322" t="s">
        <v>1296</v>
      </c>
      <c r="Q150" s="105">
        <v>0</v>
      </c>
      <c r="R150" s="105">
        <v>0</v>
      </c>
      <c r="S150" s="106" t="s">
        <v>869</v>
      </c>
      <c r="T150" s="10"/>
      <c r="U150" s="10"/>
      <c r="V150" s="10"/>
      <c r="W150" s="10"/>
      <c r="X150" s="10"/>
      <c r="Y150" s="10"/>
      <c r="Z150" s="10"/>
      <c r="AA150" s="10"/>
      <c r="AB150" s="10"/>
      <c r="AC150" s="10"/>
      <c r="AD150" s="10"/>
      <c r="AE150" s="10"/>
      <c r="AF150" s="10"/>
      <c r="AG150" s="10"/>
    </row>
    <row r="151" spans="1:33" ht="26.4" x14ac:dyDescent="0.25">
      <c r="A151" s="227" t="s">
        <v>664</v>
      </c>
      <c r="B151" s="227" t="s">
        <v>1293</v>
      </c>
      <c r="C151" s="170" t="s">
        <v>655</v>
      </c>
      <c r="D151" s="227" t="s">
        <v>149</v>
      </c>
      <c r="E151" s="115" t="s">
        <v>1332</v>
      </c>
      <c r="F151" s="233">
        <v>6</v>
      </c>
      <c r="G151" s="228" t="s">
        <v>416</v>
      </c>
      <c r="H151" s="227" t="s">
        <v>358</v>
      </c>
      <c r="I151" s="228" t="s">
        <v>416</v>
      </c>
      <c r="J151" s="228" t="s">
        <v>416</v>
      </c>
      <c r="K151" s="227" t="s">
        <v>358</v>
      </c>
      <c r="L151" s="227" t="s">
        <v>416</v>
      </c>
      <c r="M151" s="234" t="s">
        <v>865</v>
      </c>
      <c r="N151" s="234" t="s">
        <v>865</v>
      </c>
      <c r="O151" s="234" t="s">
        <v>865</v>
      </c>
      <c r="P151" s="322" t="s">
        <v>1296</v>
      </c>
      <c r="Q151" s="105">
        <v>2</v>
      </c>
      <c r="R151" s="105">
        <v>2</v>
      </c>
      <c r="S151" s="106" t="s">
        <v>869</v>
      </c>
      <c r="T151" s="10"/>
      <c r="U151" s="10"/>
      <c r="V151" s="10"/>
      <c r="W151" s="10"/>
      <c r="X151" s="10"/>
      <c r="Y151" s="10"/>
      <c r="Z151" s="10"/>
      <c r="AA151" s="10"/>
      <c r="AB151" s="10"/>
      <c r="AC151" s="10"/>
      <c r="AD151" s="10"/>
      <c r="AE151" s="10"/>
      <c r="AF151" s="10"/>
      <c r="AG151" s="10"/>
    </row>
    <row r="152" spans="1:33" ht="26.4" x14ac:dyDescent="0.25">
      <c r="A152" s="227" t="s">
        <v>664</v>
      </c>
      <c r="B152" s="227" t="s">
        <v>1293</v>
      </c>
      <c r="C152" s="170" t="s">
        <v>655</v>
      </c>
      <c r="D152" s="227" t="s">
        <v>149</v>
      </c>
      <c r="E152" s="115" t="s">
        <v>1332</v>
      </c>
      <c r="F152" s="233" t="s">
        <v>1471</v>
      </c>
      <c r="G152" s="228">
        <v>0</v>
      </c>
      <c r="H152" s="227" t="s">
        <v>358</v>
      </c>
      <c r="I152" s="228" t="s">
        <v>416</v>
      </c>
      <c r="J152" s="235">
        <v>0</v>
      </c>
      <c r="K152" s="227" t="s">
        <v>358</v>
      </c>
      <c r="L152" s="227" t="s">
        <v>421</v>
      </c>
      <c r="M152" s="228" t="s">
        <v>865</v>
      </c>
      <c r="N152" s="228" t="s">
        <v>865</v>
      </c>
      <c r="O152" s="234" t="s">
        <v>865</v>
      </c>
      <c r="P152" s="322" t="s">
        <v>1296</v>
      </c>
      <c r="Q152" s="105">
        <v>0</v>
      </c>
      <c r="R152" s="105">
        <v>0</v>
      </c>
      <c r="S152" s="106" t="s">
        <v>869</v>
      </c>
      <c r="T152" s="10"/>
      <c r="U152" s="10"/>
      <c r="V152" s="10"/>
      <c r="W152" s="10"/>
      <c r="X152" s="10"/>
      <c r="Y152" s="10"/>
      <c r="Z152" s="10"/>
      <c r="AA152" s="10"/>
      <c r="AB152" s="10"/>
      <c r="AC152" s="10"/>
      <c r="AD152" s="10"/>
      <c r="AE152" s="10"/>
      <c r="AF152" s="10"/>
      <c r="AG152" s="10"/>
    </row>
    <row r="153" spans="1:33" ht="26.4" x14ac:dyDescent="0.25">
      <c r="A153" s="227" t="s">
        <v>664</v>
      </c>
      <c r="B153" s="227" t="s">
        <v>1293</v>
      </c>
      <c r="C153" s="170" t="s">
        <v>655</v>
      </c>
      <c r="D153" s="227" t="s">
        <v>149</v>
      </c>
      <c r="E153" s="115" t="s">
        <v>1332</v>
      </c>
      <c r="F153" s="233" t="s">
        <v>1470</v>
      </c>
      <c r="G153" s="228" t="s">
        <v>416</v>
      </c>
      <c r="H153" s="227" t="s">
        <v>358</v>
      </c>
      <c r="I153" s="228" t="s">
        <v>416</v>
      </c>
      <c r="J153" s="228" t="s">
        <v>416</v>
      </c>
      <c r="K153" s="227" t="s">
        <v>358</v>
      </c>
      <c r="L153" s="227" t="s">
        <v>416</v>
      </c>
      <c r="M153" s="234" t="s">
        <v>865</v>
      </c>
      <c r="N153" s="234" t="s">
        <v>865</v>
      </c>
      <c r="O153" s="234" t="s">
        <v>865</v>
      </c>
      <c r="P153" s="322" t="s">
        <v>1296</v>
      </c>
      <c r="Q153" s="105">
        <v>0</v>
      </c>
      <c r="R153" s="105">
        <v>0</v>
      </c>
      <c r="S153" s="106" t="s">
        <v>869</v>
      </c>
      <c r="T153" s="10"/>
      <c r="U153" s="10"/>
      <c r="V153" s="10"/>
      <c r="W153" s="10"/>
      <c r="X153" s="10"/>
      <c r="Y153" s="10"/>
      <c r="Z153" s="10"/>
      <c r="AA153" s="10"/>
      <c r="AB153" s="10"/>
      <c r="AC153" s="10"/>
      <c r="AD153" s="10"/>
      <c r="AE153" s="10"/>
      <c r="AF153" s="10"/>
      <c r="AG153" s="10"/>
    </row>
    <row r="154" spans="1:33" ht="13.2" x14ac:dyDescent="0.25">
      <c r="A154" s="227" t="s">
        <v>664</v>
      </c>
      <c r="B154" s="227" t="s">
        <v>1293</v>
      </c>
      <c r="C154" s="170" t="s">
        <v>655</v>
      </c>
      <c r="D154" s="227" t="s">
        <v>149</v>
      </c>
      <c r="E154" s="115" t="s">
        <v>1472</v>
      </c>
      <c r="F154" s="233" t="s">
        <v>1462</v>
      </c>
      <c r="G154" s="228" t="s">
        <v>416</v>
      </c>
      <c r="H154" s="227" t="s">
        <v>358</v>
      </c>
      <c r="I154" s="228" t="s">
        <v>416</v>
      </c>
      <c r="J154" s="228" t="s">
        <v>416</v>
      </c>
      <c r="K154" s="227" t="s">
        <v>358</v>
      </c>
      <c r="L154" s="227" t="s">
        <v>416</v>
      </c>
      <c r="M154" s="234" t="s">
        <v>865</v>
      </c>
      <c r="N154" s="234" t="s">
        <v>865</v>
      </c>
      <c r="O154" s="234" t="s">
        <v>865</v>
      </c>
      <c r="P154" s="322" t="s">
        <v>1296</v>
      </c>
      <c r="Q154" s="105">
        <v>0</v>
      </c>
      <c r="R154" s="105">
        <v>0</v>
      </c>
      <c r="S154" s="106" t="s">
        <v>869</v>
      </c>
      <c r="T154" s="10"/>
      <c r="U154" s="10"/>
      <c r="V154" s="10"/>
      <c r="W154" s="10"/>
      <c r="X154" s="10"/>
      <c r="Y154" s="10"/>
      <c r="Z154" s="10"/>
      <c r="AA154" s="10"/>
      <c r="AB154" s="10"/>
      <c r="AC154" s="10"/>
      <c r="AD154" s="10"/>
      <c r="AE154" s="10"/>
      <c r="AF154" s="10"/>
      <c r="AG154" s="10"/>
    </row>
    <row r="155" spans="1:33" ht="13.2" x14ac:dyDescent="0.25">
      <c r="A155" s="227" t="s">
        <v>664</v>
      </c>
      <c r="B155" s="227" t="s">
        <v>1293</v>
      </c>
      <c r="C155" s="170" t="s">
        <v>655</v>
      </c>
      <c r="D155" s="227" t="s">
        <v>149</v>
      </c>
      <c r="E155" s="115" t="s">
        <v>1473</v>
      </c>
      <c r="F155" s="233" t="s">
        <v>1462</v>
      </c>
      <c r="G155" s="228" t="s">
        <v>416</v>
      </c>
      <c r="H155" s="227" t="s">
        <v>358</v>
      </c>
      <c r="I155" s="228" t="s">
        <v>416</v>
      </c>
      <c r="J155" s="228" t="s">
        <v>416</v>
      </c>
      <c r="K155" s="227" t="s">
        <v>358</v>
      </c>
      <c r="L155" s="227" t="s">
        <v>416</v>
      </c>
      <c r="M155" s="234" t="s">
        <v>865</v>
      </c>
      <c r="N155" s="234" t="s">
        <v>865</v>
      </c>
      <c r="O155" s="234" t="s">
        <v>865</v>
      </c>
      <c r="P155" s="322" t="s">
        <v>1296</v>
      </c>
      <c r="Q155" s="105">
        <v>1</v>
      </c>
      <c r="R155" s="105">
        <v>1</v>
      </c>
      <c r="S155" s="106" t="s">
        <v>869</v>
      </c>
      <c r="T155" s="10"/>
      <c r="U155" s="10"/>
      <c r="V155" s="10"/>
      <c r="W155" s="10"/>
      <c r="X155" s="10"/>
      <c r="Y155" s="10"/>
      <c r="Z155" s="10"/>
      <c r="AA155" s="10"/>
      <c r="AB155" s="10"/>
      <c r="AC155" s="10"/>
      <c r="AD155" s="10"/>
      <c r="AE155" s="10"/>
      <c r="AF155" s="10"/>
      <c r="AG155" s="10"/>
    </row>
    <row r="156" spans="1:33" ht="13.2" x14ac:dyDescent="0.25">
      <c r="A156" s="227" t="s">
        <v>664</v>
      </c>
      <c r="B156" s="227" t="s">
        <v>1293</v>
      </c>
      <c r="C156" s="170" t="s">
        <v>655</v>
      </c>
      <c r="D156" s="227" t="s">
        <v>149</v>
      </c>
      <c r="E156" s="115" t="s">
        <v>1333</v>
      </c>
      <c r="F156" s="233" t="s">
        <v>1474</v>
      </c>
      <c r="G156" s="228" t="s">
        <v>416</v>
      </c>
      <c r="H156" s="227" t="s">
        <v>358</v>
      </c>
      <c r="I156" s="228" t="s">
        <v>416</v>
      </c>
      <c r="J156" s="228" t="s">
        <v>416</v>
      </c>
      <c r="K156" s="227" t="s">
        <v>358</v>
      </c>
      <c r="L156" s="227" t="s">
        <v>416</v>
      </c>
      <c r="M156" s="234" t="s">
        <v>865</v>
      </c>
      <c r="N156" s="234" t="s">
        <v>865</v>
      </c>
      <c r="O156" s="234" t="s">
        <v>865</v>
      </c>
      <c r="P156" s="322" t="s">
        <v>1296</v>
      </c>
      <c r="Q156" s="105">
        <v>0</v>
      </c>
      <c r="R156" s="105">
        <v>0</v>
      </c>
      <c r="S156" s="106" t="s">
        <v>869</v>
      </c>
      <c r="T156" s="10"/>
      <c r="U156" s="10"/>
      <c r="V156" s="10"/>
      <c r="W156" s="10"/>
      <c r="X156" s="10"/>
      <c r="Y156" s="10"/>
      <c r="Z156" s="10"/>
      <c r="AA156" s="10"/>
      <c r="AB156" s="10"/>
      <c r="AC156" s="10"/>
      <c r="AD156" s="10"/>
      <c r="AE156" s="10"/>
      <c r="AF156" s="10"/>
      <c r="AG156" s="10"/>
    </row>
    <row r="157" spans="1:33" ht="13.2" x14ac:dyDescent="0.25">
      <c r="A157" s="227" t="s">
        <v>664</v>
      </c>
      <c r="B157" s="227" t="s">
        <v>1293</v>
      </c>
      <c r="C157" s="170" t="s">
        <v>655</v>
      </c>
      <c r="D157" s="227" t="s">
        <v>149</v>
      </c>
      <c r="E157" s="115" t="s">
        <v>1333</v>
      </c>
      <c r="F157" s="233" t="s">
        <v>1475</v>
      </c>
      <c r="G157" s="228" t="s">
        <v>416</v>
      </c>
      <c r="H157" s="227" t="s">
        <v>358</v>
      </c>
      <c r="I157" s="228" t="s">
        <v>416</v>
      </c>
      <c r="J157" s="228" t="s">
        <v>416</v>
      </c>
      <c r="K157" s="227" t="s">
        <v>358</v>
      </c>
      <c r="L157" s="227" t="s">
        <v>416</v>
      </c>
      <c r="M157" s="234" t="s">
        <v>865</v>
      </c>
      <c r="N157" s="234" t="s">
        <v>865</v>
      </c>
      <c r="O157" s="234" t="s">
        <v>865</v>
      </c>
      <c r="P157" s="322" t="s">
        <v>1296</v>
      </c>
      <c r="Q157" s="105">
        <v>0</v>
      </c>
      <c r="R157" s="105">
        <v>0</v>
      </c>
      <c r="S157" s="106" t="s">
        <v>869</v>
      </c>
      <c r="T157" s="10"/>
      <c r="U157" s="10"/>
      <c r="V157" s="10"/>
      <c r="W157" s="10"/>
      <c r="X157" s="10"/>
      <c r="Y157" s="10"/>
      <c r="Z157" s="10"/>
      <c r="AA157" s="10"/>
      <c r="AB157" s="10"/>
      <c r="AC157" s="10"/>
      <c r="AD157" s="10"/>
      <c r="AE157" s="10"/>
      <c r="AF157" s="10"/>
      <c r="AG157" s="10"/>
    </row>
    <row r="158" spans="1:33" ht="13.2" x14ac:dyDescent="0.25">
      <c r="A158" s="227" t="s">
        <v>664</v>
      </c>
      <c r="B158" s="227" t="s">
        <v>1293</v>
      </c>
      <c r="C158" s="170" t="s">
        <v>655</v>
      </c>
      <c r="D158" s="227" t="s">
        <v>149</v>
      </c>
      <c r="E158" s="115" t="s">
        <v>1333</v>
      </c>
      <c r="F158" s="233" t="s">
        <v>1469</v>
      </c>
      <c r="G158" s="228" t="s">
        <v>416</v>
      </c>
      <c r="H158" s="227" t="s">
        <v>358</v>
      </c>
      <c r="I158" s="228" t="s">
        <v>416</v>
      </c>
      <c r="J158" s="228" t="s">
        <v>416</v>
      </c>
      <c r="K158" s="227" t="s">
        <v>358</v>
      </c>
      <c r="L158" s="227" t="s">
        <v>416</v>
      </c>
      <c r="M158" s="234" t="s">
        <v>865</v>
      </c>
      <c r="N158" s="234" t="s">
        <v>865</v>
      </c>
      <c r="O158" s="234" t="s">
        <v>865</v>
      </c>
      <c r="P158" s="322" t="s">
        <v>1296</v>
      </c>
      <c r="Q158" s="105">
        <v>0</v>
      </c>
      <c r="R158" s="105">
        <v>0</v>
      </c>
      <c r="S158" s="106" t="s">
        <v>869</v>
      </c>
      <c r="T158" s="10"/>
      <c r="U158" s="10"/>
      <c r="V158" s="10"/>
      <c r="W158" s="10"/>
      <c r="X158" s="10"/>
      <c r="Y158" s="10"/>
      <c r="Z158" s="10"/>
      <c r="AA158" s="10"/>
      <c r="AB158" s="10"/>
      <c r="AC158" s="10"/>
      <c r="AD158" s="10"/>
      <c r="AE158" s="10"/>
      <c r="AF158" s="10"/>
      <c r="AG158" s="10"/>
    </row>
    <row r="159" spans="1:33" ht="13.2" x14ac:dyDescent="0.25">
      <c r="A159" s="227" t="s">
        <v>664</v>
      </c>
      <c r="B159" s="227" t="s">
        <v>1293</v>
      </c>
      <c r="C159" s="170" t="s">
        <v>655</v>
      </c>
      <c r="D159" s="227" t="s">
        <v>149</v>
      </c>
      <c r="E159" s="115" t="s">
        <v>1334</v>
      </c>
      <c r="F159" s="233" t="s">
        <v>1476</v>
      </c>
      <c r="G159" s="228" t="s">
        <v>416</v>
      </c>
      <c r="H159" s="227" t="s">
        <v>358</v>
      </c>
      <c r="I159" s="228" t="s">
        <v>185</v>
      </c>
      <c r="J159" s="228" t="s">
        <v>416</v>
      </c>
      <c r="K159" s="227" t="s">
        <v>358</v>
      </c>
      <c r="L159" s="227" t="s">
        <v>416</v>
      </c>
      <c r="M159" s="234" t="s">
        <v>865</v>
      </c>
      <c r="N159" s="234" t="s">
        <v>865</v>
      </c>
      <c r="O159" s="234" t="s">
        <v>865</v>
      </c>
      <c r="P159" s="322" t="s">
        <v>1296</v>
      </c>
      <c r="Q159" s="105">
        <v>0</v>
      </c>
      <c r="R159" s="105">
        <v>0</v>
      </c>
      <c r="S159" s="106" t="s">
        <v>869</v>
      </c>
      <c r="T159" s="10"/>
      <c r="U159" s="10"/>
      <c r="V159" s="10"/>
      <c r="W159" s="10"/>
      <c r="X159" s="10"/>
      <c r="Y159" s="10"/>
      <c r="Z159" s="10"/>
      <c r="AA159" s="10"/>
      <c r="AB159" s="10"/>
      <c r="AC159" s="10"/>
      <c r="AD159" s="10"/>
      <c r="AE159" s="10"/>
      <c r="AF159" s="10"/>
      <c r="AG159" s="10"/>
    </row>
    <row r="160" spans="1:33" ht="13.2" x14ac:dyDescent="0.25">
      <c r="A160" s="227" t="s">
        <v>664</v>
      </c>
      <c r="B160" s="227" t="s">
        <v>1293</v>
      </c>
      <c r="C160" s="170" t="s">
        <v>655</v>
      </c>
      <c r="D160" s="227" t="s">
        <v>149</v>
      </c>
      <c r="E160" s="115" t="s">
        <v>1334</v>
      </c>
      <c r="F160" s="233" t="s">
        <v>1453</v>
      </c>
      <c r="G160" s="228">
        <v>0</v>
      </c>
      <c r="H160" s="227" t="s">
        <v>358</v>
      </c>
      <c r="I160" s="228" t="s">
        <v>185</v>
      </c>
      <c r="J160" s="235">
        <v>0.03</v>
      </c>
      <c r="K160" s="227" t="s">
        <v>358</v>
      </c>
      <c r="L160" s="227" t="s">
        <v>421</v>
      </c>
      <c r="M160" s="228" t="s">
        <v>865</v>
      </c>
      <c r="N160" s="228" t="s">
        <v>865</v>
      </c>
      <c r="O160" s="234" t="s">
        <v>865</v>
      </c>
      <c r="P160" s="322" t="s">
        <v>1296</v>
      </c>
      <c r="Q160" s="105">
        <v>0</v>
      </c>
      <c r="R160" s="105">
        <v>0</v>
      </c>
      <c r="S160" s="106" t="s">
        <v>869</v>
      </c>
      <c r="T160" s="10"/>
      <c r="U160" s="10"/>
      <c r="V160" s="10"/>
      <c r="W160" s="10"/>
      <c r="X160" s="10"/>
      <c r="Y160" s="10"/>
      <c r="Z160" s="10"/>
      <c r="AA160" s="10"/>
      <c r="AB160" s="10"/>
      <c r="AC160" s="10"/>
      <c r="AD160" s="10"/>
      <c r="AE160" s="10"/>
      <c r="AF160" s="10"/>
      <c r="AG160" s="10"/>
    </row>
    <row r="161" spans="1:33" ht="13.2" x14ac:dyDescent="0.25">
      <c r="A161" s="227" t="s">
        <v>664</v>
      </c>
      <c r="B161" s="227" t="s">
        <v>1293</v>
      </c>
      <c r="C161" s="170" t="s">
        <v>655</v>
      </c>
      <c r="D161" s="227" t="s">
        <v>149</v>
      </c>
      <c r="E161" s="115" t="s">
        <v>1477</v>
      </c>
      <c r="F161" s="233" t="s">
        <v>1409</v>
      </c>
      <c r="G161" s="228">
        <v>18</v>
      </c>
      <c r="H161" s="227" t="s">
        <v>358</v>
      </c>
      <c r="I161" s="228" t="s">
        <v>185</v>
      </c>
      <c r="J161" s="235">
        <v>0.05</v>
      </c>
      <c r="K161" s="227" t="s">
        <v>358</v>
      </c>
      <c r="L161" s="227" t="s">
        <v>421</v>
      </c>
      <c r="M161" s="228" t="s">
        <v>865</v>
      </c>
      <c r="N161" s="228" t="s">
        <v>865</v>
      </c>
      <c r="O161" s="234" t="s">
        <v>865</v>
      </c>
      <c r="P161" s="322" t="s">
        <v>1296</v>
      </c>
      <c r="Q161" s="105">
        <v>133</v>
      </c>
      <c r="R161" s="105">
        <v>13</v>
      </c>
      <c r="S161" s="106" t="s">
        <v>869</v>
      </c>
      <c r="T161" s="10"/>
      <c r="U161" s="10"/>
      <c r="V161" s="10"/>
      <c r="W161" s="10"/>
      <c r="X161" s="10"/>
      <c r="Y161" s="10"/>
      <c r="Z161" s="10"/>
      <c r="AA161" s="10"/>
      <c r="AB161" s="10"/>
      <c r="AC161" s="10"/>
      <c r="AD161" s="10"/>
      <c r="AE161" s="10"/>
      <c r="AF161" s="10"/>
      <c r="AG161" s="10"/>
    </row>
    <row r="162" spans="1:33" ht="39.6" x14ac:dyDescent="0.25">
      <c r="A162" s="227" t="s">
        <v>664</v>
      </c>
      <c r="B162" s="227" t="s">
        <v>1293</v>
      </c>
      <c r="C162" s="170" t="s">
        <v>655</v>
      </c>
      <c r="D162" s="227" t="s">
        <v>149</v>
      </c>
      <c r="E162" s="115" t="s">
        <v>1335</v>
      </c>
      <c r="F162" s="233">
        <v>6</v>
      </c>
      <c r="G162" s="228" t="s">
        <v>416</v>
      </c>
      <c r="H162" s="227" t="s">
        <v>358</v>
      </c>
      <c r="I162" s="235">
        <v>0.03</v>
      </c>
      <c r="J162" s="228" t="s">
        <v>416</v>
      </c>
      <c r="K162" s="227" t="s">
        <v>358</v>
      </c>
      <c r="L162" s="227" t="s">
        <v>416</v>
      </c>
      <c r="M162" s="234" t="s">
        <v>865</v>
      </c>
      <c r="N162" s="234" t="s">
        <v>865</v>
      </c>
      <c r="O162" s="234" t="s">
        <v>865</v>
      </c>
      <c r="P162" s="322" t="s">
        <v>1478</v>
      </c>
      <c r="Q162" s="105">
        <v>0</v>
      </c>
      <c r="R162" s="105">
        <v>0</v>
      </c>
      <c r="S162" s="106" t="s">
        <v>869</v>
      </c>
      <c r="T162" s="10"/>
      <c r="U162" s="10"/>
      <c r="V162" s="10"/>
      <c r="W162" s="10"/>
      <c r="X162" s="10"/>
      <c r="Y162" s="10"/>
      <c r="Z162" s="10"/>
      <c r="AA162" s="10"/>
      <c r="AB162" s="10"/>
      <c r="AC162" s="10"/>
      <c r="AD162" s="10"/>
      <c r="AE162" s="10"/>
      <c r="AF162" s="10"/>
      <c r="AG162" s="10"/>
    </row>
    <row r="163" spans="1:33" ht="13.2" x14ac:dyDescent="0.25">
      <c r="A163" s="227" t="s">
        <v>664</v>
      </c>
      <c r="B163" s="227" t="s">
        <v>1293</v>
      </c>
      <c r="C163" s="170" t="s">
        <v>655</v>
      </c>
      <c r="D163" s="227" t="s">
        <v>149</v>
      </c>
      <c r="E163" s="115" t="s">
        <v>1335</v>
      </c>
      <c r="F163" s="233" t="s">
        <v>1471</v>
      </c>
      <c r="G163" s="228" t="s">
        <v>416</v>
      </c>
      <c r="H163" s="227" t="s">
        <v>358</v>
      </c>
      <c r="I163" s="228" t="s">
        <v>416</v>
      </c>
      <c r="J163" s="228" t="s">
        <v>416</v>
      </c>
      <c r="K163" s="227" t="s">
        <v>358</v>
      </c>
      <c r="L163" s="227" t="s">
        <v>416</v>
      </c>
      <c r="M163" s="234" t="s">
        <v>865</v>
      </c>
      <c r="N163" s="234" t="s">
        <v>865</v>
      </c>
      <c r="O163" s="234" t="s">
        <v>865</v>
      </c>
      <c r="P163" s="322" t="s">
        <v>1296</v>
      </c>
      <c r="Q163" s="105">
        <v>0</v>
      </c>
      <c r="R163" s="105">
        <v>0</v>
      </c>
      <c r="S163" s="106" t="s">
        <v>869</v>
      </c>
      <c r="T163" s="10"/>
      <c r="U163" s="10"/>
      <c r="V163" s="10"/>
      <c r="W163" s="10"/>
      <c r="X163" s="10"/>
      <c r="Y163" s="10"/>
      <c r="Z163" s="10"/>
      <c r="AA163" s="10"/>
      <c r="AB163" s="10"/>
      <c r="AC163" s="10"/>
      <c r="AD163" s="10"/>
      <c r="AE163" s="10"/>
      <c r="AF163" s="10"/>
      <c r="AG163" s="10"/>
    </row>
    <row r="164" spans="1:33" ht="13.2" x14ac:dyDescent="0.25">
      <c r="A164" s="227" t="s">
        <v>664</v>
      </c>
      <c r="B164" s="227" t="s">
        <v>1293</v>
      </c>
      <c r="C164" s="170" t="s">
        <v>655</v>
      </c>
      <c r="D164" s="227" t="s">
        <v>149</v>
      </c>
      <c r="E164" s="115" t="s">
        <v>1335</v>
      </c>
      <c r="F164" s="233" t="s">
        <v>1470</v>
      </c>
      <c r="G164" s="228" t="s">
        <v>416</v>
      </c>
      <c r="H164" s="227" t="s">
        <v>358</v>
      </c>
      <c r="I164" s="228" t="s">
        <v>416</v>
      </c>
      <c r="J164" s="228" t="s">
        <v>416</v>
      </c>
      <c r="K164" s="227" t="s">
        <v>358</v>
      </c>
      <c r="L164" s="227" t="s">
        <v>416</v>
      </c>
      <c r="M164" s="234" t="s">
        <v>865</v>
      </c>
      <c r="N164" s="234" t="s">
        <v>865</v>
      </c>
      <c r="O164" s="234" t="s">
        <v>865</v>
      </c>
      <c r="P164" s="322" t="s">
        <v>1296</v>
      </c>
      <c r="Q164" s="105">
        <v>0</v>
      </c>
      <c r="R164" s="105">
        <v>0</v>
      </c>
      <c r="S164" s="106" t="s">
        <v>869</v>
      </c>
      <c r="T164" s="10"/>
      <c r="U164" s="10"/>
      <c r="V164" s="10"/>
      <c r="W164" s="10"/>
      <c r="X164" s="10"/>
      <c r="Y164" s="10"/>
      <c r="Z164" s="10"/>
      <c r="AA164" s="10"/>
      <c r="AB164" s="10"/>
      <c r="AC164" s="10"/>
      <c r="AD164" s="10"/>
      <c r="AE164" s="10"/>
      <c r="AF164" s="10"/>
      <c r="AG164" s="10"/>
    </row>
    <row r="165" spans="1:33" ht="13.2" x14ac:dyDescent="0.25">
      <c r="A165" s="227" t="s">
        <v>664</v>
      </c>
      <c r="B165" s="227" t="s">
        <v>1293</v>
      </c>
      <c r="C165" s="170" t="s">
        <v>655</v>
      </c>
      <c r="D165" s="227" t="s">
        <v>149</v>
      </c>
      <c r="E165" s="115" t="s">
        <v>1337</v>
      </c>
      <c r="F165" s="233">
        <v>6</v>
      </c>
      <c r="G165" s="228" t="s">
        <v>416</v>
      </c>
      <c r="H165" s="227" t="s">
        <v>358</v>
      </c>
      <c r="I165" s="228" t="s">
        <v>416</v>
      </c>
      <c r="J165" s="228" t="s">
        <v>416</v>
      </c>
      <c r="K165" s="227" t="s">
        <v>358</v>
      </c>
      <c r="L165" s="227" t="s">
        <v>416</v>
      </c>
      <c r="M165" s="234" t="s">
        <v>865</v>
      </c>
      <c r="N165" s="234" t="s">
        <v>865</v>
      </c>
      <c r="O165" s="234" t="s">
        <v>865</v>
      </c>
      <c r="P165" s="322" t="s">
        <v>1296</v>
      </c>
      <c r="Q165" s="105">
        <v>1</v>
      </c>
      <c r="R165" s="105">
        <v>1</v>
      </c>
      <c r="S165" s="106" t="s">
        <v>869</v>
      </c>
      <c r="T165" s="10"/>
      <c r="U165" s="10"/>
      <c r="V165" s="10"/>
      <c r="W165" s="10"/>
      <c r="X165" s="10"/>
      <c r="Y165" s="10"/>
      <c r="Z165" s="10"/>
      <c r="AA165" s="10"/>
      <c r="AB165" s="10"/>
      <c r="AC165" s="10"/>
      <c r="AD165" s="10"/>
      <c r="AE165" s="10"/>
      <c r="AF165" s="10"/>
      <c r="AG165" s="10"/>
    </row>
    <row r="166" spans="1:33" ht="13.2" x14ac:dyDescent="0.25">
      <c r="A166" s="227" t="s">
        <v>664</v>
      </c>
      <c r="B166" s="227" t="s">
        <v>1293</v>
      </c>
      <c r="C166" s="170" t="s">
        <v>655</v>
      </c>
      <c r="D166" s="227" t="s">
        <v>149</v>
      </c>
      <c r="E166" s="115" t="s">
        <v>1337</v>
      </c>
      <c r="F166" s="233" t="s">
        <v>1479</v>
      </c>
      <c r="G166" s="228" t="s">
        <v>416</v>
      </c>
      <c r="H166" s="227" t="s">
        <v>358</v>
      </c>
      <c r="I166" s="228" t="s">
        <v>416</v>
      </c>
      <c r="J166" s="228" t="s">
        <v>416</v>
      </c>
      <c r="K166" s="227" t="s">
        <v>358</v>
      </c>
      <c r="L166" s="227" t="s">
        <v>416</v>
      </c>
      <c r="M166" s="234" t="s">
        <v>865</v>
      </c>
      <c r="N166" s="234" t="s">
        <v>865</v>
      </c>
      <c r="O166" s="234" t="s">
        <v>865</v>
      </c>
      <c r="P166" s="322" t="s">
        <v>1296</v>
      </c>
      <c r="Q166" s="105">
        <v>0</v>
      </c>
      <c r="R166" s="105">
        <v>0</v>
      </c>
      <c r="S166" s="106" t="s">
        <v>869</v>
      </c>
      <c r="T166" s="10"/>
      <c r="U166" s="10"/>
      <c r="V166" s="10"/>
      <c r="W166" s="10"/>
      <c r="X166" s="10"/>
      <c r="Y166" s="10"/>
      <c r="Z166" s="10"/>
      <c r="AA166" s="10"/>
      <c r="AB166" s="10"/>
      <c r="AC166" s="10"/>
      <c r="AD166" s="10"/>
      <c r="AE166" s="10"/>
      <c r="AF166" s="10"/>
      <c r="AG166" s="10"/>
    </row>
    <row r="167" spans="1:33" ht="13.2" x14ac:dyDescent="0.25">
      <c r="A167" s="227" t="s">
        <v>664</v>
      </c>
      <c r="B167" s="227" t="s">
        <v>1293</v>
      </c>
      <c r="C167" s="170" t="s">
        <v>655</v>
      </c>
      <c r="D167" s="227" t="s">
        <v>149</v>
      </c>
      <c r="E167" s="115" t="s">
        <v>1337</v>
      </c>
      <c r="F167" s="233" t="s">
        <v>1471</v>
      </c>
      <c r="G167" s="228">
        <v>1</v>
      </c>
      <c r="H167" s="227" t="s">
        <v>358</v>
      </c>
      <c r="I167" s="228" t="s">
        <v>416</v>
      </c>
      <c r="J167" s="235">
        <v>0.91</v>
      </c>
      <c r="K167" s="227" t="s">
        <v>358</v>
      </c>
      <c r="L167" s="227" t="s">
        <v>421</v>
      </c>
      <c r="M167" s="228" t="s">
        <v>865</v>
      </c>
      <c r="N167" s="228" t="s">
        <v>865</v>
      </c>
      <c r="O167" s="234" t="s">
        <v>865</v>
      </c>
      <c r="P167" s="322" t="s">
        <v>1296</v>
      </c>
      <c r="Q167" s="105">
        <v>7</v>
      </c>
      <c r="R167" s="105">
        <v>5</v>
      </c>
      <c r="S167" s="106" t="s">
        <v>869</v>
      </c>
      <c r="T167" s="10"/>
      <c r="U167" s="10"/>
      <c r="V167" s="10"/>
      <c r="W167" s="10"/>
      <c r="X167" s="10"/>
      <c r="Y167" s="10"/>
      <c r="Z167" s="10"/>
      <c r="AA167" s="10"/>
      <c r="AB167" s="10"/>
      <c r="AC167" s="10"/>
      <c r="AD167" s="10"/>
      <c r="AE167" s="10"/>
      <c r="AF167" s="10"/>
      <c r="AG167" s="10"/>
    </row>
    <row r="168" spans="1:33" ht="13.2" x14ac:dyDescent="0.25">
      <c r="A168" s="227" t="s">
        <v>664</v>
      </c>
      <c r="B168" s="227" t="s">
        <v>1293</v>
      </c>
      <c r="C168" s="170" t="s">
        <v>655</v>
      </c>
      <c r="D168" s="227" t="s">
        <v>149</v>
      </c>
      <c r="E168" s="115" t="s">
        <v>1337</v>
      </c>
      <c r="F168" s="233" t="s">
        <v>1470</v>
      </c>
      <c r="G168" s="228" t="s">
        <v>416</v>
      </c>
      <c r="H168" s="227" t="s">
        <v>358</v>
      </c>
      <c r="I168" s="228" t="s">
        <v>416</v>
      </c>
      <c r="J168" s="228" t="s">
        <v>416</v>
      </c>
      <c r="K168" s="227" t="s">
        <v>358</v>
      </c>
      <c r="L168" s="227" t="s">
        <v>416</v>
      </c>
      <c r="M168" s="234" t="s">
        <v>865</v>
      </c>
      <c r="N168" s="234" t="s">
        <v>865</v>
      </c>
      <c r="O168" s="234" t="s">
        <v>865</v>
      </c>
      <c r="P168" s="322" t="s">
        <v>1296</v>
      </c>
      <c r="Q168" s="105">
        <v>0</v>
      </c>
      <c r="R168" s="105">
        <v>0</v>
      </c>
      <c r="S168" s="106" t="s">
        <v>869</v>
      </c>
      <c r="T168" s="10"/>
      <c r="U168" s="10"/>
      <c r="V168" s="10"/>
      <c r="W168" s="10"/>
      <c r="X168" s="10"/>
      <c r="Y168" s="10"/>
      <c r="Z168" s="10"/>
      <c r="AA168" s="10"/>
      <c r="AB168" s="10"/>
      <c r="AC168" s="10"/>
      <c r="AD168" s="10"/>
      <c r="AE168" s="10"/>
      <c r="AF168" s="10"/>
      <c r="AG168" s="10"/>
    </row>
    <row r="169" spans="1:33" ht="13.2" x14ac:dyDescent="0.25">
      <c r="A169" s="227" t="s">
        <v>664</v>
      </c>
      <c r="B169" s="227" t="s">
        <v>1293</v>
      </c>
      <c r="C169" s="170" t="s">
        <v>655</v>
      </c>
      <c r="D169" s="227" t="s">
        <v>149</v>
      </c>
      <c r="E169" s="115" t="s">
        <v>1338</v>
      </c>
      <c r="F169" s="233" t="s">
        <v>1436</v>
      </c>
      <c r="G169" s="228" t="s">
        <v>416</v>
      </c>
      <c r="H169" s="227" t="s">
        <v>358</v>
      </c>
      <c r="I169" s="228" t="s">
        <v>416</v>
      </c>
      <c r="J169" s="228" t="s">
        <v>416</v>
      </c>
      <c r="K169" s="227" t="s">
        <v>358</v>
      </c>
      <c r="L169" s="227" t="s">
        <v>416</v>
      </c>
      <c r="M169" s="234" t="s">
        <v>865</v>
      </c>
      <c r="N169" s="234" t="s">
        <v>865</v>
      </c>
      <c r="O169" s="234" t="s">
        <v>865</v>
      </c>
      <c r="P169" s="322" t="s">
        <v>1296</v>
      </c>
      <c r="Q169" s="105">
        <v>0</v>
      </c>
      <c r="R169" s="105">
        <v>0</v>
      </c>
      <c r="S169" s="106" t="s">
        <v>869</v>
      </c>
      <c r="T169" s="10"/>
      <c r="U169" s="10"/>
      <c r="V169" s="10"/>
      <c r="W169" s="10"/>
      <c r="X169" s="10"/>
      <c r="Y169" s="10"/>
      <c r="Z169" s="10"/>
      <c r="AA169" s="10"/>
      <c r="AB169" s="10"/>
      <c r="AC169" s="10"/>
      <c r="AD169" s="10"/>
      <c r="AE169" s="10"/>
      <c r="AF169" s="10"/>
      <c r="AG169" s="10"/>
    </row>
    <row r="170" spans="1:33" ht="13.2" x14ac:dyDescent="0.25">
      <c r="A170" s="227" t="s">
        <v>664</v>
      </c>
      <c r="B170" s="227" t="s">
        <v>1293</v>
      </c>
      <c r="C170" s="170" t="s">
        <v>655</v>
      </c>
      <c r="D170" s="227" t="s">
        <v>149</v>
      </c>
      <c r="E170" s="115" t="s">
        <v>1480</v>
      </c>
      <c r="F170" s="233" t="s">
        <v>1419</v>
      </c>
      <c r="G170" s="228" t="s">
        <v>416</v>
      </c>
      <c r="H170" s="227" t="s">
        <v>358</v>
      </c>
      <c r="I170" s="228" t="s">
        <v>185</v>
      </c>
      <c r="J170" s="228" t="s">
        <v>416</v>
      </c>
      <c r="K170" s="227" t="s">
        <v>358</v>
      </c>
      <c r="L170" s="227" t="s">
        <v>416</v>
      </c>
      <c r="M170" s="234" t="s">
        <v>865</v>
      </c>
      <c r="N170" s="234" t="s">
        <v>865</v>
      </c>
      <c r="O170" s="234" t="s">
        <v>865</v>
      </c>
      <c r="P170" s="322" t="s">
        <v>1296</v>
      </c>
      <c r="Q170" s="105">
        <v>0</v>
      </c>
      <c r="R170" s="105">
        <v>0</v>
      </c>
      <c r="S170" s="106" t="s">
        <v>869</v>
      </c>
      <c r="T170" s="10"/>
      <c r="U170" s="10"/>
      <c r="V170" s="10"/>
      <c r="W170" s="10"/>
      <c r="X170" s="10"/>
      <c r="Y170" s="10"/>
      <c r="Z170" s="10"/>
      <c r="AA170" s="10"/>
      <c r="AB170" s="10"/>
      <c r="AC170" s="10"/>
      <c r="AD170" s="10"/>
      <c r="AE170" s="10"/>
      <c r="AF170" s="10"/>
      <c r="AG170" s="10"/>
    </row>
    <row r="171" spans="1:33" ht="13.2" x14ac:dyDescent="0.25">
      <c r="A171" s="227" t="s">
        <v>664</v>
      </c>
      <c r="B171" s="227" t="s">
        <v>1293</v>
      </c>
      <c r="C171" s="170" t="s">
        <v>655</v>
      </c>
      <c r="D171" s="227" t="s">
        <v>149</v>
      </c>
      <c r="E171" s="115" t="s">
        <v>1339</v>
      </c>
      <c r="F171" s="233">
        <v>14</v>
      </c>
      <c r="G171" s="228" t="s">
        <v>416</v>
      </c>
      <c r="H171" s="227" t="s">
        <v>358</v>
      </c>
      <c r="I171" s="228" t="s">
        <v>416</v>
      </c>
      <c r="J171" s="228" t="s">
        <v>416</v>
      </c>
      <c r="K171" s="227" t="s">
        <v>358</v>
      </c>
      <c r="L171" s="227" t="s">
        <v>416</v>
      </c>
      <c r="M171" s="234" t="s">
        <v>865</v>
      </c>
      <c r="N171" s="234" t="s">
        <v>865</v>
      </c>
      <c r="O171" s="234" t="s">
        <v>865</v>
      </c>
      <c r="P171" s="322" t="s">
        <v>1296</v>
      </c>
      <c r="Q171" s="105">
        <v>0</v>
      </c>
      <c r="R171" s="105">
        <v>0</v>
      </c>
      <c r="S171" s="106" t="s">
        <v>869</v>
      </c>
      <c r="T171" s="10"/>
      <c r="U171" s="10"/>
      <c r="V171" s="10"/>
      <c r="W171" s="10"/>
      <c r="X171" s="10"/>
      <c r="Y171" s="10"/>
      <c r="Z171" s="10"/>
      <c r="AA171" s="10"/>
      <c r="AB171" s="10"/>
      <c r="AC171" s="10"/>
      <c r="AD171" s="10"/>
      <c r="AE171" s="10"/>
      <c r="AF171" s="10"/>
      <c r="AG171" s="10"/>
    </row>
    <row r="172" spans="1:33" ht="26.4" x14ac:dyDescent="0.25">
      <c r="A172" s="227" t="s">
        <v>664</v>
      </c>
      <c r="B172" s="227" t="s">
        <v>1293</v>
      </c>
      <c r="C172" s="170" t="s">
        <v>655</v>
      </c>
      <c r="D172" s="227" t="s">
        <v>149</v>
      </c>
      <c r="E172" s="115" t="s">
        <v>1340</v>
      </c>
      <c r="F172" s="233" t="s">
        <v>1481</v>
      </c>
      <c r="G172" s="228">
        <v>2</v>
      </c>
      <c r="H172" s="227" t="s">
        <v>358</v>
      </c>
      <c r="I172" s="228" t="s">
        <v>416</v>
      </c>
      <c r="J172" s="235">
        <v>0</v>
      </c>
      <c r="K172" s="227" t="s">
        <v>358</v>
      </c>
      <c r="L172" s="227" t="s">
        <v>421</v>
      </c>
      <c r="M172" s="228" t="s">
        <v>865</v>
      </c>
      <c r="N172" s="228" t="s">
        <v>865</v>
      </c>
      <c r="O172" s="234" t="s">
        <v>865</v>
      </c>
      <c r="P172" s="322" t="s">
        <v>1296</v>
      </c>
      <c r="Q172" s="105">
        <v>0</v>
      </c>
      <c r="R172" s="105">
        <v>0</v>
      </c>
      <c r="S172" s="106" t="s">
        <v>869</v>
      </c>
      <c r="T172" s="10"/>
      <c r="U172" s="10"/>
      <c r="V172" s="10"/>
      <c r="W172" s="10"/>
      <c r="X172" s="10"/>
      <c r="Y172" s="10"/>
      <c r="Z172" s="10"/>
      <c r="AA172" s="10"/>
      <c r="AB172" s="10"/>
      <c r="AC172" s="10"/>
      <c r="AD172" s="10"/>
      <c r="AE172" s="10"/>
      <c r="AF172" s="10"/>
      <c r="AG172" s="10"/>
    </row>
    <row r="173" spans="1:33" ht="26.4" x14ac:dyDescent="0.25">
      <c r="A173" s="227" t="s">
        <v>664</v>
      </c>
      <c r="B173" s="227" t="s">
        <v>1293</v>
      </c>
      <c r="C173" s="170" t="s">
        <v>655</v>
      </c>
      <c r="D173" s="227" t="s">
        <v>149</v>
      </c>
      <c r="E173" s="115" t="s">
        <v>1340</v>
      </c>
      <c r="F173" s="233" t="s">
        <v>1482</v>
      </c>
      <c r="G173" s="228" t="s">
        <v>416</v>
      </c>
      <c r="H173" s="227" t="s">
        <v>358</v>
      </c>
      <c r="I173" s="235">
        <v>0</v>
      </c>
      <c r="J173" s="228" t="s">
        <v>416</v>
      </c>
      <c r="K173" s="227" t="s">
        <v>358</v>
      </c>
      <c r="L173" s="227" t="s">
        <v>416</v>
      </c>
      <c r="M173" s="234" t="s">
        <v>865</v>
      </c>
      <c r="N173" s="234" t="s">
        <v>865</v>
      </c>
      <c r="O173" s="234" t="s">
        <v>865</v>
      </c>
      <c r="P173" s="322" t="s">
        <v>1309</v>
      </c>
      <c r="Q173" s="105">
        <v>0</v>
      </c>
      <c r="R173" s="105">
        <v>0</v>
      </c>
      <c r="S173" s="106" t="s">
        <v>869</v>
      </c>
      <c r="T173" s="10"/>
      <c r="U173" s="10"/>
      <c r="V173" s="10"/>
      <c r="W173" s="10"/>
      <c r="X173" s="10"/>
      <c r="Y173" s="10"/>
      <c r="Z173" s="10"/>
      <c r="AA173" s="10"/>
      <c r="AB173" s="10"/>
      <c r="AC173" s="10"/>
      <c r="AD173" s="10"/>
      <c r="AE173" s="10"/>
      <c r="AF173" s="10"/>
      <c r="AG173" s="10"/>
    </row>
    <row r="174" spans="1:33" ht="26.4" x14ac:dyDescent="0.25">
      <c r="A174" s="227" t="s">
        <v>664</v>
      </c>
      <c r="B174" s="227" t="s">
        <v>1293</v>
      </c>
      <c r="C174" s="170" t="s">
        <v>655</v>
      </c>
      <c r="D174" s="227" t="s">
        <v>149</v>
      </c>
      <c r="E174" s="115" t="s">
        <v>1340</v>
      </c>
      <c r="F174" s="233" t="s">
        <v>1457</v>
      </c>
      <c r="G174" s="228" t="s">
        <v>416</v>
      </c>
      <c r="H174" s="227" t="s">
        <v>358</v>
      </c>
      <c r="I174" s="228" t="s">
        <v>416</v>
      </c>
      <c r="J174" s="228" t="s">
        <v>416</v>
      </c>
      <c r="K174" s="227" t="s">
        <v>358</v>
      </c>
      <c r="L174" s="227" t="s">
        <v>416</v>
      </c>
      <c r="M174" s="234" t="s">
        <v>865</v>
      </c>
      <c r="N174" s="234" t="s">
        <v>865</v>
      </c>
      <c r="O174" s="234" t="s">
        <v>865</v>
      </c>
      <c r="P174" s="322" t="s">
        <v>1296</v>
      </c>
      <c r="Q174" s="105">
        <v>0</v>
      </c>
      <c r="R174" s="105">
        <v>0</v>
      </c>
      <c r="S174" s="106" t="s">
        <v>869</v>
      </c>
      <c r="T174" s="10"/>
      <c r="U174" s="10"/>
      <c r="V174" s="10"/>
      <c r="W174" s="10"/>
      <c r="X174" s="10"/>
      <c r="Y174" s="10"/>
      <c r="Z174" s="10"/>
      <c r="AA174" s="10"/>
      <c r="AB174" s="10"/>
      <c r="AC174" s="10"/>
      <c r="AD174" s="10"/>
      <c r="AE174" s="10"/>
      <c r="AF174" s="10"/>
      <c r="AG174" s="10"/>
    </row>
    <row r="175" spans="1:33" ht="26.4" x14ac:dyDescent="0.25">
      <c r="A175" s="227" t="s">
        <v>664</v>
      </c>
      <c r="B175" s="227" t="s">
        <v>1293</v>
      </c>
      <c r="C175" s="170" t="s">
        <v>655</v>
      </c>
      <c r="D175" s="227" t="s">
        <v>149</v>
      </c>
      <c r="E175" s="115" t="s">
        <v>1340</v>
      </c>
      <c r="F175" s="233" t="s">
        <v>1483</v>
      </c>
      <c r="G175" s="228">
        <v>17</v>
      </c>
      <c r="H175" s="227" t="s">
        <v>358</v>
      </c>
      <c r="I175" s="228" t="s">
        <v>416</v>
      </c>
      <c r="J175" s="235">
        <v>0</v>
      </c>
      <c r="K175" s="227" t="s">
        <v>358</v>
      </c>
      <c r="L175" s="227" t="s">
        <v>421</v>
      </c>
      <c r="M175" s="228" t="s">
        <v>865</v>
      </c>
      <c r="N175" s="228" t="s">
        <v>865</v>
      </c>
      <c r="O175" s="234" t="s">
        <v>865</v>
      </c>
      <c r="P175" s="322" t="s">
        <v>1296</v>
      </c>
      <c r="Q175" s="105">
        <v>9</v>
      </c>
      <c r="R175" s="105">
        <v>4</v>
      </c>
      <c r="S175" s="106" t="s">
        <v>869</v>
      </c>
      <c r="T175" s="10"/>
      <c r="U175" s="10"/>
      <c r="V175" s="10"/>
      <c r="W175" s="10"/>
      <c r="X175" s="10"/>
      <c r="Y175" s="10"/>
      <c r="Z175" s="10"/>
      <c r="AA175" s="10"/>
      <c r="AB175" s="10"/>
      <c r="AC175" s="10"/>
      <c r="AD175" s="10"/>
      <c r="AE175" s="10"/>
      <c r="AF175" s="10"/>
      <c r="AG175" s="10"/>
    </row>
    <row r="176" spans="1:33" ht="26.4" x14ac:dyDescent="0.25">
      <c r="A176" s="227" t="s">
        <v>664</v>
      </c>
      <c r="B176" s="227" t="s">
        <v>1293</v>
      </c>
      <c r="C176" s="170" t="s">
        <v>655</v>
      </c>
      <c r="D176" s="227" t="s">
        <v>149</v>
      </c>
      <c r="E176" s="115" t="s">
        <v>1341</v>
      </c>
      <c r="F176" s="233" t="s">
        <v>1484</v>
      </c>
      <c r="G176" s="228">
        <v>2</v>
      </c>
      <c r="H176" s="227" t="s">
        <v>358</v>
      </c>
      <c r="I176" s="235">
        <v>0</v>
      </c>
      <c r="J176" s="235">
        <v>0.01</v>
      </c>
      <c r="K176" s="227" t="s">
        <v>358</v>
      </c>
      <c r="L176" s="227" t="s">
        <v>421</v>
      </c>
      <c r="M176" s="228" t="s">
        <v>865</v>
      </c>
      <c r="N176" s="228" t="s">
        <v>865</v>
      </c>
      <c r="O176" s="234" t="s">
        <v>865</v>
      </c>
      <c r="P176" s="322" t="s">
        <v>1309</v>
      </c>
      <c r="Q176" s="105">
        <v>0</v>
      </c>
      <c r="R176" s="105">
        <v>0</v>
      </c>
      <c r="S176" s="106" t="s">
        <v>869</v>
      </c>
      <c r="T176" s="10"/>
      <c r="U176" s="10"/>
      <c r="V176" s="10"/>
      <c r="W176" s="10"/>
      <c r="X176" s="10"/>
      <c r="Y176" s="10"/>
      <c r="Z176" s="10"/>
      <c r="AA176" s="10"/>
      <c r="AB176" s="10"/>
      <c r="AC176" s="10"/>
      <c r="AD176" s="10"/>
      <c r="AE176" s="10"/>
      <c r="AF176" s="10"/>
      <c r="AG176" s="10"/>
    </row>
    <row r="177" spans="1:33" ht="39.6" x14ac:dyDescent="0.25">
      <c r="A177" s="227" t="s">
        <v>664</v>
      </c>
      <c r="B177" s="227" t="s">
        <v>1293</v>
      </c>
      <c r="C177" s="170" t="s">
        <v>655</v>
      </c>
      <c r="D177" s="227" t="s">
        <v>149</v>
      </c>
      <c r="E177" s="115" t="s">
        <v>1341</v>
      </c>
      <c r="F177" s="233" t="s">
        <v>1457</v>
      </c>
      <c r="G177" s="228" t="s">
        <v>416</v>
      </c>
      <c r="H177" s="227" t="s">
        <v>358</v>
      </c>
      <c r="I177" s="235">
        <v>0</v>
      </c>
      <c r="J177" s="228" t="s">
        <v>416</v>
      </c>
      <c r="K177" s="227" t="s">
        <v>358</v>
      </c>
      <c r="L177" s="227" t="s">
        <v>416</v>
      </c>
      <c r="M177" s="234" t="s">
        <v>865</v>
      </c>
      <c r="N177" s="234" t="s">
        <v>865</v>
      </c>
      <c r="O177" s="234" t="s">
        <v>865</v>
      </c>
      <c r="P177" s="322" t="s">
        <v>1485</v>
      </c>
      <c r="Q177" s="105">
        <v>0</v>
      </c>
      <c r="R177" s="105">
        <v>0</v>
      </c>
      <c r="S177" s="106" t="s">
        <v>869</v>
      </c>
      <c r="T177" s="10"/>
      <c r="U177" s="10"/>
      <c r="V177" s="10"/>
      <c r="W177" s="10"/>
      <c r="X177" s="10"/>
      <c r="Y177" s="10"/>
      <c r="Z177" s="10"/>
      <c r="AA177" s="10"/>
      <c r="AB177" s="10"/>
      <c r="AC177" s="10"/>
      <c r="AD177" s="10"/>
      <c r="AE177" s="10"/>
      <c r="AF177" s="10"/>
      <c r="AG177" s="10"/>
    </row>
    <row r="178" spans="1:33" ht="39.6" x14ac:dyDescent="0.25">
      <c r="A178" s="227" t="s">
        <v>664</v>
      </c>
      <c r="B178" s="227" t="s">
        <v>1293</v>
      </c>
      <c r="C178" s="170" t="s">
        <v>655</v>
      </c>
      <c r="D178" s="227" t="s">
        <v>149</v>
      </c>
      <c r="E178" s="115" t="s">
        <v>1341</v>
      </c>
      <c r="F178" s="233" t="s">
        <v>1486</v>
      </c>
      <c r="G178" s="228">
        <v>59</v>
      </c>
      <c r="H178" s="227" t="s">
        <v>358</v>
      </c>
      <c r="I178" s="235">
        <v>0</v>
      </c>
      <c r="J178" s="235">
        <v>0.01</v>
      </c>
      <c r="K178" s="227" t="s">
        <v>358</v>
      </c>
      <c r="L178" s="227" t="s">
        <v>421</v>
      </c>
      <c r="M178" s="228" t="s">
        <v>865</v>
      </c>
      <c r="N178" s="228" t="s">
        <v>865</v>
      </c>
      <c r="O178" s="234" t="s">
        <v>865</v>
      </c>
      <c r="P178" s="322" t="s">
        <v>1487</v>
      </c>
      <c r="Q178" s="105">
        <v>14</v>
      </c>
      <c r="R178" s="105">
        <v>1</v>
      </c>
      <c r="S178" s="106" t="s">
        <v>869</v>
      </c>
      <c r="T178" s="10"/>
      <c r="U178" s="10"/>
      <c r="V178" s="10"/>
      <c r="W178" s="10"/>
      <c r="X178" s="10"/>
      <c r="Y178" s="10"/>
      <c r="Z178" s="10"/>
      <c r="AA178" s="10"/>
      <c r="AB178" s="10"/>
      <c r="AC178" s="10"/>
      <c r="AD178" s="10"/>
      <c r="AE178" s="10"/>
      <c r="AF178" s="10"/>
      <c r="AG178" s="10"/>
    </row>
    <row r="179" spans="1:33" ht="13.2" x14ac:dyDescent="0.25">
      <c r="A179" s="227" t="s">
        <v>664</v>
      </c>
      <c r="B179" s="227" t="s">
        <v>1293</v>
      </c>
      <c r="C179" s="170" t="s">
        <v>655</v>
      </c>
      <c r="D179" s="227" t="s">
        <v>149</v>
      </c>
      <c r="E179" s="115" t="s">
        <v>1341</v>
      </c>
      <c r="F179" s="233" t="s">
        <v>1488</v>
      </c>
      <c r="G179" s="228" t="s">
        <v>416</v>
      </c>
      <c r="H179" s="227" t="s">
        <v>358</v>
      </c>
      <c r="I179" s="228" t="s">
        <v>416</v>
      </c>
      <c r="J179" s="228" t="s">
        <v>416</v>
      </c>
      <c r="K179" s="227" t="s">
        <v>358</v>
      </c>
      <c r="L179" s="227" t="s">
        <v>416</v>
      </c>
      <c r="M179" s="234" t="s">
        <v>865</v>
      </c>
      <c r="N179" s="234" t="s">
        <v>865</v>
      </c>
      <c r="O179" s="234" t="s">
        <v>865</v>
      </c>
      <c r="P179" s="322" t="s">
        <v>1296</v>
      </c>
      <c r="Q179" s="105">
        <v>0</v>
      </c>
      <c r="R179" s="105">
        <v>0</v>
      </c>
      <c r="S179" s="106" t="s">
        <v>869</v>
      </c>
      <c r="T179" s="10"/>
      <c r="U179" s="10"/>
      <c r="V179" s="10"/>
      <c r="W179" s="10"/>
      <c r="X179" s="10"/>
      <c r="Y179" s="10"/>
      <c r="Z179" s="10"/>
      <c r="AA179" s="10"/>
      <c r="AB179" s="10"/>
      <c r="AC179" s="10"/>
      <c r="AD179" s="10"/>
      <c r="AE179" s="10"/>
      <c r="AF179" s="10"/>
      <c r="AG179" s="10"/>
    </row>
    <row r="180" spans="1:33" ht="39.6" x14ac:dyDescent="0.25">
      <c r="A180" s="227" t="s">
        <v>664</v>
      </c>
      <c r="B180" s="227" t="s">
        <v>1293</v>
      </c>
      <c r="C180" s="170" t="s">
        <v>655</v>
      </c>
      <c r="D180" s="227" t="s">
        <v>149</v>
      </c>
      <c r="E180" s="115" t="s">
        <v>1343</v>
      </c>
      <c r="F180" s="233" t="s">
        <v>1489</v>
      </c>
      <c r="G180" s="228">
        <v>102</v>
      </c>
      <c r="H180" s="227" t="s">
        <v>358</v>
      </c>
      <c r="I180" s="235">
        <v>0.01</v>
      </c>
      <c r="J180" s="235">
        <v>0</v>
      </c>
      <c r="K180" s="227" t="s">
        <v>358</v>
      </c>
      <c r="L180" s="227" t="s">
        <v>421</v>
      </c>
      <c r="M180" s="228" t="s">
        <v>865</v>
      </c>
      <c r="N180" s="228" t="s">
        <v>865</v>
      </c>
      <c r="O180" s="234" t="s">
        <v>865</v>
      </c>
      <c r="P180" s="322" t="s">
        <v>1490</v>
      </c>
      <c r="Q180" s="105">
        <v>32</v>
      </c>
      <c r="R180" s="105">
        <v>15</v>
      </c>
      <c r="S180" s="106" t="s">
        <v>869</v>
      </c>
      <c r="T180" s="10"/>
      <c r="U180" s="10"/>
      <c r="V180" s="10"/>
      <c r="W180" s="10"/>
      <c r="X180" s="10"/>
      <c r="Y180" s="10"/>
      <c r="Z180" s="10"/>
      <c r="AA180" s="10"/>
      <c r="AB180" s="10"/>
      <c r="AC180" s="10"/>
      <c r="AD180" s="10"/>
      <c r="AE180" s="10"/>
      <c r="AF180" s="10"/>
      <c r="AG180" s="10"/>
    </row>
    <row r="181" spans="1:33" ht="39.6" x14ac:dyDescent="0.25">
      <c r="A181" s="227" t="s">
        <v>664</v>
      </c>
      <c r="B181" s="227" t="s">
        <v>1293</v>
      </c>
      <c r="C181" s="170" t="s">
        <v>655</v>
      </c>
      <c r="D181" s="227" t="s">
        <v>149</v>
      </c>
      <c r="E181" s="115" t="s">
        <v>1343</v>
      </c>
      <c r="F181" s="233" t="s">
        <v>1491</v>
      </c>
      <c r="G181" s="228">
        <v>0</v>
      </c>
      <c r="H181" s="227" t="s">
        <v>358</v>
      </c>
      <c r="I181" s="235">
        <v>0</v>
      </c>
      <c r="J181" s="235">
        <v>0</v>
      </c>
      <c r="K181" s="227" t="s">
        <v>358</v>
      </c>
      <c r="L181" s="227" t="s">
        <v>421</v>
      </c>
      <c r="M181" s="228" t="s">
        <v>865</v>
      </c>
      <c r="N181" s="228" t="s">
        <v>865</v>
      </c>
      <c r="O181" s="234" t="s">
        <v>865</v>
      </c>
      <c r="P181" s="322" t="s">
        <v>1492</v>
      </c>
      <c r="Q181" s="105">
        <v>192</v>
      </c>
      <c r="R181" s="105">
        <v>2</v>
      </c>
      <c r="S181" s="106" t="s">
        <v>869</v>
      </c>
      <c r="T181" s="10"/>
      <c r="U181" s="10"/>
      <c r="V181" s="10"/>
      <c r="W181" s="10"/>
      <c r="X181" s="10"/>
      <c r="Y181" s="10"/>
      <c r="Z181" s="10"/>
      <c r="AA181" s="10"/>
      <c r="AB181" s="10"/>
      <c r="AC181" s="10"/>
      <c r="AD181" s="10"/>
      <c r="AE181" s="10"/>
      <c r="AF181" s="10"/>
      <c r="AG181" s="10"/>
    </row>
    <row r="182" spans="1:33" ht="13.2" x14ac:dyDescent="0.25">
      <c r="A182" s="227" t="s">
        <v>664</v>
      </c>
      <c r="B182" s="227" t="s">
        <v>1293</v>
      </c>
      <c r="C182" s="170" t="s">
        <v>655</v>
      </c>
      <c r="D182" s="227" t="s">
        <v>149</v>
      </c>
      <c r="E182" s="115" t="s">
        <v>1343</v>
      </c>
      <c r="F182" s="233" t="s">
        <v>1493</v>
      </c>
      <c r="G182" s="228" t="s">
        <v>416</v>
      </c>
      <c r="H182" s="227" t="s">
        <v>358</v>
      </c>
      <c r="I182" s="228" t="s">
        <v>416</v>
      </c>
      <c r="J182" s="228" t="s">
        <v>416</v>
      </c>
      <c r="K182" s="227" t="s">
        <v>358</v>
      </c>
      <c r="L182" s="227" t="s">
        <v>416</v>
      </c>
      <c r="M182" s="234" t="s">
        <v>865</v>
      </c>
      <c r="N182" s="234" t="s">
        <v>865</v>
      </c>
      <c r="O182" s="234" t="s">
        <v>865</v>
      </c>
      <c r="P182" s="322" t="s">
        <v>1296</v>
      </c>
      <c r="Q182" s="105">
        <v>0</v>
      </c>
      <c r="R182" s="105">
        <v>0</v>
      </c>
      <c r="S182" s="106" t="s">
        <v>869</v>
      </c>
      <c r="T182" s="10"/>
      <c r="U182" s="10"/>
      <c r="V182" s="10"/>
      <c r="W182" s="10"/>
      <c r="X182" s="10"/>
      <c r="Y182" s="10"/>
      <c r="Z182" s="10"/>
      <c r="AA182" s="10"/>
      <c r="AB182" s="10"/>
      <c r="AC182" s="10"/>
      <c r="AD182" s="10"/>
      <c r="AE182" s="10"/>
      <c r="AF182" s="10"/>
      <c r="AG182" s="10"/>
    </row>
    <row r="183" spans="1:33" ht="13.2" x14ac:dyDescent="0.25">
      <c r="A183" s="227" t="s">
        <v>664</v>
      </c>
      <c r="B183" s="227" t="s">
        <v>1293</v>
      </c>
      <c r="C183" s="170" t="s">
        <v>655</v>
      </c>
      <c r="D183" s="227" t="s">
        <v>149</v>
      </c>
      <c r="E183" s="115" t="s">
        <v>1494</v>
      </c>
      <c r="F183" s="233" t="s">
        <v>1409</v>
      </c>
      <c r="G183" s="228" t="s">
        <v>416</v>
      </c>
      <c r="H183" s="227" t="s">
        <v>358</v>
      </c>
      <c r="I183" s="228" t="s">
        <v>185</v>
      </c>
      <c r="J183" s="228" t="s">
        <v>416</v>
      </c>
      <c r="K183" s="227" t="s">
        <v>358</v>
      </c>
      <c r="L183" s="227" t="s">
        <v>416</v>
      </c>
      <c r="M183" s="234" t="s">
        <v>865</v>
      </c>
      <c r="N183" s="234" t="s">
        <v>865</v>
      </c>
      <c r="O183" s="234" t="s">
        <v>865</v>
      </c>
      <c r="P183" s="322" t="s">
        <v>1296</v>
      </c>
      <c r="Q183" s="105">
        <v>0</v>
      </c>
      <c r="R183" s="105">
        <v>0</v>
      </c>
      <c r="S183" s="106" t="s">
        <v>869</v>
      </c>
      <c r="T183" s="10"/>
      <c r="U183" s="10"/>
      <c r="V183" s="10"/>
      <c r="W183" s="10"/>
      <c r="X183" s="10"/>
      <c r="Y183" s="10"/>
      <c r="Z183" s="10"/>
      <c r="AA183" s="10"/>
      <c r="AB183" s="10"/>
      <c r="AC183" s="10"/>
      <c r="AD183" s="10"/>
      <c r="AE183" s="10"/>
      <c r="AF183" s="10"/>
      <c r="AG183" s="10"/>
    </row>
    <row r="184" spans="1:33" ht="26.4" x14ac:dyDescent="0.25">
      <c r="A184" s="227" t="s">
        <v>664</v>
      </c>
      <c r="B184" s="227" t="s">
        <v>1293</v>
      </c>
      <c r="C184" s="170" t="s">
        <v>655</v>
      </c>
      <c r="D184" s="227" t="s">
        <v>149</v>
      </c>
      <c r="E184" s="115" t="s">
        <v>1345</v>
      </c>
      <c r="F184" s="233" t="s">
        <v>1409</v>
      </c>
      <c r="G184" s="228">
        <v>32484</v>
      </c>
      <c r="H184" s="227" t="s">
        <v>358</v>
      </c>
      <c r="I184" s="235">
        <v>0.19</v>
      </c>
      <c r="J184" s="235">
        <v>0.13</v>
      </c>
      <c r="K184" s="227" t="s">
        <v>358</v>
      </c>
      <c r="L184" s="227" t="s">
        <v>416</v>
      </c>
      <c r="M184" s="228" t="s">
        <v>865</v>
      </c>
      <c r="N184" s="228" t="s">
        <v>1162</v>
      </c>
      <c r="O184" s="234" t="s">
        <v>1162</v>
      </c>
      <c r="P184" s="322" t="s">
        <v>1346</v>
      </c>
      <c r="Q184" s="105">
        <v>33396</v>
      </c>
      <c r="R184" s="105">
        <v>194</v>
      </c>
      <c r="S184" s="106" t="s">
        <v>869</v>
      </c>
      <c r="T184" s="10"/>
      <c r="U184" s="10"/>
      <c r="V184" s="10"/>
      <c r="W184" s="10"/>
      <c r="X184" s="10"/>
      <c r="Y184" s="10"/>
      <c r="Z184" s="10"/>
      <c r="AA184" s="10"/>
      <c r="AB184" s="10"/>
      <c r="AC184" s="10"/>
      <c r="AD184" s="10"/>
      <c r="AE184" s="10"/>
      <c r="AF184" s="10"/>
      <c r="AG184" s="10"/>
    </row>
    <row r="185" spans="1:33" ht="13.2" x14ac:dyDescent="0.25">
      <c r="A185" s="227" t="s">
        <v>664</v>
      </c>
      <c r="B185" s="227" t="s">
        <v>1293</v>
      </c>
      <c r="C185" s="170" t="s">
        <v>655</v>
      </c>
      <c r="D185" s="227" t="s">
        <v>149</v>
      </c>
      <c r="E185" s="115" t="s">
        <v>1347</v>
      </c>
      <c r="F185" s="233" t="s">
        <v>1409</v>
      </c>
      <c r="G185" s="228">
        <v>3</v>
      </c>
      <c r="H185" s="227" t="s">
        <v>358</v>
      </c>
      <c r="I185" s="228" t="s">
        <v>185</v>
      </c>
      <c r="J185" s="235">
        <v>0</v>
      </c>
      <c r="K185" s="227" t="s">
        <v>358</v>
      </c>
      <c r="L185" s="227" t="s">
        <v>421</v>
      </c>
      <c r="M185" s="228" t="s">
        <v>865</v>
      </c>
      <c r="N185" s="228" t="s">
        <v>865</v>
      </c>
      <c r="O185" s="234" t="s">
        <v>865</v>
      </c>
      <c r="P185" s="322" t="s">
        <v>1296</v>
      </c>
      <c r="Q185" s="105">
        <v>0</v>
      </c>
      <c r="R185" s="105">
        <v>0</v>
      </c>
      <c r="S185" s="106" t="s">
        <v>869</v>
      </c>
      <c r="T185" s="10"/>
      <c r="U185" s="10"/>
      <c r="V185" s="10"/>
      <c r="W185" s="10"/>
      <c r="X185" s="10"/>
      <c r="Y185" s="10"/>
      <c r="Z185" s="10"/>
      <c r="AA185" s="10"/>
      <c r="AB185" s="10"/>
      <c r="AC185" s="10"/>
      <c r="AD185" s="10"/>
      <c r="AE185" s="10"/>
      <c r="AF185" s="10"/>
      <c r="AG185" s="10"/>
    </row>
    <row r="186" spans="1:33" ht="26.4" x14ac:dyDescent="0.25">
      <c r="A186" s="227" t="s">
        <v>664</v>
      </c>
      <c r="B186" s="227" t="s">
        <v>1293</v>
      </c>
      <c r="C186" s="170" t="s">
        <v>655</v>
      </c>
      <c r="D186" s="227" t="s">
        <v>149</v>
      </c>
      <c r="E186" s="115" t="s">
        <v>1348</v>
      </c>
      <c r="F186" s="233" t="s">
        <v>1495</v>
      </c>
      <c r="G186" s="228" t="s">
        <v>416</v>
      </c>
      <c r="H186" s="227" t="s">
        <v>358</v>
      </c>
      <c r="I186" s="235">
        <v>0</v>
      </c>
      <c r="J186" s="228" t="s">
        <v>416</v>
      </c>
      <c r="K186" s="227" t="s">
        <v>358</v>
      </c>
      <c r="L186" s="227" t="s">
        <v>416</v>
      </c>
      <c r="M186" s="234" t="s">
        <v>865</v>
      </c>
      <c r="N186" s="234" t="s">
        <v>865</v>
      </c>
      <c r="O186" s="234" t="s">
        <v>865</v>
      </c>
      <c r="P186" s="322" t="s">
        <v>1309</v>
      </c>
      <c r="Q186" s="105">
        <v>0</v>
      </c>
      <c r="R186" s="105">
        <v>0</v>
      </c>
      <c r="S186" s="106" t="s">
        <v>869</v>
      </c>
      <c r="T186" s="10"/>
      <c r="U186" s="10"/>
      <c r="V186" s="10"/>
      <c r="W186" s="10"/>
      <c r="X186" s="10"/>
      <c r="Y186" s="10"/>
      <c r="Z186" s="10"/>
      <c r="AA186" s="10"/>
      <c r="AB186" s="10"/>
      <c r="AC186" s="10"/>
      <c r="AD186" s="10"/>
      <c r="AE186" s="10"/>
      <c r="AF186" s="10"/>
      <c r="AG186" s="10"/>
    </row>
    <row r="187" spans="1:33" ht="26.4" x14ac:dyDescent="0.25">
      <c r="A187" s="227" t="s">
        <v>664</v>
      </c>
      <c r="B187" s="227" t="s">
        <v>1293</v>
      </c>
      <c r="C187" s="170" t="s">
        <v>655</v>
      </c>
      <c r="D187" s="227" t="s">
        <v>149</v>
      </c>
      <c r="E187" s="115" t="s">
        <v>1348</v>
      </c>
      <c r="F187" s="233" t="s">
        <v>1416</v>
      </c>
      <c r="G187" s="228" t="s">
        <v>416</v>
      </c>
      <c r="H187" s="227" t="s">
        <v>358</v>
      </c>
      <c r="I187" s="235">
        <v>0</v>
      </c>
      <c r="J187" s="228" t="s">
        <v>416</v>
      </c>
      <c r="K187" s="227" t="s">
        <v>358</v>
      </c>
      <c r="L187" s="227" t="s">
        <v>416</v>
      </c>
      <c r="M187" s="234" t="s">
        <v>865</v>
      </c>
      <c r="N187" s="234" t="s">
        <v>865</v>
      </c>
      <c r="O187" s="234" t="s">
        <v>865</v>
      </c>
      <c r="P187" s="322" t="s">
        <v>1309</v>
      </c>
      <c r="Q187" s="105">
        <v>0</v>
      </c>
      <c r="R187" s="105">
        <v>0</v>
      </c>
      <c r="S187" s="106" t="s">
        <v>869</v>
      </c>
      <c r="T187" s="10"/>
      <c r="U187" s="10"/>
      <c r="V187" s="10"/>
      <c r="W187" s="10"/>
      <c r="X187" s="10"/>
      <c r="Y187" s="10"/>
      <c r="Z187" s="10"/>
      <c r="AA187" s="10"/>
      <c r="AB187" s="10"/>
      <c r="AC187" s="10"/>
      <c r="AD187" s="10"/>
      <c r="AE187" s="10"/>
      <c r="AF187" s="10"/>
      <c r="AG187" s="10"/>
    </row>
    <row r="188" spans="1:33" ht="13.2" x14ac:dyDescent="0.25">
      <c r="A188" s="227" t="s">
        <v>664</v>
      </c>
      <c r="B188" s="227" t="s">
        <v>1293</v>
      </c>
      <c r="C188" s="170" t="s">
        <v>655</v>
      </c>
      <c r="D188" s="227" t="s">
        <v>149</v>
      </c>
      <c r="E188" s="115" t="s">
        <v>1496</v>
      </c>
      <c r="F188" s="233">
        <v>10</v>
      </c>
      <c r="G188" s="228" t="s">
        <v>416</v>
      </c>
      <c r="H188" s="227" t="s">
        <v>358</v>
      </c>
      <c r="I188" s="228" t="s">
        <v>185</v>
      </c>
      <c r="J188" s="228" t="s">
        <v>416</v>
      </c>
      <c r="K188" s="227" t="s">
        <v>358</v>
      </c>
      <c r="L188" s="227" t="s">
        <v>416</v>
      </c>
      <c r="M188" s="234" t="s">
        <v>865</v>
      </c>
      <c r="N188" s="234" t="s">
        <v>865</v>
      </c>
      <c r="O188" s="234" t="s">
        <v>865</v>
      </c>
      <c r="P188" s="322" t="s">
        <v>1296</v>
      </c>
      <c r="Q188" s="105">
        <v>0</v>
      </c>
      <c r="R188" s="105">
        <v>0</v>
      </c>
      <c r="S188" s="106" t="s">
        <v>869</v>
      </c>
      <c r="T188" s="10"/>
      <c r="U188" s="10"/>
      <c r="V188" s="10"/>
      <c r="W188" s="10"/>
      <c r="X188" s="10"/>
      <c r="Y188" s="10"/>
      <c r="Z188" s="10"/>
      <c r="AA188" s="10"/>
      <c r="AB188" s="10"/>
      <c r="AC188" s="10"/>
      <c r="AD188" s="10"/>
      <c r="AE188" s="10"/>
      <c r="AF188" s="10"/>
      <c r="AG188" s="10"/>
    </row>
    <row r="189" spans="1:33" ht="13.2" x14ac:dyDescent="0.25">
      <c r="A189" s="227" t="s">
        <v>664</v>
      </c>
      <c r="B189" s="227" t="s">
        <v>1293</v>
      </c>
      <c r="C189" s="170" t="s">
        <v>655</v>
      </c>
      <c r="D189" s="227" t="s">
        <v>149</v>
      </c>
      <c r="E189" s="115" t="s">
        <v>1349</v>
      </c>
      <c r="F189" s="233">
        <v>5</v>
      </c>
      <c r="G189" s="228" t="s">
        <v>416</v>
      </c>
      <c r="H189" s="227" t="s">
        <v>358</v>
      </c>
      <c r="I189" s="228" t="s">
        <v>416</v>
      </c>
      <c r="J189" s="228" t="s">
        <v>416</v>
      </c>
      <c r="K189" s="227" t="s">
        <v>358</v>
      </c>
      <c r="L189" s="227" t="s">
        <v>416</v>
      </c>
      <c r="M189" s="234" t="s">
        <v>865</v>
      </c>
      <c r="N189" s="234" t="s">
        <v>865</v>
      </c>
      <c r="O189" s="234" t="s">
        <v>865</v>
      </c>
      <c r="P189" s="322" t="s">
        <v>1296</v>
      </c>
      <c r="Q189" s="105">
        <v>0</v>
      </c>
      <c r="R189" s="105">
        <v>0</v>
      </c>
      <c r="S189" s="106" t="s">
        <v>869</v>
      </c>
      <c r="T189" s="10"/>
      <c r="U189" s="10"/>
      <c r="V189" s="10"/>
      <c r="W189" s="10"/>
      <c r="X189" s="10"/>
      <c r="Y189" s="10"/>
      <c r="Z189" s="10"/>
      <c r="AA189" s="10"/>
      <c r="AB189" s="10"/>
      <c r="AC189" s="10"/>
      <c r="AD189" s="10"/>
      <c r="AE189" s="10"/>
      <c r="AF189" s="10"/>
      <c r="AG189" s="10"/>
    </row>
    <row r="190" spans="1:33" ht="26.4" x14ac:dyDescent="0.25">
      <c r="A190" s="227" t="s">
        <v>664</v>
      </c>
      <c r="B190" s="227" t="s">
        <v>1293</v>
      </c>
      <c r="C190" s="170" t="s">
        <v>655</v>
      </c>
      <c r="D190" s="227" t="s">
        <v>149</v>
      </c>
      <c r="E190" s="115" t="s">
        <v>1349</v>
      </c>
      <c r="F190" s="236">
        <v>41791</v>
      </c>
      <c r="G190" s="228">
        <v>1</v>
      </c>
      <c r="H190" s="227" t="s">
        <v>358</v>
      </c>
      <c r="I190" s="235">
        <v>0</v>
      </c>
      <c r="J190" s="235">
        <v>0</v>
      </c>
      <c r="K190" s="227" t="s">
        <v>358</v>
      </c>
      <c r="L190" s="227" t="s">
        <v>421</v>
      </c>
      <c r="M190" s="228" t="s">
        <v>865</v>
      </c>
      <c r="N190" s="228" t="s">
        <v>865</v>
      </c>
      <c r="O190" s="234" t="s">
        <v>865</v>
      </c>
      <c r="P190" s="322" t="s">
        <v>1309</v>
      </c>
      <c r="Q190" s="105">
        <v>0</v>
      </c>
      <c r="R190" s="105">
        <v>0</v>
      </c>
      <c r="S190" s="106" t="s">
        <v>869</v>
      </c>
      <c r="T190" s="10"/>
      <c r="U190" s="10"/>
      <c r="V190" s="10"/>
      <c r="W190" s="10"/>
      <c r="X190" s="10"/>
      <c r="Y190" s="10"/>
      <c r="Z190" s="10"/>
      <c r="AA190" s="10"/>
      <c r="AB190" s="10"/>
      <c r="AC190" s="10"/>
      <c r="AD190" s="10"/>
      <c r="AE190" s="10"/>
      <c r="AF190" s="10"/>
      <c r="AG190" s="10"/>
    </row>
    <row r="191" spans="1:33" ht="13.2" x14ac:dyDescent="0.25">
      <c r="A191" s="227" t="s">
        <v>664</v>
      </c>
      <c r="B191" s="227" t="s">
        <v>1293</v>
      </c>
      <c r="C191" s="170" t="s">
        <v>655</v>
      </c>
      <c r="D191" s="227" t="s">
        <v>149</v>
      </c>
      <c r="E191" s="115" t="s">
        <v>1352</v>
      </c>
      <c r="F191" s="233" t="s">
        <v>1409</v>
      </c>
      <c r="G191" s="228">
        <v>71</v>
      </c>
      <c r="H191" s="227" t="s">
        <v>358</v>
      </c>
      <c r="I191" s="228" t="s">
        <v>185</v>
      </c>
      <c r="J191" s="235">
        <v>0.05</v>
      </c>
      <c r="K191" s="227" t="s">
        <v>358</v>
      </c>
      <c r="L191" s="227" t="s">
        <v>421</v>
      </c>
      <c r="M191" s="228" t="s">
        <v>865</v>
      </c>
      <c r="N191" s="228" t="s">
        <v>865</v>
      </c>
      <c r="O191" s="234" t="s">
        <v>865</v>
      </c>
      <c r="P191" s="322" t="s">
        <v>1296</v>
      </c>
      <c r="Q191" s="105">
        <v>0</v>
      </c>
      <c r="R191" s="105">
        <v>0</v>
      </c>
      <c r="S191" s="106" t="s">
        <v>869</v>
      </c>
      <c r="T191" s="10"/>
      <c r="U191" s="10"/>
      <c r="V191" s="10"/>
      <c r="W191" s="10"/>
      <c r="X191" s="10"/>
      <c r="Y191" s="10"/>
      <c r="Z191" s="10"/>
      <c r="AA191" s="10"/>
      <c r="AB191" s="10"/>
      <c r="AC191" s="10"/>
      <c r="AD191" s="10"/>
      <c r="AE191" s="10"/>
      <c r="AF191" s="10"/>
      <c r="AG191" s="10"/>
    </row>
    <row r="192" spans="1:33" ht="13.2" x14ac:dyDescent="0.25">
      <c r="A192" s="227" t="s">
        <v>664</v>
      </c>
      <c r="B192" s="227" t="s">
        <v>1293</v>
      </c>
      <c r="C192" s="170" t="s">
        <v>655</v>
      </c>
      <c r="D192" s="227" t="s">
        <v>149</v>
      </c>
      <c r="E192" s="115" t="s">
        <v>1497</v>
      </c>
      <c r="F192" s="233" t="s">
        <v>1498</v>
      </c>
      <c r="G192" s="228">
        <v>1</v>
      </c>
      <c r="H192" s="227" t="s">
        <v>358</v>
      </c>
      <c r="I192" s="228" t="s">
        <v>185</v>
      </c>
      <c r="J192" s="235">
        <v>0.05</v>
      </c>
      <c r="K192" s="227" t="s">
        <v>358</v>
      </c>
      <c r="L192" s="227" t="s">
        <v>421</v>
      </c>
      <c r="M192" s="228" t="s">
        <v>865</v>
      </c>
      <c r="N192" s="228" t="s">
        <v>865</v>
      </c>
      <c r="O192" s="234" t="s">
        <v>865</v>
      </c>
      <c r="P192" s="322" t="s">
        <v>1296</v>
      </c>
      <c r="Q192" s="105">
        <v>0</v>
      </c>
      <c r="R192" s="105">
        <v>0</v>
      </c>
      <c r="S192" s="106" t="s">
        <v>869</v>
      </c>
      <c r="T192" s="10"/>
      <c r="U192" s="10"/>
      <c r="V192" s="10"/>
      <c r="W192" s="10"/>
      <c r="X192" s="10"/>
      <c r="Y192" s="10"/>
      <c r="Z192" s="10"/>
      <c r="AA192" s="10"/>
      <c r="AB192" s="10"/>
      <c r="AC192" s="10"/>
      <c r="AD192" s="10"/>
      <c r="AE192" s="10"/>
      <c r="AF192" s="10"/>
      <c r="AG192" s="10"/>
    </row>
    <row r="193" spans="1:33" ht="13.2" x14ac:dyDescent="0.25">
      <c r="A193" s="227" t="s">
        <v>664</v>
      </c>
      <c r="B193" s="227" t="s">
        <v>1293</v>
      </c>
      <c r="C193" s="170" t="s">
        <v>655</v>
      </c>
      <c r="D193" s="227" t="s">
        <v>149</v>
      </c>
      <c r="E193" s="115" t="s">
        <v>1499</v>
      </c>
      <c r="F193" s="233" t="s">
        <v>1498</v>
      </c>
      <c r="G193" s="228">
        <v>2</v>
      </c>
      <c r="H193" s="227" t="s">
        <v>358</v>
      </c>
      <c r="I193" s="228" t="s">
        <v>185</v>
      </c>
      <c r="J193" s="235">
        <v>0.04</v>
      </c>
      <c r="K193" s="227" t="s">
        <v>358</v>
      </c>
      <c r="L193" s="227" t="s">
        <v>421</v>
      </c>
      <c r="M193" s="228" t="s">
        <v>865</v>
      </c>
      <c r="N193" s="228" t="s">
        <v>865</v>
      </c>
      <c r="O193" s="234" t="s">
        <v>865</v>
      </c>
      <c r="P193" s="322" t="s">
        <v>1296</v>
      </c>
      <c r="Q193" s="105">
        <v>0</v>
      </c>
      <c r="R193" s="105">
        <v>0</v>
      </c>
      <c r="S193" s="106" t="s">
        <v>869</v>
      </c>
      <c r="T193" s="10"/>
      <c r="U193" s="10"/>
      <c r="V193" s="10"/>
      <c r="W193" s="10"/>
      <c r="X193" s="10"/>
      <c r="Y193" s="10"/>
      <c r="Z193" s="10"/>
      <c r="AA193" s="10"/>
      <c r="AB193" s="10"/>
      <c r="AC193" s="10"/>
      <c r="AD193" s="10"/>
      <c r="AE193" s="10"/>
      <c r="AF193" s="10"/>
      <c r="AG193" s="10"/>
    </row>
    <row r="194" spans="1:33" ht="13.2" x14ac:dyDescent="0.25">
      <c r="A194" s="227" t="s">
        <v>664</v>
      </c>
      <c r="B194" s="227" t="s">
        <v>1293</v>
      </c>
      <c r="C194" s="170" t="s">
        <v>655</v>
      </c>
      <c r="D194" s="227" t="s">
        <v>149</v>
      </c>
      <c r="E194" s="115" t="s">
        <v>1500</v>
      </c>
      <c r="F194" s="233" t="s">
        <v>1498</v>
      </c>
      <c r="G194" s="228" t="s">
        <v>416</v>
      </c>
      <c r="H194" s="227" t="s">
        <v>358</v>
      </c>
      <c r="I194" s="228" t="s">
        <v>185</v>
      </c>
      <c r="J194" s="228" t="s">
        <v>416</v>
      </c>
      <c r="K194" s="227" t="s">
        <v>358</v>
      </c>
      <c r="L194" s="227" t="s">
        <v>416</v>
      </c>
      <c r="M194" s="234" t="s">
        <v>865</v>
      </c>
      <c r="N194" s="234" t="s">
        <v>865</v>
      </c>
      <c r="O194" s="234" t="s">
        <v>865</v>
      </c>
      <c r="P194" s="322" t="s">
        <v>1296</v>
      </c>
      <c r="Q194" s="105">
        <v>0</v>
      </c>
      <c r="R194" s="105">
        <v>0</v>
      </c>
      <c r="S194" s="106" t="s">
        <v>869</v>
      </c>
      <c r="T194" s="10"/>
      <c r="U194" s="10"/>
      <c r="V194" s="10"/>
      <c r="W194" s="10"/>
      <c r="X194" s="10"/>
      <c r="Y194" s="10"/>
      <c r="Z194" s="10"/>
      <c r="AA194" s="10"/>
      <c r="AB194" s="10"/>
      <c r="AC194" s="10"/>
      <c r="AD194" s="10"/>
      <c r="AE194" s="10"/>
      <c r="AF194" s="10"/>
      <c r="AG194" s="10"/>
    </row>
    <row r="195" spans="1:33" ht="13.2" x14ac:dyDescent="0.25">
      <c r="A195" s="227" t="s">
        <v>664</v>
      </c>
      <c r="B195" s="227" t="s">
        <v>1293</v>
      </c>
      <c r="C195" s="170" t="s">
        <v>655</v>
      </c>
      <c r="D195" s="227" t="s">
        <v>149</v>
      </c>
      <c r="E195" s="115" t="s">
        <v>1353</v>
      </c>
      <c r="F195" s="233" t="s">
        <v>1501</v>
      </c>
      <c r="G195" s="228">
        <v>2</v>
      </c>
      <c r="H195" s="227" t="s">
        <v>358</v>
      </c>
      <c r="I195" s="228" t="s">
        <v>185</v>
      </c>
      <c r="J195" s="235">
        <v>0</v>
      </c>
      <c r="K195" s="227" t="s">
        <v>358</v>
      </c>
      <c r="L195" s="227" t="s">
        <v>421</v>
      </c>
      <c r="M195" s="228" t="s">
        <v>865</v>
      </c>
      <c r="N195" s="228" t="s">
        <v>865</v>
      </c>
      <c r="O195" s="234" t="s">
        <v>865</v>
      </c>
      <c r="P195" s="322" t="s">
        <v>1296</v>
      </c>
      <c r="Q195" s="105">
        <v>53</v>
      </c>
      <c r="R195" s="105">
        <v>14</v>
      </c>
      <c r="S195" s="106" t="s">
        <v>869</v>
      </c>
      <c r="T195" s="10"/>
      <c r="U195" s="10"/>
      <c r="V195" s="10"/>
      <c r="W195" s="10"/>
      <c r="X195" s="10"/>
      <c r="Y195" s="10"/>
      <c r="Z195" s="10"/>
      <c r="AA195" s="10"/>
      <c r="AB195" s="10"/>
      <c r="AC195" s="10"/>
      <c r="AD195" s="10"/>
      <c r="AE195" s="10"/>
      <c r="AF195" s="10"/>
      <c r="AG195" s="10"/>
    </row>
    <row r="196" spans="1:33" ht="13.2" x14ac:dyDescent="0.25">
      <c r="A196" s="227" t="s">
        <v>664</v>
      </c>
      <c r="B196" s="227" t="s">
        <v>1293</v>
      </c>
      <c r="C196" s="170" t="s">
        <v>655</v>
      </c>
      <c r="D196" s="227" t="s">
        <v>149</v>
      </c>
      <c r="E196" s="115" t="s">
        <v>1355</v>
      </c>
      <c r="F196" s="233">
        <v>7</v>
      </c>
      <c r="G196" s="228" t="s">
        <v>416</v>
      </c>
      <c r="H196" s="227" t="s">
        <v>358</v>
      </c>
      <c r="I196" s="228" t="s">
        <v>416</v>
      </c>
      <c r="J196" s="228" t="s">
        <v>416</v>
      </c>
      <c r="K196" s="227" t="s">
        <v>358</v>
      </c>
      <c r="L196" s="227" t="s">
        <v>416</v>
      </c>
      <c r="M196" s="234" t="s">
        <v>865</v>
      </c>
      <c r="N196" s="234" t="s">
        <v>865</v>
      </c>
      <c r="O196" s="234" t="s">
        <v>865</v>
      </c>
      <c r="P196" s="322" t="s">
        <v>1296</v>
      </c>
      <c r="Q196" s="105">
        <v>0</v>
      </c>
      <c r="R196" s="105">
        <v>0</v>
      </c>
      <c r="S196" s="106" t="s">
        <v>869</v>
      </c>
      <c r="T196" s="10"/>
      <c r="U196" s="10"/>
      <c r="V196" s="10"/>
      <c r="W196" s="10"/>
      <c r="X196" s="10"/>
      <c r="Y196" s="10"/>
      <c r="Z196" s="10"/>
      <c r="AA196" s="10"/>
      <c r="AB196" s="10"/>
      <c r="AC196" s="10"/>
      <c r="AD196" s="10"/>
      <c r="AE196" s="10"/>
      <c r="AF196" s="10"/>
      <c r="AG196" s="10"/>
    </row>
    <row r="197" spans="1:33" ht="13.2" x14ac:dyDescent="0.25">
      <c r="A197" s="227" t="s">
        <v>664</v>
      </c>
      <c r="B197" s="227" t="s">
        <v>1293</v>
      </c>
      <c r="C197" s="170" t="s">
        <v>655</v>
      </c>
      <c r="D197" s="227" t="s">
        <v>149</v>
      </c>
      <c r="E197" s="115" t="s">
        <v>1355</v>
      </c>
      <c r="F197" s="233">
        <v>9</v>
      </c>
      <c r="G197" s="228" t="s">
        <v>416</v>
      </c>
      <c r="H197" s="227" t="s">
        <v>358</v>
      </c>
      <c r="I197" s="228" t="s">
        <v>416</v>
      </c>
      <c r="J197" s="228" t="s">
        <v>416</v>
      </c>
      <c r="K197" s="227" t="s">
        <v>358</v>
      </c>
      <c r="L197" s="227" t="s">
        <v>416</v>
      </c>
      <c r="M197" s="234" t="s">
        <v>865</v>
      </c>
      <c r="N197" s="234" t="s">
        <v>865</v>
      </c>
      <c r="O197" s="234" t="s">
        <v>865</v>
      </c>
      <c r="P197" s="322" t="s">
        <v>1296</v>
      </c>
      <c r="Q197" s="105">
        <v>0</v>
      </c>
      <c r="R197" s="105">
        <v>0</v>
      </c>
      <c r="S197" s="106" t="s">
        <v>869</v>
      </c>
      <c r="T197" s="10"/>
      <c r="U197" s="10"/>
      <c r="V197" s="10"/>
      <c r="W197" s="10"/>
      <c r="X197" s="10"/>
      <c r="Y197" s="10"/>
      <c r="Z197" s="10"/>
      <c r="AA197" s="10"/>
      <c r="AB197" s="10"/>
      <c r="AC197" s="10"/>
      <c r="AD197" s="10"/>
      <c r="AE197" s="10"/>
      <c r="AF197" s="10"/>
      <c r="AG197" s="10"/>
    </row>
    <row r="198" spans="1:33" ht="13.2" x14ac:dyDescent="0.25">
      <c r="A198" s="227" t="s">
        <v>664</v>
      </c>
      <c r="B198" s="227" t="s">
        <v>1293</v>
      </c>
      <c r="C198" s="170" t="s">
        <v>655</v>
      </c>
      <c r="D198" s="227" t="s">
        <v>149</v>
      </c>
      <c r="E198" s="115" t="s">
        <v>1355</v>
      </c>
      <c r="F198" s="233" t="s">
        <v>1502</v>
      </c>
      <c r="G198" s="228" t="s">
        <v>416</v>
      </c>
      <c r="H198" s="227" t="s">
        <v>358</v>
      </c>
      <c r="I198" s="228" t="s">
        <v>416</v>
      </c>
      <c r="J198" s="228" t="s">
        <v>416</v>
      </c>
      <c r="K198" s="227" t="s">
        <v>358</v>
      </c>
      <c r="L198" s="227" t="s">
        <v>416</v>
      </c>
      <c r="M198" s="234" t="s">
        <v>865</v>
      </c>
      <c r="N198" s="234" t="s">
        <v>865</v>
      </c>
      <c r="O198" s="234" t="s">
        <v>865</v>
      </c>
      <c r="P198" s="322" t="s">
        <v>1296</v>
      </c>
      <c r="Q198" s="105">
        <v>0</v>
      </c>
      <c r="R198" s="105">
        <v>0</v>
      </c>
      <c r="S198" s="106" t="s">
        <v>869</v>
      </c>
      <c r="T198" s="10"/>
      <c r="U198" s="10"/>
      <c r="V198" s="10"/>
      <c r="W198" s="10"/>
      <c r="X198" s="10"/>
      <c r="Y198" s="10"/>
      <c r="Z198" s="10"/>
      <c r="AA198" s="10"/>
      <c r="AB198" s="10"/>
      <c r="AC198" s="10"/>
      <c r="AD198" s="10"/>
      <c r="AE198" s="10"/>
      <c r="AF198" s="10"/>
      <c r="AG198" s="10"/>
    </row>
    <row r="199" spans="1:33" ht="26.4" x14ac:dyDescent="0.25">
      <c r="A199" s="227" t="s">
        <v>664</v>
      </c>
      <c r="B199" s="227" t="s">
        <v>1293</v>
      </c>
      <c r="C199" s="170" t="s">
        <v>655</v>
      </c>
      <c r="D199" s="227" t="s">
        <v>149</v>
      </c>
      <c r="E199" s="115" t="s">
        <v>1355</v>
      </c>
      <c r="F199" s="233" t="s">
        <v>1491</v>
      </c>
      <c r="G199" s="228" t="s">
        <v>416</v>
      </c>
      <c r="H199" s="227" t="s">
        <v>358</v>
      </c>
      <c r="I199" s="228" t="s">
        <v>416</v>
      </c>
      <c r="J199" s="228" t="s">
        <v>416</v>
      </c>
      <c r="K199" s="227" t="s">
        <v>358</v>
      </c>
      <c r="L199" s="227" t="s">
        <v>416</v>
      </c>
      <c r="M199" s="234" t="s">
        <v>865</v>
      </c>
      <c r="N199" s="234" t="s">
        <v>865</v>
      </c>
      <c r="O199" s="234" t="s">
        <v>865</v>
      </c>
      <c r="P199" s="322" t="s">
        <v>1309</v>
      </c>
      <c r="Q199" s="105">
        <v>0</v>
      </c>
      <c r="R199" s="105">
        <v>0</v>
      </c>
      <c r="S199" s="106" t="s">
        <v>869</v>
      </c>
      <c r="T199" s="10"/>
      <c r="U199" s="10"/>
      <c r="V199" s="10"/>
      <c r="W199" s="10"/>
      <c r="X199" s="10"/>
      <c r="Y199" s="10"/>
      <c r="Z199" s="10"/>
      <c r="AA199" s="10"/>
      <c r="AB199" s="10"/>
      <c r="AC199" s="10"/>
      <c r="AD199" s="10"/>
      <c r="AE199" s="10"/>
      <c r="AF199" s="10"/>
      <c r="AG199" s="10"/>
    </row>
    <row r="200" spans="1:33" ht="13.2" x14ac:dyDescent="0.25">
      <c r="A200" s="227" t="s">
        <v>664</v>
      </c>
      <c r="B200" s="227" t="s">
        <v>1293</v>
      </c>
      <c r="C200" s="170" t="s">
        <v>655</v>
      </c>
      <c r="D200" s="227" t="s">
        <v>149</v>
      </c>
      <c r="E200" s="115" t="s">
        <v>1355</v>
      </c>
      <c r="F200" s="233" t="s">
        <v>1475</v>
      </c>
      <c r="G200" s="228" t="s">
        <v>416</v>
      </c>
      <c r="H200" s="227" t="s">
        <v>358</v>
      </c>
      <c r="I200" s="228" t="s">
        <v>416</v>
      </c>
      <c r="J200" s="228" t="s">
        <v>416</v>
      </c>
      <c r="K200" s="227" t="s">
        <v>358</v>
      </c>
      <c r="L200" s="227" t="s">
        <v>416</v>
      </c>
      <c r="M200" s="234" t="s">
        <v>865</v>
      </c>
      <c r="N200" s="234" t="s">
        <v>865</v>
      </c>
      <c r="O200" s="234" t="s">
        <v>865</v>
      </c>
      <c r="P200" s="322" t="s">
        <v>1296</v>
      </c>
      <c r="Q200" s="105">
        <v>0</v>
      </c>
      <c r="R200" s="105">
        <v>0</v>
      </c>
      <c r="S200" s="106" t="s">
        <v>869</v>
      </c>
      <c r="T200" s="10"/>
      <c r="U200" s="10"/>
      <c r="V200" s="10"/>
      <c r="W200" s="10"/>
      <c r="X200" s="10"/>
      <c r="Y200" s="10"/>
      <c r="Z200" s="10"/>
      <c r="AA200" s="10"/>
      <c r="AB200" s="10"/>
      <c r="AC200" s="10"/>
      <c r="AD200" s="10"/>
      <c r="AE200" s="10"/>
      <c r="AF200" s="10"/>
      <c r="AG200" s="10"/>
    </row>
    <row r="201" spans="1:33" ht="13.2" x14ac:dyDescent="0.25">
      <c r="A201" s="227" t="s">
        <v>664</v>
      </c>
      <c r="B201" s="227" t="s">
        <v>1293</v>
      </c>
      <c r="C201" s="170" t="s">
        <v>655</v>
      </c>
      <c r="D201" s="227" t="s">
        <v>149</v>
      </c>
      <c r="E201" s="115" t="s">
        <v>1503</v>
      </c>
      <c r="F201" s="233" t="s">
        <v>1409</v>
      </c>
      <c r="G201" s="228">
        <v>0</v>
      </c>
      <c r="H201" s="227" t="s">
        <v>358</v>
      </c>
      <c r="I201" s="228" t="s">
        <v>185</v>
      </c>
      <c r="J201" s="235">
        <v>0</v>
      </c>
      <c r="K201" s="227" t="s">
        <v>358</v>
      </c>
      <c r="L201" s="227" t="s">
        <v>421</v>
      </c>
      <c r="M201" s="228" t="s">
        <v>865</v>
      </c>
      <c r="N201" s="228" t="s">
        <v>865</v>
      </c>
      <c r="O201" s="234" t="s">
        <v>865</v>
      </c>
      <c r="P201" s="322" t="s">
        <v>1296</v>
      </c>
      <c r="Q201" s="105">
        <v>0</v>
      </c>
      <c r="R201" s="105">
        <v>0</v>
      </c>
      <c r="S201" s="106" t="s">
        <v>869</v>
      </c>
      <c r="T201" s="10"/>
      <c r="U201" s="10"/>
      <c r="V201" s="10"/>
      <c r="W201" s="10"/>
      <c r="X201" s="10"/>
      <c r="Y201" s="10"/>
      <c r="Z201" s="10"/>
      <c r="AA201" s="10"/>
      <c r="AB201" s="10"/>
      <c r="AC201" s="10"/>
      <c r="AD201" s="10"/>
      <c r="AE201" s="10"/>
      <c r="AF201" s="10"/>
      <c r="AG201" s="10"/>
    </row>
    <row r="202" spans="1:33" ht="13.2" x14ac:dyDescent="0.25">
      <c r="A202" s="227" t="s">
        <v>664</v>
      </c>
      <c r="B202" s="227" t="s">
        <v>1293</v>
      </c>
      <c r="C202" s="170" t="s">
        <v>655</v>
      </c>
      <c r="D202" s="227" t="s">
        <v>149</v>
      </c>
      <c r="E202" s="115" t="s">
        <v>1504</v>
      </c>
      <c r="F202" s="233" t="s">
        <v>1414</v>
      </c>
      <c r="G202" s="228" t="s">
        <v>416</v>
      </c>
      <c r="H202" s="227" t="s">
        <v>358</v>
      </c>
      <c r="I202" s="228" t="s">
        <v>416</v>
      </c>
      <c r="J202" s="228" t="s">
        <v>416</v>
      </c>
      <c r="K202" s="227" t="s">
        <v>358</v>
      </c>
      <c r="L202" s="227" t="s">
        <v>416</v>
      </c>
      <c r="M202" s="234" t="s">
        <v>865</v>
      </c>
      <c r="N202" s="234" t="s">
        <v>865</v>
      </c>
      <c r="O202" s="234" t="s">
        <v>865</v>
      </c>
      <c r="P202" s="322" t="s">
        <v>1296</v>
      </c>
      <c r="Q202" s="105">
        <v>0</v>
      </c>
      <c r="R202" s="105">
        <v>0</v>
      </c>
      <c r="S202" s="106" t="s">
        <v>869</v>
      </c>
      <c r="T202" s="10"/>
      <c r="U202" s="10"/>
      <c r="V202" s="10"/>
      <c r="W202" s="10"/>
      <c r="X202" s="10"/>
      <c r="Y202" s="10"/>
      <c r="Z202" s="10"/>
      <c r="AA202" s="10"/>
      <c r="AB202" s="10"/>
      <c r="AC202" s="10"/>
      <c r="AD202" s="10"/>
      <c r="AE202" s="10"/>
      <c r="AF202" s="10"/>
      <c r="AG202" s="10"/>
    </row>
    <row r="203" spans="1:33" ht="13.2" x14ac:dyDescent="0.25">
      <c r="A203" s="227" t="s">
        <v>664</v>
      </c>
      <c r="B203" s="227" t="s">
        <v>1293</v>
      </c>
      <c r="C203" s="170" t="s">
        <v>655</v>
      </c>
      <c r="D203" s="227" t="s">
        <v>149</v>
      </c>
      <c r="E203" s="115" t="s">
        <v>1505</v>
      </c>
      <c r="F203" s="233">
        <v>9</v>
      </c>
      <c r="G203" s="228" t="s">
        <v>416</v>
      </c>
      <c r="H203" s="227" t="s">
        <v>358</v>
      </c>
      <c r="I203" s="228" t="s">
        <v>416</v>
      </c>
      <c r="J203" s="228" t="s">
        <v>416</v>
      </c>
      <c r="K203" s="227" t="s">
        <v>358</v>
      </c>
      <c r="L203" s="227" t="s">
        <v>416</v>
      </c>
      <c r="M203" s="234" t="s">
        <v>865</v>
      </c>
      <c r="N203" s="234" t="s">
        <v>865</v>
      </c>
      <c r="O203" s="234" t="s">
        <v>865</v>
      </c>
      <c r="P203" s="322" t="s">
        <v>1296</v>
      </c>
      <c r="Q203" s="105">
        <v>0</v>
      </c>
      <c r="R203" s="105">
        <v>0</v>
      </c>
      <c r="S203" s="106" t="s">
        <v>869</v>
      </c>
      <c r="T203" s="10"/>
      <c r="U203" s="10"/>
      <c r="V203" s="10"/>
      <c r="W203" s="10"/>
      <c r="X203" s="10"/>
      <c r="Y203" s="10"/>
      <c r="Z203" s="10"/>
      <c r="AA203" s="10"/>
      <c r="AB203" s="10"/>
      <c r="AC203" s="10"/>
      <c r="AD203" s="10"/>
      <c r="AE203" s="10"/>
      <c r="AF203" s="10"/>
      <c r="AG203" s="10"/>
    </row>
    <row r="204" spans="1:33" ht="13.2" x14ac:dyDescent="0.25">
      <c r="A204" s="227" t="s">
        <v>664</v>
      </c>
      <c r="B204" s="227" t="s">
        <v>1293</v>
      </c>
      <c r="C204" s="170" t="s">
        <v>655</v>
      </c>
      <c r="D204" s="227" t="s">
        <v>149</v>
      </c>
      <c r="E204" s="115" t="s">
        <v>1505</v>
      </c>
      <c r="F204" s="233">
        <v>10</v>
      </c>
      <c r="G204" s="228" t="s">
        <v>416</v>
      </c>
      <c r="H204" s="227" t="s">
        <v>358</v>
      </c>
      <c r="I204" s="228" t="s">
        <v>416</v>
      </c>
      <c r="J204" s="228" t="s">
        <v>416</v>
      </c>
      <c r="K204" s="227" t="s">
        <v>358</v>
      </c>
      <c r="L204" s="227" t="s">
        <v>416</v>
      </c>
      <c r="M204" s="234" t="s">
        <v>865</v>
      </c>
      <c r="N204" s="234" t="s">
        <v>865</v>
      </c>
      <c r="O204" s="234" t="s">
        <v>865</v>
      </c>
      <c r="P204" s="322" t="s">
        <v>1296</v>
      </c>
      <c r="Q204" s="105">
        <v>0</v>
      </c>
      <c r="R204" s="105">
        <v>0</v>
      </c>
      <c r="S204" s="106" t="s">
        <v>869</v>
      </c>
      <c r="T204" s="10"/>
      <c r="U204" s="10"/>
      <c r="V204" s="10"/>
      <c r="W204" s="10"/>
      <c r="X204" s="10"/>
      <c r="Y204" s="10"/>
      <c r="Z204" s="10"/>
      <c r="AA204" s="10"/>
      <c r="AB204" s="10"/>
      <c r="AC204" s="10"/>
      <c r="AD204" s="10"/>
      <c r="AE204" s="10"/>
      <c r="AF204" s="10"/>
      <c r="AG204" s="10"/>
    </row>
    <row r="205" spans="1:33" ht="13.2" x14ac:dyDescent="0.25">
      <c r="A205" s="227" t="s">
        <v>664</v>
      </c>
      <c r="B205" s="227" t="s">
        <v>1293</v>
      </c>
      <c r="C205" s="170" t="s">
        <v>655</v>
      </c>
      <c r="D205" s="227" t="s">
        <v>149</v>
      </c>
      <c r="E205" s="115" t="s">
        <v>1505</v>
      </c>
      <c r="F205" s="233" t="s">
        <v>1422</v>
      </c>
      <c r="G205" s="228" t="s">
        <v>416</v>
      </c>
      <c r="H205" s="227" t="s">
        <v>358</v>
      </c>
      <c r="I205" s="228" t="s">
        <v>416</v>
      </c>
      <c r="J205" s="228" t="s">
        <v>416</v>
      </c>
      <c r="K205" s="227" t="s">
        <v>358</v>
      </c>
      <c r="L205" s="227" t="s">
        <v>416</v>
      </c>
      <c r="M205" s="234" t="s">
        <v>865</v>
      </c>
      <c r="N205" s="234" t="s">
        <v>865</v>
      </c>
      <c r="O205" s="234" t="s">
        <v>865</v>
      </c>
      <c r="P205" s="322" t="s">
        <v>1296</v>
      </c>
      <c r="Q205" s="105">
        <v>0</v>
      </c>
      <c r="R205" s="105">
        <v>0</v>
      </c>
      <c r="S205" s="106" t="s">
        <v>869</v>
      </c>
      <c r="T205" s="10"/>
      <c r="U205" s="10"/>
      <c r="V205" s="10"/>
      <c r="W205" s="10"/>
      <c r="X205" s="10"/>
      <c r="Y205" s="10"/>
      <c r="Z205" s="10"/>
      <c r="AA205" s="10"/>
      <c r="AB205" s="10"/>
      <c r="AC205" s="10"/>
      <c r="AD205" s="10"/>
      <c r="AE205" s="10"/>
      <c r="AF205" s="10"/>
      <c r="AG205" s="10"/>
    </row>
    <row r="206" spans="1:33" ht="13.2" x14ac:dyDescent="0.25">
      <c r="A206" s="227" t="s">
        <v>664</v>
      </c>
      <c r="B206" s="227" t="s">
        <v>1293</v>
      </c>
      <c r="C206" s="170" t="s">
        <v>655</v>
      </c>
      <c r="D206" s="227" t="s">
        <v>149</v>
      </c>
      <c r="E206" s="115" t="s">
        <v>1357</v>
      </c>
      <c r="F206" s="233" t="s">
        <v>1454</v>
      </c>
      <c r="G206" s="228" t="s">
        <v>416</v>
      </c>
      <c r="H206" s="227" t="s">
        <v>358</v>
      </c>
      <c r="I206" s="228" t="s">
        <v>416</v>
      </c>
      <c r="J206" s="228" t="s">
        <v>416</v>
      </c>
      <c r="K206" s="227" t="s">
        <v>358</v>
      </c>
      <c r="L206" s="227" t="s">
        <v>416</v>
      </c>
      <c r="M206" s="234" t="s">
        <v>865</v>
      </c>
      <c r="N206" s="234" t="s">
        <v>865</v>
      </c>
      <c r="O206" s="234" t="s">
        <v>865</v>
      </c>
      <c r="P206" s="322" t="s">
        <v>1296</v>
      </c>
      <c r="Q206" s="105">
        <v>0</v>
      </c>
      <c r="R206" s="105">
        <v>0</v>
      </c>
      <c r="S206" s="106" t="s">
        <v>869</v>
      </c>
      <c r="T206" s="10"/>
      <c r="U206" s="10"/>
      <c r="V206" s="10"/>
      <c r="W206" s="10"/>
      <c r="X206" s="10"/>
      <c r="Y206" s="10"/>
      <c r="Z206" s="10"/>
      <c r="AA206" s="10"/>
      <c r="AB206" s="10"/>
      <c r="AC206" s="10"/>
      <c r="AD206" s="10"/>
      <c r="AE206" s="10"/>
      <c r="AF206" s="10"/>
      <c r="AG206" s="10"/>
    </row>
    <row r="207" spans="1:33" ht="13.2" x14ac:dyDescent="0.25">
      <c r="A207" s="227" t="s">
        <v>664</v>
      </c>
      <c r="B207" s="227" t="s">
        <v>1293</v>
      </c>
      <c r="C207" s="170" t="s">
        <v>655</v>
      </c>
      <c r="D207" s="227" t="s">
        <v>149</v>
      </c>
      <c r="E207" s="115" t="s">
        <v>1506</v>
      </c>
      <c r="F207" s="233" t="s">
        <v>1454</v>
      </c>
      <c r="G207" s="228" t="s">
        <v>416</v>
      </c>
      <c r="H207" s="227" t="s">
        <v>358</v>
      </c>
      <c r="I207" s="228" t="s">
        <v>185</v>
      </c>
      <c r="J207" s="228" t="s">
        <v>416</v>
      </c>
      <c r="K207" s="227" t="s">
        <v>358</v>
      </c>
      <c r="L207" s="227" t="s">
        <v>416</v>
      </c>
      <c r="M207" s="234" t="s">
        <v>865</v>
      </c>
      <c r="N207" s="234" t="s">
        <v>865</v>
      </c>
      <c r="O207" s="234" t="s">
        <v>865</v>
      </c>
      <c r="P207" s="322" t="s">
        <v>1296</v>
      </c>
      <c r="Q207" s="105">
        <v>0</v>
      </c>
      <c r="R207" s="105">
        <v>0</v>
      </c>
      <c r="S207" s="106" t="s">
        <v>869</v>
      </c>
      <c r="T207" s="10"/>
      <c r="U207" s="10"/>
      <c r="V207" s="10"/>
      <c r="W207" s="10"/>
      <c r="X207" s="10"/>
      <c r="Y207" s="10"/>
      <c r="Z207" s="10"/>
      <c r="AA207" s="10"/>
      <c r="AB207" s="10"/>
      <c r="AC207" s="10"/>
      <c r="AD207" s="10"/>
      <c r="AE207" s="10"/>
      <c r="AF207" s="10"/>
      <c r="AG207" s="10"/>
    </row>
    <row r="208" spans="1:33" ht="13.2" x14ac:dyDescent="0.25">
      <c r="A208" s="227" t="s">
        <v>664</v>
      </c>
      <c r="B208" s="227" t="s">
        <v>1293</v>
      </c>
      <c r="C208" s="170" t="s">
        <v>655</v>
      </c>
      <c r="D208" s="227" t="s">
        <v>149</v>
      </c>
      <c r="E208" s="115" t="s">
        <v>1507</v>
      </c>
      <c r="F208" s="233" t="s">
        <v>1469</v>
      </c>
      <c r="G208" s="228" t="s">
        <v>416</v>
      </c>
      <c r="H208" s="227" t="s">
        <v>358</v>
      </c>
      <c r="I208" s="228" t="s">
        <v>185</v>
      </c>
      <c r="J208" s="228" t="s">
        <v>416</v>
      </c>
      <c r="K208" s="227" t="s">
        <v>358</v>
      </c>
      <c r="L208" s="227" t="s">
        <v>416</v>
      </c>
      <c r="M208" s="234" t="s">
        <v>865</v>
      </c>
      <c r="N208" s="234" t="s">
        <v>865</v>
      </c>
      <c r="O208" s="234" t="s">
        <v>865</v>
      </c>
      <c r="P208" s="322" t="s">
        <v>1296</v>
      </c>
      <c r="Q208" s="105">
        <v>0</v>
      </c>
      <c r="R208" s="105">
        <v>0</v>
      </c>
      <c r="S208" s="106" t="s">
        <v>869</v>
      </c>
      <c r="T208" s="10"/>
      <c r="U208" s="10"/>
      <c r="V208" s="10"/>
      <c r="W208" s="10"/>
      <c r="X208" s="10"/>
      <c r="Y208" s="10"/>
      <c r="Z208" s="10"/>
      <c r="AA208" s="10"/>
      <c r="AB208" s="10"/>
      <c r="AC208" s="10"/>
      <c r="AD208" s="10"/>
      <c r="AE208" s="10"/>
      <c r="AF208" s="10"/>
      <c r="AG208" s="10"/>
    </row>
    <row r="209" spans="1:33" ht="13.2" x14ac:dyDescent="0.25">
      <c r="A209" s="227" t="s">
        <v>664</v>
      </c>
      <c r="B209" s="227" t="s">
        <v>1293</v>
      </c>
      <c r="C209" s="170" t="s">
        <v>655</v>
      </c>
      <c r="D209" s="227" t="s">
        <v>149</v>
      </c>
      <c r="E209" s="115" t="s">
        <v>1358</v>
      </c>
      <c r="F209" s="233" t="s">
        <v>1462</v>
      </c>
      <c r="G209" s="228" t="s">
        <v>416</v>
      </c>
      <c r="H209" s="227" t="s">
        <v>358</v>
      </c>
      <c r="I209" s="228" t="s">
        <v>185</v>
      </c>
      <c r="J209" s="228" t="s">
        <v>416</v>
      </c>
      <c r="K209" s="227" t="s">
        <v>358</v>
      </c>
      <c r="L209" s="227" t="s">
        <v>416</v>
      </c>
      <c r="M209" s="234" t="s">
        <v>865</v>
      </c>
      <c r="N209" s="234" t="s">
        <v>865</v>
      </c>
      <c r="O209" s="234" t="s">
        <v>865</v>
      </c>
      <c r="P209" s="322" t="s">
        <v>1296</v>
      </c>
      <c r="Q209" s="105">
        <v>0</v>
      </c>
      <c r="R209" s="105">
        <v>0</v>
      </c>
      <c r="S209" s="106" t="s">
        <v>869</v>
      </c>
      <c r="T209" s="10"/>
      <c r="U209" s="10"/>
      <c r="V209" s="10"/>
      <c r="W209" s="10"/>
      <c r="X209" s="10"/>
      <c r="Y209" s="10"/>
      <c r="Z209" s="10"/>
      <c r="AA209" s="10"/>
      <c r="AB209" s="10"/>
      <c r="AC209" s="10"/>
      <c r="AD209" s="10"/>
      <c r="AE209" s="10"/>
      <c r="AF209" s="10"/>
      <c r="AG209" s="10"/>
    </row>
    <row r="210" spans="1:33" ht="13.2" x14ac:dyDescent="0.25">
      <c r="A210" s="227" t="s">
        <v>664</v>
      </c>
      <c r="B210" s="227" t="s">
        <v>1293</v>
      </c>
      <c r="C210" s="170" t="s">
        <v>655</v>
      </c>
      <c r="D210" s="227" t="s">
        <v>149</v>
      </c>
      <c r="E210" s="115" t="s">
        <v>1359</v>
      </c>
      <c r="F210" s="233" t="s">
        <v>1409</v>
      </c>
      <c r="G210" s="228">
        <v>0</v>
      </c>
      <c r="H210" s="227" t="s">
        <v>358</v>
      </c>
      <c r="I210" s="228" t="s">
        <v>416</v>
      </c>
      <c r="J210" s="235">
        <v>0</v>
      </c>
      <c r="K210" s="227" t="s">
        <v>358</v>
      </c>
      <c r="L210" s="227" t="s">
        <v>421</v>
      </c>
      <c r="M210" s="228" t="s">
        <v>865</v>
      </c>
      <c r="N210" s="228" t="s">
        <v>865</v>
      </c>
      <c r="O210" s="234" t="s">
        <v>865</v>
      </c>
      <c r="P210" s="322" t="s">
        <v>1296</v>
      </c>
      <c r="Q210" s="105">
        <v>7</v>
      </c>
      <c r="R210" s="105">
        <v>3</v>
      </c>
      <c r="S210" s="106" t="s">
        <v>869</v>
      </c>
      <c r="T210" s="10"/>
      <c r="U210" s="10"/>
      <c r="V210" s="10"/>
      <c r="W210" s="10"/>
      <c r="X210" s="10"/>
      <c r="Y210" s="10"/>
      <c r="Z210" s="10"/>
      <c r="AA210" s="10"/>
      <c r="AB210" s="10"/>
      <c r="AC210" s="10"/>
      <c r="AD210" s="10"/>
      <c r="AE210" s="10"/>
      <c r="AF210" s="10"/>
      <c r="AG210" s="10"/>
    </row>
    <row r="211" spans="1:33" ht="13.2" x14ac:dyDescent="0.25">
      <c r="A211" s="227" t="s">
        <v>664</v>
      </c>
      <c r="B211" s="227" t="s">
        <v>1293</v>
      </c>
      <c r="C211" s="170" t="s">
        <v>655</v>
      </c>
      <c r="D211" s="227" t="s">
        <v>149</v>
      </c>
      <c r="E211" s="115" t="s">
        <v>1360</v>
      </c>
      <c r="F211" s="233" t="s">
        <v>1409</v>
      </c>
      <c r="G211" s="228" t="s">
        <v>416</v>
      </c>
      <c r="H211" s="227" t="s">
        <v>358</v>
      </c>
      <c r="I211" s="228" t="s">
        <v>185</v>
      </c>
      <c r="J211" s="228" t="s">
        <v>416</v>
      </c>
      <c r="K211" s="227" t="s">
        <v>358</v>
      </c>
      <c r="L211" s="227" t="s">
        <v>416</v>
      </c>
      <c r="M211" s="234" t="s">
        <v>865</v>
      </c>
      <c r="N211" s="234" t="s">
        <v>865</v>
      </c>
      <c r="O211" s="234" t="s">
        <v>865</v>
      </c>
      <c r="P211" s="322" t="s">
        <v>1296</v>
      </c>
      <c r="Q211" s="105">
        <v>0</v>
      </c>
      <c r="R211" s="105">
        <v>0</v>
      </c>
      <c r="S211" s="106" t="s">
        <v>869</v>
      </c>
      <c r="T211" s="10"/>
      <c r="U211" s="10"/>
      <c r="V211" s="10"/>
      <c r="W211" s="10"/>
      <c r="X211" s="10"/>
      <c r="Y211" s="10"/>
      <c r="Z211" s="10"/>
      <c r="AA211" s="10"/>
      <c r="AB211" s="10"/>
      <c r="AC211" s="10"/>
      <c r="AD211" s="10"/>
      <c r="AE211" s="10"/>
      <c r="AF211" s="10"/>
      <c r="AG211" s="10"/>
    </row>
    <row r="212" spans="1:33" ht="13.2" x14ac:dyDescent="0.25">
      <c r="A212" s="227" t="s">
        <v>664</v>
      </c>
      <c r="B212" s="227" t="s">
        <v>1293</v>
      </c>
      <c r="C212" s="170" t="s">
        <v>655</v>
      </c>
      <c r="D212" s="227" t="s">
        <v>149</v>
      </c>
      <c r="E212" s="115" t="s">
        <v>1362</v>
      </c>
      <c r="F212" s="233" t="s">
        <v>1484</v>
      </c>
      <c r="G212" s="228" t="s">
        <v>416</v>
      </c>
      <c r="H212" s="227" t="s">
        <v>358</v>
      </c>
      <c r="I212" s="228" t="s">
        <v>416</v>
      </c>
      <c r="J212" s="228" t="s">
        <v>416</v>
      </c>
      <c r="K212" s="227" t="s">
        <v>358</v>
      </c>
      <c r="L212" s="227" t="s">
        <v>416</v>
      </c>
      <c r="M212" s="234" t="s">
        <v>865</v>
      </c>
      <c r="N212" s="234" t="s">
        <v>865</v>
      </c>
      <c r="O212" s="234" t="s">
        <v>865</v>
      </c>
      <c r="P212" s="322" t="s">
        <v>1296</v>
      </c>
      <c r="Q212" s="105">
        <v>0</v>
      </c>
      <c r="R212" s="105">
        <v>0</v>
      </c>
      <c r="S212" s="106" t="s">
        <v>869</v>
      </c>
      <c r="T212" s="10"/>
      <c r="U212" s="10"/>
      <c r="V212" s="10"/>
      <c r="W212" s="10"/>
      <c r="X212" s="10"/>
      <c r="Y212" s="10"/>
      <c r="Z212" s="10"/>
      <c r="AA212" s="10"/>
      <c r="AB212" s="10"/>
      <c r="AC212" s="10"/>
      <c r="AD212" s="10"/>
      <c r="AE212" s="10"/>
      <c r="AF212" s="10"/>
      <c r="AG212" s="10"/>
    </row>
    <row r="213" spans="1:33" ht="39.6" x14ac:dyDescent="0.25">
      <c r="A213" s="227" t="s">
        <v>664</v>
      </c>
      <c r="B213" s="227" t="s">
        <v>1293</v>
      </c>
      <c r="C213" s="170" t="s">
        <v>655</v>
      </c>
      <c r="D213" s="227" t="s">
        <v>149</v>
      </c>
      <c r="E213" s="115" t="s">
        <v>1362</v>
      </c>
      <c r="F213" s="233" t="s">
        <v>1457</v>
      </c>
      <c r="G213" s="228" t="s">
        <v>416</v>
      </c>
      <c r="H213" s="227" t="s">
        <v>358</v>
      </c>
      <c r="I213" s="235">
        <v>0.01</v>
      </c>
      <c r="J213" s="228" t="s">
        <v>416</v>
      </c>
      <c r="K213" s="227" t="s">
        <v>358</v>
      </c>
      <c r="L213" s="227" t="s">
        <v>416</v>
      </c>
      <c r="M213" s="234" t="s">
        <v>865</v>
      </c>
      <c r="N213" s="234" t="s">
        <v>865</v>
      </c>
      <c r="O213" s="234" t="s">
        <v>865</v>
      </c>
      <c r="P213" s="322" t="s">
        <v>1508</v>
      </c>
      <c r="Q213" s="105">
        <v>0</v>
      </c>
      <c r="R213" s="105">
        <v>0</v>
      </c>
      <c r="S213" s="106" t="s">
        <v>869</v>
      </c>
      <c r="T213" s="10"/>
      <c r="U213" s="10"/>
      <c r="V213" s="10"/>
      <c r="W213" s="10"/>
      <c r="X213" s="10"/>
      <c r="Y213" s="10"/>
      <c r="Z213" s="10"/>
      <c r="AA213" s="10"/>
      <c r="AB213" s="10"/>
      <c r="AC213" s="10"/>
      <c r="AD213" s="10"/>
      <c r="AE213" s="10"/>
      <c r="AF213" s="10"/>
      <c r="AG213" s="10"/>
    </row>
    <row r="214" spans="1:33" ht="13.2" x14ac:dyDescent="0.25">
      <c r="A214" s="227" t="s">
        <v>664</v>
      </c>
      <c r="B214" s="227" t="s">
        <v>1293</v>
      </c>
      <c r="C214" s="170" t="s">
        <v>655</v>
      </c>
      <c r="D214" s="227" t="s">
        <v>149</v>
      </c>
      <c r="E214" s="115" t="s">
        <v>1362</v>
      </c>
      <c r="F214" s="233" t="s">
        <v>1509</v>
      </c>
      <c r="G214" s="228" t="s">
        <v>416</v>
      </c>
      <c r="H214" s="227" t="s">
        <v>358</v>
      </c>
      <c r="I214" s="228" t="s">
        <v>416</v>
      </c>
      <c r="J214" s="228" t="s">
        <v>416</v>
      </c>
      <c r="K214" s="227" t="s">
        <v>358</v>
      </c>
      <c r="L214" s="227" t="s">
        <v>416</v>
      </c>
      <c r="M214" s="234" t="s">
        <v>865</v>
      </c>
      <c r="N214" s="234" t="s">
        <v>865</v>
      </c>
      <c r="O214" s="234" t="s">
        <v>865</v>
      </c>
      <c r="P214" s="322" t="s">
        <v>1296</v>
      </c>
      <c r="Q214" s="105">
        <v>0</v>
      </c>
      <c r="R214" s="105">
        <v>0</v>
      </c>
      <c r="S214" s="106" t="s">
        <v>869</v>
      </c>
      <c r="T214" s="10"/>
      <c r="U214" s="10"/>
      <c r="V214" s="10"/>
      <c r="W214" s="10"/>
      <c r="X214" s="10"/>
      <c r="Y214" s="10"/>
      <c r="Z214" s="10"/>
      <c r="AA214" s="10"/>
      <c r="AB214" s="10"/>
      <c r="AC214" s="10"/>
      <c r="AD214" s="10"/>
      <c r="AE214" s="10"/>
      <c r="AF214" s="10"/>
      <c r="AG214" s="10"/>
    </row>
    <row r="215" spans="1:33" ht="26.4" x14ac:dyDescent="0.25">
      <c r="A215" s="227" t="s">
        <v>664</v>
      </c>
      <c r="B215" s="227" t="s">
        <v>1293</v>
      </c>
      <c r="C215" s="170" t="s">
        <v>655</v>
      </c>
      <c r="D215" s="227" t="s">
        <v>149</v>
      </c>
      <c r="E215" s="115" t="s">
        <v>1362</v>
      </c>
      <c r="F215" s="233" t="s">
        <v>1453</v>
      </c>
      <c r="G215" s="228">
        <v>1</v>
      </c>
      <c r="H215" s="227" t="s">
        <v>358</v>
      </c>
      <c r="I215" s="235">
        <v>0</v>
      </c>
      <c r="J215" s="235">
        <v>0.01</v>
      </c>
      <c r="K215" s="227" t="s">
        <v>358</v>
      </c>
      <c r="L215" s="227" t="s">
        <v>421</v>
      </c>
      <c r="M215" s="228" t="s">
        <v>865</v>
      </c>
      <c r="N215" s="228" t="s">
        <v>865</v>
      </c>
      <c r="O215" s="234" t="s">
        <v>865</v>
      </c>
      <c r="P215" s="322" t="s">
        <v>1309</v>
      </c>
      <c r="Q215" s="105">
        <v>1</v>
      </c>
      <c r="R215" s="105">
        <v>1</v>
      </c>
      <c r="S215" s="106" t="s">
        <v>869</v>
      </c>
      <c r="T215" s="10"/>
      <c r="U215" s="10"/>
      <c r="V215" s="10"/>
      <c r="W215" s="10"/>
      <c r="X215" s="10"/>
      <c r="Y215" s="10"/>
      <c r="Z215" s="10"/>
      <c r="AA215" s="10"/>
      <c r="AB215" s="10"/>
      <c r="AC215" s="10"/>
      <c r="AD215" s="10"/>
      <c r="AE215" s="10"/>
      <c r="AF215" s="10"/>
      <c r="AG215" s="10"/>
    </row>
    <row r="216" spans="1:33" ht="26.4" x14ac:dyDescent="0.25">
      <c r="A216" s="227" t="s">
        <v>664</v>
      </c>
      <c r="B216" s="227" t="s">
        <v>1293</v>
      </c>
      <c r="C216" s="170" t="s">
        <v>655</v>
      </c>
      <c r="D216" s="227" t="s">
        <v>149</v>
      </c>
      <c r="E216" s="115" t="s">
        <v>1362</v>
      </c>
      <c r="F216" s="233" t="s">
        <v>1510</v>
      </c>
      <c r="G216" s="228">
        <v>0</v>
      </c>
      <c r="H216" s="227" t="s">
        <v>358</v>
      </c>
      <c r="I216" s="235">
        <v>0</v>
      </c>
      <c r="J216" s="235">
        <v>0</v>
      </c>
      <c r="K216" s="227" t="s">
        <v>358</v>
      </c>
      <c r="L216" s="227" t="s">
        <v>421</v>
      </c>
      <c r="M216" s="228" t="s">
        <v>865</v>
      </c>
      <c r="N216" s="228" t="s">
        <v>865</v>
      </c>
      <c r="O216" s="234" t="s">
        <v>865</v>
      </c>
      <c r="P216" s="322" t="s">
        <v>1309</v>
      </c>
      <c r="Q216" s="105">
        <v>0</v>
      </c>
      <c r="R216" s="105">
        <v>0</v>
      </c>
      <c r="S216" s="106" t="s">
        <v>869</v>
      </c>
      <c r="T216" s="10"/>
      <c r="U216" s="10"/>
      <c r="V216" s="10"/>
      <c r="W216" s="10"/>
      <c r="X216" s="10"/>
      <c r="Y216" s="10"/>
      <c r="Z216" s="10"/>
      <c r="AA216" s="10"/>
      <c r="AB216" s="10"/>
      <c r="AC216" s="10"/>
      <c r="AD216" s="10"/>
      <c r="AE216" s="10"/>
      <c r="AF216" s="10"/>
      <c r="AG216" s="10"/>
    </row>
    <row r="217" spans="1:33" ht="26.4" x14ac:dyDescent="0.25">
      <c r="A217" s="227" t="s">
        <v>664</v>
      </c>
      <c r="B217" s="227" t="s">
        <v>1293</v>
      </c>
      <c r="C217" s="170" t="s">
        <v>655</v>
      </c>
      <c r="D217" s="227" t="s">
        <v>149</v>
      </c>
      <c r="E217" s="115" t="s">
        <v>1362</v>
      </c>
      <c r="F217" s="233" t="s">
        <v>1511</v>
      </c>
      <c r="G217" s="228" t="s">
        <v>416</v>
      </c>
      <c r="H217" s="227" t="s">
        <v>358</v>
      </c>
      <c r="I217" s="235">
        <v>0.25</v>
      </c>
      <c r="J217" s="228" t="s">
        <v>416</v>
      </c>
      <c r="K217" s="227" t="s">
        <v>358</v>
      </c>
      <c r="L217" s="227" t="s">
        <v>416</v>
      </c>
      <c r="M217" s="234" t="s">
        <v>865</v>
      </c>
      <c r="N217" s="234" t="s">
        <v>865</v>
      </c>
      <c r="O217" s="234" t="s">
        <v>865</v>
      </c>
      <c r="P217" s="322" t="s">
        <v>1512</v>
      </c>
      <c r="Q217" s="105">
        <v>0</v>
      </c>
      <c r="R217" s="105">
        <v>0</v>
      </c>
      <c r="S217" s="106" t="s">
        <v>869</v>
      </c>
      <c r="T217" s="10"/>
      <c r="U217" s="10"/>
      <c r="V217" s="10"/>
      <c r="W217" s="10"/>
      <c r="X217" s="10"/>
      <c r="Y217" s="10"/>
      <c r="Z217" s="10"/>
      <c r="AA217" s="10"/>
      <c r="AB217" s="10"/>
      <c r="AC217" s="10"/>
      <c r="AD217" s="10"/>
      <c r="AE217" s="10"/>
      <c r="AF217" s="10"/>
      <c r="AG217" s="10"/>
    </row>
    <row r="218" spans="1:33" ht="13.2" x14ac:dyDescent="0.25">
      <c r="A218" s="227" t="s">
        <v>664</v>
      </c>
      <c r="B218" s="227" t="s">
        <v>1293</v>
      </c>
      <c r="C218" s="170" t="s">
        <v>655</v>
      </c>
      <c r="D218" s="227" t="s">
        <v>149</v>
      </c>
      <c r="E218" s="115" t="s">
        <v>1362</v>
      </c>
      <c r="F218" s="233" t="s">
        <v>1513</v>
      </c>
      <c r="G218" s="228" t="s">
        <v>416</v>
      </c>
      <c r="H218" s="227" t="s">
        <v>358</v>
      </c>
      <c r="I218" s="228" t="s">
        <v>416</v>
      </c>
      <c r="J218" s="228" t="s">
        <v>416</v>
      </c>
      <c r="K218" s="227" t="s">
        <v>358</v>
      </c>
      <c r="L218" s="227" t="s">
        <v>416</v>
      </c>
      <c r="M218" s="234" t="s">
        <v>865</v>
      </c>
      <c r="N218" s="234" t="s">
        <v>865</v>
      </c>
      <c r="O218" s="234" t="s">
        <v>865</v>
      </c>
      <c r="P218" s="322" t="s">
        <v>1296</v>
      </c>
      <c r="Q218" s="105">
        <v>0</v>
      </c>
      <c r="R218" s="105">
        <v>0</v>
      </c>
      <c r="S218" s="106" t="s">
        <v>869</v>
      </c>
      <c r="T218" s="10"/>
      <c r="U218" s="10"/>
      <c r="V218" s="10"/>
      <c r="W218" s="10"/>
      <c r="X218" s="10"/>
      <c r="Y218" s="10"/>
      <c r="Z218" s="10"/>
      <c r="AA218" s="10"/>
      <c r="AB218" s="10"/>
      <c r="AC218" s="10"/>
      <c r="AD218" s="10"/>
      <c r="AE218" s="10"/>
      <c r="AF218" s="10"/>
      <c r="AG218" s="10"/>
    </row>
    <row r="219" spans="1:33" ht="13.2" x14ac:dyDescent="0.25">
      <c r="A219" s="227" t="s">
        <v>664</v>
      </c>
      <c r="B219" s="227" t="s">
        <v>1293</v>
      </c>
      <c r="C219" s="170" t="s">
        <v>655</v>
      </c>
      <c r="D219" s="227" t="s">
        <v>149</v>
      </c>
      <c r="E219" s="115" t="s">
        <v>1514</v>
      </c>
      <c r="F219" s="233">
        <v>7</v>
      </c>
      <c r="G219" s="228">
        <v>0</v>
      </c>
      <c r="H219" s="227" t="s">
        <v>358</v>
      </c>
      <c r="I219" s="228" t="s">
        <v>416</v>
      </c>
      <c r="J219" s="235">
        <v>0</v>
      </c>
      <c r="K219" s="227" t="s">
        <v>358</v>
      </c>
      <c r="L219" s="227" t="s">
        <v>421</v>
      </c>
      <c r="M219" s="228" t="s">
        <v>865</v>
      </c>
      <c r="N219" s="228" t="s">
        <v>865</v>
      </c>
      <c r="O219" s="234" t="s">
        <v>865</v>
      </c>
      <c r="P219" s="322" t="s">
        <v>1296</v>
      </c>
      <c r="Q219" s="105">
        <v>0</v>
      </c>
      <c r="R219" s="105">
        <v>0</v>
      </c>
      <c r="S219" s="106" t="s">
        <v>869</v>
      </c>
      <c r="T219" s="10"/>
      <c r="U219" s="10"/>
      <c r="V219" s="10"/>
      <c r="W219" s="10"/>
      <c r="X219" s="10"/>
      <c r="Y219" s="10"/>
      <c r="Z219" s="10"/>
      <c r="AA219" s="10"/>
      <c r="AB219" s="10"/>
      <c r="AC219" s="10"/>
      <c r="AD219" s="10"/>
      <c r="AE219" s="10"/>
      <c r="AF219" s="10"/>
      <c r="AG219" s="10"/>
    </row>
    <row r="220" spans="1:33" ht="13.2" x14ac:dyDescent="0.25">
      <c r="A220" s="227" t="s">
        <v>664</v>
      </c>
      <c r="B220" s="227" t="s">
        <v>1293</v>
      </c>
      <c r="C220" s="170" t="s">
        <v>655</v>
      </c>
      <c r="D220" s="227" t="s">
        <v>149</v>
      </c>
      <c r="E220" s="115" t="s">
        <v>1514</v>
      </c>
      <c r="F220" s="233" t="s">
        <v>1484</v>
      </c>
      <c r="G220" s="228" t="s">
        <v>416</v>
      </c>
      <c r="H220" s="227" t="s">
        <v>358</v>
      </c>
      <c r="I220" s="228" t="s">
        <v>416</v>
      </c>
      <c r="J220" s="228" t="s">
        <v>416</v>
      </c>
      <c r="K220" s="227" t="s">
        <v>358</v>
      </c>
      <c r="L220" s="227" t="s">
        <v>416</v>
      </c>
      <c r="M220" s="234" t="s">
        <v>865</v>
      </c>
      <c r="N220" s="234" t="s">
        <v>865</v>
      </c>
      <c r="O220" s="234" t="s">
        <v>865</v>
      </c>
      <c r="P220" s="322" t="s">
        <v>1296</v>
      </c>
      <c r="Q220" s="105">
        <v>0</v>
      </c>
      <c r="R220" s="105">
        <v>0</v>
      </c>
      <c r="S220" s="106" t="s">
        <v>869</v>
      </c>
      <c r="T220" s="10"/>
      <c r="U220" s="10"/>
      <c r="V220" s="10"/>
      <c r="W220" s="10"/>
      <c r="X220" s="10"/>
      <c r="Y220" s="10"/>
      <c r="Z220" s="10"/>
      <c r="AA220" s="10"/>
      <c r="AB220" s="10"/>
      <c r="AC220" s="10"/>
      <c r="AD220" s="10"/>
      <c r="AE220" s="10"/>
      <c r="AF220" s="10"/>
      <c r="AG220" s="10"/>
    </row>
    <row r="221" spans="1:33" ht="13.2" x14ac:dyDescent="0.25">
      <c r="A221" s="227" t="s">
        <v>664</v>
      </c>
      <c r="B221" s="227" t="s">
        <v>1293</v>
      </c>
      <c r="C221" s="170" t="s">
        <v>655</v>
      </c>
      <c r="D221" s="227" t="s">
        <v>149</v>
      </c>
      <c r="E221" s="115" t="s">
        <v>1514</v>
      </c>
      <c r="F221" s="233" t="s">
        <v>1491</v>
      </c>
      <c r="G221" s="228" t="s">
        <v>416</v>
      </c>
      <c r="H221" s="227" t="s">
        <v>358</v>
      </c>
      <c r="I221" s="228" t="s">
        <v>416</v>
      </c>
      <c r="J221" s="228" t="s">
        <v>416</v>
      </c>
      <c r="K221" s="227" t="s">
        <v>358</v>
      </c>
      <c r="L221" s="227" t="s">
        <v>416</v>
      </c>
      <c r="M221" s="234" t="s">
        <v>865</v>
      </c>
      <c r="N221" s="234" t="s">
        <v>865</v>
      </c>
      <c r="O221" s="234" t="s">
        <v>865</v>
      </c>
      <c r="P221" s="322" t="s">
        <v>1296</v>
      </c>
      <c r="Q221" s="105">
        <v>0</v>
      </c>
      <c r="R221" s="105">
        <v>0</v>
      </c>
      <c r="S221" s="106" t="s">
        <v>869</v>
      </c>
      <c r="T221" s="10"/>
      <c r="U221" s="10"/>
      <c r="V221" s="10"/>
      <c r="W221" s="10"/>
      <c r="X221" s="10"/>
      <c r="Y221" s="10"/>
      <c r="Z221" s="10"/>
      <c r="AA221" s="10"/>
      <c r="AB221" s="10"/>
      <c r="AC221" s="10"/>
      <c r="AD221" s="10"/>
      <c r="AE221" s="10"/>
      <c r="AF221" s="10"/>
      <c r="AG221" s="10"/>
    </row>
    <row r="222" spans="1:33" ht="13.2" x14ac:dyDescent="0.25">
      <c r="A222" s="227" t="s">
        <v>664</v>
      </c>
      <c r="B222" s="227" t="s">
        <v>1293</v>
      </c>
      <c r="C222" s="170" t="s">
        <v>655</v>
      </c>
      <c r="D222" s="227" t="s">
        <v>149</v>
      </c>
      <c r="E222" s="115" t="s">
        <v>1514</v>
      </c>
      <c r="F222" s="233" t="s">
        <v>1475</v>
      </c>
      <c r="G222" s="228" t="s">
        <v>416</v>
      </c>
      <c r="H222" s="227" t="s">
        <v>358</v>
      </c>
      <c r="I222" s="228" t="s">
        <v>416</v>
      </c>
      <c r="J222" s="228" t="s">
        <v>416</v>
      </c>
      <c r="K222" s="227" t="s">
        <v>358</v>
      </c>
      <c r="L222" s="227" t="s">
        <v>416</v>
      </c>
      <c r="M222" s="234" t="s">
        <v>865</v>
      </c>
      <c r="N222" s="234" t="s">
        <v>865</v>
      </c>
      <c r="O222" s="234" t="s">
        <v>865</v>
      </c>
      <c r="P222" s="322" t="s">
        <v>1296</v>
      </c>
      <c r="Q222" s="105">
        <v>0</v>
      </c>
      <c r="R222" s="105">
        <v>0</v>
      </c>
      <c r="S222" s="106" t="s">
        <v>869</v>
      </c>
      <c r="T222" s="10"/>
      <c r="U222" s="10"/>
      <c r="V222" s="10"/>
      <c r="W222" s="10"/>
      <c r="X222" s="10"/>
      <c r="Y222" s="10"/>
      <c r="Z222" s="10"/>
      <c r="AA222" s="10"/>
      <c r="AB222" s="10"/>
      <c r="AC222" s="10"/>
      <c r="AD222" s="10"/>
      <c r="AE222" s="10"/>
      <c r="AF222" s="10"/>
      <c r="AG222" s="10"/>
    </row>
    <row r="223" spans="1:33" ht="13.2" x14ac:dyDescent="0.25">
      <c r="A223" s="227" t="s">
        <v>664</v>
      </c>
      <c r="B223" s="227" t="s">
        <v>1293</v>
      </c>
      <c r="C223" s="170" t="s">
        <v>655</v>
      </c>
      <c r="D223" s="227" t="s">
        <v>149</v>
      </c>
      <c r="E223" s="115" t="s">
        <v>1514</v>
      </c>
      <c r="F223" s="233" t="s">
        <v>1449</v>
      </c>
      <c r="G223" s="228" t="s">
        <v>416</v>
      </c>
      <c r="H223" s="227" t="s">
        <v>358</v>
      </c>
      <c r="I223" s="228" t="s">
        <v>416</v>
      </c>
      <c r="J223" s="228" t="s">
        <v>416</v>
      </c>
      <c r="K223" s="227" t="s">
        <v>358</v>
      </c>
      <c r="L223" s="227" t="s">
        <v>416</v>
      </c>
      <c r="M223" s="234" t="s">
        <v>865</v>
      </c>
      <c r="N223" s="234" t="s">
        <v>865</v>
      </c>
      <c r="O223" s="234" t="s">
        <v>865</v>
      </c>
      <c r="P223" s="322" t="s">
        <v>1296</v>
      </c>
      <c r="Q223" s="105">
        <v>0</v>
      </c>
      <c r="R223" s="105">
        <v>0</v>
      </c>
      <c r="S223" s="106" t="s">
        <v>869</v>
      </c>
      <c r="T223" s="10"/>
      <c r="U223" s="10"/>
      <c r="V223" s="10"/>
      <c r="W223" s="10"/>
      <c r="X223" s="10"/>
      <c r="Y223" s="10"/>
      <c r="Z223" s="10"/>
      <c r="AA223" s="10"/>
      <c r="AB223" s="10"/>
      <c r="AC223" s="10"/>
      <c r="AD223" s="10"/>
      <c r="AE223" s="10"/>
      <c r="AF223" s="10"/>
      <c r="AG223" s="10"/>
    </row>
    <row r="224" spans="1:33" ht="13.2" x14ac:dyDescent="0.25">
      <c r="A224" s="227" t="s">
        <v>664</v>
      </c>
      <c r="B224" s="227" t="s">
        <v>1293</v>
      </c>
      <c r="C224" s="170" t="s">
        <v>655</v>
      </c>
      <c r="D224" s="227" t="s">
        <v>149</v>
      </c>
      <c r="E224" s="115" t="s">
        <v>1365</v>
      </c>
      <c r="F224" s="233" t="s">
        <v>1484</v>
      </c>
      <c r="G224" s="228">
        <v>23</v>
      </c>
      <c r="H224" s="227" t="s">
        <v>358</v>
      </c>
      <c r="I224" s="228" t="s">
        <v>416</v>
      </c>
      <c r="J224" s="235">
        <v>0.01</v>
      </c>
      <c r="K224" s="227" t="s">
        <v>358</v>
      </c>
      <c r="L224" s="227" t="s">
        <v>421</v>
      </c>
      <c r="M224" s="228" t="s">
        <v>865</v>
      </c>
      <c r="N224" s="228" t="s">
        <v>865</v>
      </c>
      <c r="O224" s="234" t="s">
        <v>865</v>
      </c>
      <c r="P224" s="322" t="s">
        <v>1296</v>
      </c>
      <c r="Q224" s="105">
        <v>1</v>
      </c>
      <c r="R224" s="105">
        <v>1</v>
      </c>
      <c r="S224" s="106" t="s">
        <v>869</v>
      </c>
      <c r="T224" s="10"/>
      <c r="U224" s="10"/>
      <c r="V224" s="10"/>
      <c r="W224" s="10"/>
      <c r="X224" s="10"/>
      <c r="Y224" s="10"/>
      <c r="Z224" s="10"/>
      <c r="AA224" s="10"/>
      <c r="AB224" s="10"/>
      <c r="AC224" s="10"/>
      <c r="AD224" s="10"/>
      <c r="AE224" s="10"/>
      <c r="AF224" s="10"/>
      <c r="AG224" s="10"/>
    </row>
    <row r="225" spans="1:33" ht="13.2" x14ac:dyDescent="0.25">
      <c r="A225" s="227" t="s">
        <v>664</v>
      </c>
      <c r="B225" s="227" t="s">
        <v>1293</v>
      </c>
      <c r="C225" s="170" t="s">
        <v>655</v>
      </c>
      <c r="D225" s="227" t="s">
        <v>149</v>
      </c>
      <c r="E225" s="115" t="s">
        <v>1365</v>
      </c>
      <c r="F225" s="233" t="s">
        <v>1515</v>
      </c>
      <c r="G225" s="228">
        <v>0</v>
      </c>
      <c r="H225" s="227" t="s">
        <v>358</v>
      </c>
      <c r="I225" s="228" t="s">
        <v>416</v>
      </c>
      <c r="J225" s="235">
        <v>0</v>
      </c>
      <c r="K225" s="227" t="s">
        <v>358</v>
      </c>
      <c r="L225" s="227" t="s">
        <v>421</v>
      </c>
      <c r="M225" s="228" t="s">
        <v>865</v>
      </c>
      <c r="N225" s="228" t="s">
        <v>865</v>
      </c>
      <c r="O225" s="234" t="s">
        <v>865</v>
      </c>
      <c r="P225" s="322" t="s">
        <v>1296</v>
      </c>
      <c r="Q225" s="105">
        <v>0</v>
      </c>
      <c r="R225" s="105">
        <v>0</v>
      </c>
      <c r="S225" s="106" t="s">
        <v>869</v>
      </c>
      <c r="T225" s="10"/>
      <c r="U225" s="10"/>
      <c r="V225" s="10"/>
      <c r="W225" s="10"/>
      <c r="X225" s="10"/>
      <c r="Y225" s="10"/>
      <c r="Z225" s="10"/>
      <c r="AA225" s="10"/>
      <c r="AB225" s="10"/>
      <c r="AC225" s="10"/>
      <c r="AD225" s="10"/>
      <c r="AE225" s="10"/>
      <c r="AF225" s="10"/>
      <c r="AG225" s="10"/>
    </row>
    <row r="226" spans="1:33" ht="13.2" x14ac:dyDescent="0.25">
      <c r="A226" s="227" t="s">
        <v>664</v>
      </c>
      <c r="B226" s="227" t="s">
        <v>1293</v>
      </c>
      <c r="C226" s="170" t="s">
        <v>655</v>
      </c>
      <c r="D226" s="227" t="s">
        <v>149</v>
      </c>
      <c r="E226" s="115" t="s">
        <v>1516</v>
      </c>
      <c r="F226" s="233">
        <v>10</v>
      </c>
      <c r="G226" s="228" t="s">
        <v>416</v>
      </c>
      <c r="H226" s="227" t="s">
        <v>358</v>
      </c>
      <c r="I226" s="228" t="s">
        <v>416</v>
      </c>
      <c r="J226" s="228" t="s">
        <v>416</v>
      </c>
      <c r="K226" s="227" t="s">
        <v>358</v>
      </c>
      <c r="L226" s="227" t="s">
        <v>416</v>
      </c>
      <c r="M226" s="234" t="s">
        <v>865</v>
      </c>
      <c r="N226" s="234" t="s">
        <v>865</v>
      </c>
      <c r="O226" s="234" t="s">
        <v>865</v>
      </c>
      <c r="P226" s="322" t="s">
        <v>1296</v>
      </c>
      <c r="Q226" s="105">
        <v>0</v>
      </c>
      <c r="R226" s="105">
        <v>0</v>
      </c>
      <c r="S226" s="106" t="s">
        <v>869</v>
      </c>
      <c r="T226" s="10"/>
      <c r="U226" s="10"/>
      <c r="V226" s="10"/>
      <c r="W226" s="10"/>
      <c r="X226" s="10"/>
      <c r="Y226" s="10"/>
      <c r="Z226" s="10"/>
      <c r="AA226" s="10"/>
      <c r="AB226" s="10"/>
      <c r="AC226" s="10"/>
      <c r="AD226" s="10"/>
      <c r="AE226" s="10"/>
      <c r="AF226" s="10"/>
      <c r="AG226" s="10"/>
    </row>
    <row r="227" spans="1:33" ht="13.2" x14ac:dyDescent="0.25">
      <c r="A227" s="227" t="s">
        <v>664</v>
      </c>
      <c r="B227" s="227" t="s">
        <v>1293</v>
      </c>
      <c r="C227" s="170" t="s">
        <v>655</v>
      </c>
      <c r="D227" s="227" t="s">
        <v>149</v>
      </c>
      <c r="E227" s="115" t="s">
        <v>1517</v>
      </c>
      <c r="F227" s="233" t="s">
        <v>1409</v>
      </c>
      <c r="G227" s="228" t="s">
        <v>416</v>
      </c>
      <c r="H227" s="227" t="s">
        <v>358</v>
      </c>
      <c r="I227" s="228" t="s">
        <v>185</v>
      </c>
      <c r="J227" s="228" t="s">
        <v>416</v>
      </c>
      <c r="K227" s="227" t="s">
        <v>358</v>
      </c>
      <c r="L227" s="227" t="s">
        <v>416</v>
      </c>
      <c r="M227" s="234" t="s">
        <v>865</v>
      </c>
      <c r="N227" s="234" t="s">
        <v>865</v>
      </c>
      <c r="O227" s="234" t="s">
        <v>865</v>
      </c>
      <c r="P227" s="322" t="s">
        <v>1296</v>
      </c>
      <c r="Q227" s="105">
        <v>0</v>
      </c>
      <c r="R227" s="105">
        <v>0</v>
      </c>
      <c r="S227" s="106" t="s">
        <v>869</v>
      </c>
      <c r="T227" s="10"/>
      <c r="U227" s="10"/>
      <c r="V227" s="10"/>
      <c r="W227" s="10"/>
      <c r="X227" s="10"/>
      <c r="Y227" s="10"/>
      <c r="Z227" s="10"/>
      <c r="AA227" s="10"/>
      <c r="AB227" s="10"/>
      <c r="AC227" s="10"/>
      <c r="AD227" s="10"/>
      <c r="AE227" s="10"/>
      <c r="AF227" s="10"/>
      <c r="AG227" s="10"/>
    </row>
    <row r="228" spans="1:33" ht="13.2" x14ac:dyDescent="0.25">
      <c r="A228" s="227" t="s">
        <v>664</v>
      </c>
      <c r="B228" s="227" t="s">
        <v>1293</v>
      </c>
      <c r="C228" s="170" t="s">
        <v>655</v>
      </c>
      <c r="D228" s="227" t="s">
        <v>149</v>
      </c>
      <c r="E228" s="115" t="s">
        <v>1367</v>
      </c>
      <c r="F228" s="233" t="s">
        <v>1518</v>
      </c>
      <c r="G228" s="228">
        <v>0</v>
      </c>
      <c r="H228" s="227" t="s">
        <v>358</v>
      </c>
      <c r="I228" s="228" t="s">
        <v>416</v>
      </c>
      <c r="J228" s="235">
        <v>0</v>
      </c>
      <c r="K228" s="227" t="s">
        <v>358</v>
      </c>
      <c r="L228" s="227" t="s">
        <v>421</v>
      </c>
      <c r="M228" s="228" t="s">
        <v>865</v>
      </c>
      <c r="N228" s="228" t="s">
        <v>865</v>
      </c>
      <c r="O228" s="234" t="s">
        <v>865</v>
      </c>
      <c r="P228" s="322" t="s">
        <v>1296</v>
      </c>
      <c r="Q228" s="105">
        <v>0</v>
      </c>
      <c r="R228" s="105">
        <v>0</v>
      </c>
      <c r="S228" s="106" t="s">
        <v>869</v>
      </c>
      <c r="T228" s="10"/>
      <c r="U228" s="10"/>
      <c r="V228" s="10"/>
      <c r="W228" s="10"/>
      <c r="X228" s="10"/>
      <c r="Y228" s="10"/>
      <c r="Z228" s="10"/>
      <c r="AA228" s="10"/>
      <c r="AB228" s="10"/>
      <c r="AC228" s="10"/>
      <c r="AD228" s="10"/>
      <c r="AE228" s="10"/>
      <c r="AF228" s="10"/>
      <c r="AG228" s="10"/>
    </row>
    <row r="229" spans="1:33" ht="13.2" x14ac:dyDescent="0.25">
      <c r="A229" s="227" t="s">
        <v>664</v>
      </c>
      <c r="B229" s="227" t="s">
        <v>1293</v>
      </c>
      <c r="C229" s="170" t="s">
        <v>655</v>
      </c>
      <c r="D229" s="227" t="s">
        <v>149</v>
      </c>
      <c r="E229" s="115" t="s">
        <v>1367</v>
      </c>
      <c r="F229" s="233" t="s">
        <v>1519</v>
      </c>
      <c r="G229" s="228" t="s">
        <v>416</v>
      </c>
      <c r="H229" s="227" t="s">
        <v>358</v>
      </c>
      <c r="I229" s="228" t="s">
        <v>416</v>
      </c>
      <c r="J229" s="228" t="s">
        <v>416</v>
      </c>
      <c r="K229" s="227" t="s">
        <v>358</v>
      </c>
      <c r="L229" s="227" t="s">
        <v>416</v>
      </c>
      <c r="M229" s="234" t="s">
        <v>865</v>
      </c>
      <c r="N229" s="234" t="s">
        <v>865</v>
      </c>
      <c r="O229" s="234" t="s">
        <v>865</v>
      </c>
      <c r="P229" s="322" t="s">
        <v>1296</v>
      </c>
      <c r="Q229" s="105">
        <v>0</v>
      </c>
      <c r="R229" s="105">
        <v>0</v>
      </c>
      <c r="S229" s="106" t="s">
        <v>869</v>
      </c>
      <c r="T229" s="10"/>
      <c r="U229" s="10"/>
      <c r="V229" s="10"/>
      <c r="W229" s="10"/>
      <c r="X229" s="10"/>
      <c r="Y229" s="10"/>
      <c r="Z229" s="10"/>
      <c r="AA229" s="10"/>
      <c r="AB229" s="10"/>
      <c r="AC229" s="10"/>
      <c r="AD229" s="10"/>
      <c r="AE229" s="10"/>
      <c r="AF229" s="10"/>
      <c r="AG229" s="10"/>
    </row>
    <row r="230" spans="1:33" ht="13.2" x14ac:dyDescent="0.25">
      <c r="A230" s="227" t="s">
        <v>664</v>
      </c>
      <c r="B230" s="227" t="s">
        <v>1293</v>
      </c>
      <c r="C230" s="170" t="s">
        <v>655</v>
      </c>
      <c r="D230" s="227" t="s">
        <v>149</v>
      </c>
      <c r="E230" s="115" t="s">
        <v>1367</v>
      </c>
      <c r="F230" s="233" t="s">
        <v>1453</v>
      </c>
      <c r="G230" s="228">
        <v>0</v>
      </c>
      <c r="H230" s="227" t="s">
        <v>358</v>
      </c>
      <c r="I230" s="228" t="s">
        <v>416</v>
      </c>
      <c r="J230" s="235">
        <v>0</v>
      </c>
      <c r="K230" s="227" t="s">
        <v>358</v>
      </c>
      <c r="L230" s="227" t="s">
        <v>421</v>
      </c>
      <c r="M230" s="228" t="s">
        <v>865</v>
      </c>
      <c r="N230" s="228" t="s">
        <v>865</v>
      </c>
      <c r="O230" s="234" t="s">
        <v>865</v>
      </c>
      <c r="P230" s="322" t="s">
        <v>1296</v>
      </c>
      <c r="Q230" s="105">
        <v>0</v>
      </c>
      <c r="R230" s="105">
        <v>0</v>
      </c>
      <c r="S230" s="106" t="s">
        <v>869</v>
      </c>
      <c r="T230" s="10"/>
      <c r="U230" s="10"/>
      <c r="V230" s="10"/>
      <c r="W230" s="10"/>
      <c r="X230" s="10"/>
      <c r="Y230" s="10"/>
      <c r="Z230" s="10"/>
      <c r="AA230" s="10"/>
      <c r="AB230" s="10"/>
      <c r="AC230" s="10"/>
      <c r="AD230" s="10"/>
      <c r="AE230" s="10"/>
      <c r="AF230" s="10"/>
      <c r="AG230" s="10"/>
    </row>
    <row r="231" spans="1:33" ht="13.2" x14ac:dyDescent="0.25">
      <c r="A231" s="227" t="s">
        <v>664</v>
      </c>
      <c r="B231" s="227" t="s">
        <v>1293</v>
      </c>
      <c r="C231" s="170" t="s">
        <v>655</v>
      </c>
      <c r="D231" s="227" t="s">
        <v>149</v>
      </c>
      <c r="E231" s="115" t="s">
        <v>1367</v>
      </c>
      <c r="F231" s="233" t="s">
        <v>1469</v>
      </c>
      <c r="G231" s="228" t="s">
        <v>416</v>
      </c>
      <c r="H231" s="227" t="s">
        <v>358</v>
      </c>
      <c r="I231" s="228" t="s">
        <v>416</v>
      </c>
      <c r="J231" s="228" t="s">
        <v>416</v>
      </c>
      <c r="K231" s="227" t="s">
        <v>358</v>
      </c>
      <c r="L231" s="227" t="s">
        <v>416</v>
      </c>
      <c r="M231" s="234" t="s">
        <v>865</v>
      </c>
      <c r="N231" s="234" t="s">
        <v>865</v>
      </c>
      <c r="O231" s="234" t="s">
        <v>865</v>
      </c>
      <c r="P231" s="322" t="s">
        <v>1296</v>
      </c>
      <c r="Q231" s="105">
        <v>0</v>
      </c>
      <c r="R231" s="105">
        <v>0</v>
      </c>
      <c r="S231" s="106" t="s">
        <v>869</v>
      </c>
      <c r="T231" s="10"/>
      <c r="U231" s="10"/>
      <c r="V231" s="10"/>
      <c r="W231" s="10"/>
      <c r="X231" s="10"/>
      <c r="Y231" s="10"/>
      <c r="Z231" s="10"/>
      <c r="AA231" s="10"/>
      <c r="AB231" s="10"/>
      <c r="AC231" s="10"/>
      <c r="AD231" s="10"/>
      <c r="AE231" s="10"/>
      <c r="AF231" s="10"/>
      <c r="AG231" s="10"/>
    </row>
    <row r="232" spans="1:33" ht="13.2" x14ac:dyDescent="0.25">
      <c r="A232" s="227" t="s">
        <v>664</v>
      </c>
      <c r="B232" s="227" t="s">
        <v>1293</v>
      </c>
      <c r="C232" s="170" t="s">
        <v>655</v>
      </c>
      <c r="D232" s="227" t="s">
        <v>149</v>
      </c>
      <c r="E232" s="115" t="s">
        <v>1370</v>
      </c>
      <c r="F232" s="233">
        <v>6</v>
      </c>
      <c r="G232" s="228" t="s">
        <v>416</v>
      </c>
      <c r="H232" s="227" t="s">
        <v>358</v>
      </c>
      <c r="I232" s="228" t="s">
        <v>416</v>
      </c>
      <c r="J232" s="228" t="s">
        <v>416</v>
      </c>
      <c r="K232" s="227" t="s">
        <v>358</v>
      </c>
      <c r="L232" s="227" t="s">
        <v>416</v>
      </c>
      <c r="M232" s="234" t="s">
        <v>865</v>
      </c>
      <c r="N232" s="234" t="s">
        <v>865</v>
      </c>
      <c r="O232" s="234" t="s">
        <v>865</v>
      </c>
      <c r="P232" s="322" t="s">
        <v>1296</v>
      </c>
      <c r="Q232" s="105">
        <v>0</v>
      </c>
      <c r="R232" s="105">
        <v>0</v>
      </c>
      <c r="S232" s="106" t="s">
        <v>869</v>
      </c>
      <c r="T232" s="10"/>
      <c r="U232" s="10"/>
      <c r="V232" s="10"/>
      <c r="W232" s="10"/>
      <c r="X232" s="10"/>
      <c r="Y232" s="10"/>
      <c r="Z232" s="10"/>
      <c r="AA232" s="10"/>
      <c r="AB232" s="10"/>
      <c r="AC232" s="10"/>
      <c r="AD232" s="10"/>
      <c r="AE232" s="10"/>
      <c r="AF232" s="10"/>
      <c r="AG232" s="10"/>
    </row>
    <row r="233" spans="1:33" ht="13.2" x14ac:dyDescent="0.25">
      <c r="A233" s="227" t="s">
        <v>664</v>
      </c>
      <c r="B233" s="227" t="s">
        <v>1293</v>
      </c>
      <c r="C233" s="170" t="s">
        <v>655</v>
      </c>
      <c r="D233" s="227" t="s">
        <v>149</v>
      </c>
      <c r="E233" s="115" t="s">
        <v>1370</v>
      </c>
      <c r="F233" s="233">
        <v>8</v>
      </c>
      <c r="G233" s="228" t="s">
        <v>416</v>
      </c>
      <c r="H233" s="227" t="s">
        <v>358</v>
      </c>
      <c r="I233" s="228" t="s">
        <v>416</v>
      </c>
      <c r="J233" s="228" t="s">
        <v>416</v>
      </c>
      <c r="K233" s="227" t="s">
        <v>358</v>
      </c>
      <c r="L233" s="227" t="s">
        <v>416</v>
      </c>
      <c r="M233" s="234" t="s">
        <v>865</v>
      </c>
      <c r="N233" s="234" t="s">
        <v>865</v>
      </c>
      <c r="O233" s="234" t="s">
        <v>865</v>
      </c>
      <c r="P233" s="322" t="s">
        <v>1296</v>
      </c>
      <c r="Q233" s="105">
        <v>0</v>
      </c>
      <c r="R233" s="105">
        <v>0</v>
      </c>
      <c r="S233" s="106" t="s">
        <v>869</v>
      </c>
      <c r="T233" s="10"/>
      <c r="U233" s="10"/>
      <c r="V233" s="10"/>
      <c r="W233" s="10"/>
      <c r="X233" s="10"/>
      <c r="Y233" s="10"/>
      <c r="Z233" s="10"/>
      <c r="AA233" s="10"/>
      <c r="AB233" s="10"/>
      <c r="AC233" s="10"/>
      <c r="AD233" s="10"/>
      <c r="AE233" s="10"/>
      <c r="AF233" s="10"/>
      <c r="AG233" s="10"/>
    </row>
    <row r="234" spans="1:33" ht="13.2" x14ac:dyDescent="0.25">
      <c r="A234" s="227" t="s">
        <v>664</v>
      </c>
      <c r="B234" s="227" t="s">
        <v>1293</v>
      </c>
      <c r="C234" s="170" t="s">
        <v>655</v>
      </c>
      <c r="D234" s="227" t="s">
        <v>149</v>
      </c>
      <c r="E234" s="115" t="s">
        <v>1370</v>
      </c>
      <c r="F234" s="233" t="s">
        <v>1520</v>
      </c>
      <c r="G234" s="228" t="s">
        <v>416</v>
      </c>
      <c r="H234" s="227" t="s">
        <v>358</v>
      </c>
      <c r="I234" s="228" t="s">
        <v>185</v>
      </c>
      <c r="J234" s="228" t="s">
        <v>416</v>
      </c>
      <c r="K234" s="227" t="s">
        <v>358</v>
      </c>
      <c r="L234" s="227" t="s">
        <v>416</v>
      </c>
      <c r="M234" s="234" t="s">
        <v>865</v>
      </c>
      <c r="N234" s="234" t="s">
        <v>865</v>
      </c>
      <c r="O234" s="234" t="s">
        <v>865</v>
      </c>
      <c r="P234" s="322" t="s">
        <v>1296</v>
      </c>
      <c r="Q234" s="105">
        <v>0</v>
      </c>
      <c r="R234" s="105">
        <v>0</v>
      </c>
      <c r="S234" s="106" t="s">
        <v>869</v>
      </c>
      <c r="T234" s="10"/>
      <c r="U234" s="10"/>
      <c r="V234" s="10"/>
      <c r="W234" s="10"/>
      <c r="X234" s="10"/>
      <c r="Y234" s="10"/>
      <c r="Z234" s="10"/>
      <c r="AA234" s="10"/>
      <c r="AB234" s="10"/>
      <c r="AC234" s="10"/>
      <c r="AD234" s="10"/>
      <c r="AE234" s="10"/>
      <c r="AF234" s="10"/>
      <c r="AG234" s="10"/>
    </row>
    <row r="235" spans="1:33" ht="13.2" x14ac:dyDescent="0.25">
      <c r="A235" s="227" t="s">
        <v>664</v>
      </c>
      <c r="B235" s="227" t="s">
        <v>1293</v>
      </c>
      <c r="C235" s="170" t="s">
        <v>655</v>
      </c>
      <c r="D235" s="227" t="s">
        <v>149</v>
      </c>
      <c r="E235" s="115" t="s">
        <v>1370</v>
      </c>
      <c r="F235" s="233" t="s">
        <v>1521</v>
      </c>
      <c r="G235" s="228" t="s">
        <v>416</v>
      </c>
      <c r="H235" s="227" t="s">
        <v>358</v>
      </c>
      <c r="I235" s="228" t="s">
        <v>416</v>
      </c>
      <c r="J235" s="228" t="s">
        <v>416</v>
      </c>
      <c r="K235" s="227" t="s">
        <v>358</v>
      </c>
      <c r="L235" s="227" t="s">
        <v>416</v>
      </c>
      <c r="M235" s="234" t="s">
        <v>865</v>
      </c>
      <c r="N235" s="234" t="s">
        <v>865</v>
      </c>
      <c r="O235" s="234" t="s">
        <v>865</v>
      </c>
      <c r="P235" s="322" t="s">
        <v>1296</v>
      </c>
      <c r="Q235" s="105">
        <v>0</v>
      </c>
      <c r="R235" s="105">
        <v>0</v>
      </c>
      <c r="S235" s="106" t="s">
        <v>869</v>
      </c>
      <c r="T235" s="10"/>
      <c r="U235" s="10"/>
      <c r="V235" s="10"/>
      <c r="W235" s="10"/>
      <c r="X235" s="10"/>
      <c r="Y235" s="10"/>
      <c r="Z235" s="10"/>
      <c r="AA235" s="10"/>
      <c r="AB235" s="10"/>
      <c r="AC235" s="10"/>
      <c r="AD235" s="10"/>
      <c r="AE235" s="10"/>
      <c r="AF235" s="10"/>
      <c r="AG235" s="10"/>
    </row>
    <row r="236" spans="1:33" ht="13.2" x14ac:dyDescent="0.25">
      <c r="A236" s="227" t="s">
        <v>664</v>
      </c>
      <c r="B236" s="227" t="s">
        <v>1293</v>
      </c>
      <c r="C236" s="170" t="s">
        <v>655</v>
      </c>
      <c r="D236" s="227" t="s">
        <v>149</v>
      </c>
      <c r="E236" s="115" t="s">
        <v>1370</v>
      </c>
      <c r="F236" s="233" t="s">
        <v>1453</v>
      </c>
      <c r="G236" s="228">
        <v>1</v>
      </c>
      <c r="H236" s="227" t="s">
        <v>358</v>
      </c>
      <c r="I236" s="228" t="s">
        <v>416</v>
      </c>
      <c r="J236" s="235">
        <v>0</v>
      </c>
      <c r="K236" s="227" t="s">
        <v>358</v>
      </c>
      <c r="L236" s="227" t="s">
        <v>421</v>
      </c>
      <c r="M236" s="228" t="s">
        <v>865</v>
      </c>
      <c r="N236" s="228" t="s">
        <v>865</v>
      </c>
      <c r="O236" s="234" t="s">
        <v>865</v>
      </c>
      <c r="P236" s="322" t="s">
        <v>1296</v>
      </c>
      <c r="Q236" s="105">
        <v>0</v>
      </c>
      <c r="R236" s="105">
        <v>0</v>
      </c>
      <c r="S236" s="106" t="s">
        <v>869</v>
      </c>
      <c r="T236" s="10"/>
      <c r="U236" s="10"/>
      <c r="V236" s="10"/>
      <c r="W236" s="10"/>
      <c r="X236" s="10"/>
      <c r="Y236" s="10"/>
      <c r="Z236" s="10"/>
      <c r="AA236" s="10"/>
      <c r="AB236" s="10"/>
      <c r="AC236" s="10"/>
      <c r="AD236" s="10"/>
      <c r="AE236" s="10"/>
      <c r="AF236" s="10"/>
      <c r="AG236" s="10"/>
    </row>
    <row r="237" spans="1:33" ht="13.2" x14ac:dyDescent="0.25">
      <c r="A237" s="227" t="s">
        <v>664</v>
      </c>
      <c r="B237" s="227" t="s">
        <v>1293</v>
      </c>
      <c r="C237" s="170" t="s">
        <v>655</v>
      </c>
      <c r="D237" s="227" t="s">
        <v>149</v>
      </c>
      <c r="E237" s="115" t="s">
        <v>1370</v>
      </c>
      <c r="F237" s="233" t="s">
        <v>1469</v>
      </c>
      <c r="G237" s="228" t="s">
        <v>416</v>
      </c>
      <c r="H237" s="227" t="s">
        <v>358</v>
      </c>
      <c r="I237" s="228" t="s">
        <v>185</v>
      </c>
      <c r="J237" s="228" t="s">
        <v>416</v>
      </c>
      <c r="K237" s="227" t="s">
        <v>358</v>
      </c>
      <c r="L237" s="227" t="s">
        <v>416</v>
      </c>
      <c r="M237" s="234" t="s">
        <v>865</v>
      </c>
      <c r="N237" s="234" t="s">
        <v>865</v>
      </c>
      <c r="O237" s="234" t="s">
        <v>865</v>
      </c>
      <c r="P237" s="322" t="s">
        <v>1296</v>
      </c>
      <c r="Q237" s="105">
        <v>0</v>
      </c>
      <c r="R237" s="105">
        <v>0</v>
      </c>
      <c r="S237" s="106" t="s">
        <v>869</v>
      </c>
      <c r="T237" s="10"/>
      <c r="U237" s="10"/>
      <c r="V237" s="10"/>
      <c r="W237" s="10"/>
      <c r="X237" s="10"/>
      <c r="Y237" s="10"/>
      <c r="Z237" s="10"/>
      <c r="AA237" s="10"/>
      <c r="AB237" s="10"/>
      <c r="AC237" s="10"/>
      <c r="AD237" s="10"/>
      <c r="AE237" s="10"/>
      <c r="AF237" s="10"/>
      <c r="AG237" s="10"/>
    </row>
    <row r="238" spans="1:33" ht="13.2" x14ac:dyDescent="0.25">
      <c r="A238" s="227" t="s">
        <v>664</v>
      </c>
      <c r="B238" s="227" t="s">
        <v>1293</v>
      </c>
      <c r="C238" s="170" t="s">
        <v>655</v>
      </c>
      <c r="D238" s="227" t="s">
        <v>149</v>
      </c>
      <c r="E238" s="115" t="s">
        <v>1371</v>
      </c>
      <c r="F238" s="233" t="s">
        <v>1453</v>
      </c>
      <c r="G238" s="228" t="s">
        <v>416</v>
      </c>
      <c r="H238" s="227" t="s">
        <v>358</v>
      </c>
      <c r="I238" s="228" t="s">
        <v>416</v>
      </c>
      <c r="J238" s="228" t="s">
        <v>416</v>
      </c>
      <c r="K238" s="227" t="s">
        <v>358</v>
      </c>
      <c r="L238" s="227" t="s">
        <v>416</v>
      </c>
      <c r="M238" s="234" t="s">
        <v>865</v>
      </c>
      <c r="N238" s="234" t="s">
        <v>865</v>
      </c>
      <c r="O238" s="234" t="s">
        <v>865</v>
      </c>
      <c r="P238" s="322" t="s">
        <v>1296</v>
      </c>
      <c r="Q238" s="105">
        <v>0</v>
      </c>
      <c r="R238" s="105">
        <v>0</v>
      </c>
      <c r="S238" s="106" t="s">
        <v>869</v>
      </c>
      <c r="T238" s="10"/>
      <c r="U238" s="10"/>
      <c r="V238" s="10"/>
      <c r="W238" s="10"/>
      <c r="X238" s="10"/>
      <c r="Y238" s="10"/>
      <c r="Z238" s="10"/>
      <c r="AA238" s="10"/>
      <c r="AB238" s="10"/>
      <c r="AC238" s="10"/>
      <c r="AD238" s="10"/>
      <c r="AE238" s="10"/>
      <c r="AF238" s="10"/>
      <c r="AG238" s="10"/>
    </row>
    <row r="239" spans="1:33" ht="26.4" x14ac:dyDescent="0.25">
      <c r="A239" s="227" t="s">
        <v>664</v>
      </c>
      <c r="B239" s="227" t="s">
        <v>1293</v>
      </c>
      <c r="C239" s="170" t="s">
        <v>655</v>
      </c>
      <c r="D239" s="227" t="s">
        <v>149</v>
      </c>
      <c r="E239" s="115" t="s">
        <v>1371</v>
      </c>
      <c r="F239" s="233" t="s">
        <v>1510</v>
      </c>
      <c r="G239" s="228" t="s">
        <v>416</v>
      </c>
      <c r="H239" s="227" t="s">
        <v>358</v>
      </c>
      <c r="I239" s="235">
        <v>0</v>
      </c>
      <c r="J239" s="228" t="s">
        <v>416</v>
      </c>
      <c r="K239" s="227" t="s">
        <v>358</v>
      </c>
      <c r="L239" s="227" t="s">
        <v>416</v>
      </c>
      <c r="M239" s="234" t="s">
        <v>865</v>
      </c>
      <c r="N239" s="234" t="s">
        <v>865</v>
      </c>
      <c r="O239" s="234" t="s">
        <v>865</v>
      </c>
      <c r="P239" s="322" t="s">
        <v>1309</v>
      </c>
      <c r="Q239" s="105">
        <v>0</v>
      </c>
      <c r="R239" s="105">
        <v>0</v>
      </c>
      <c r="S239" s="106" t="s">
        <v>869</v>
      </c>
      <c r="T239" s="10"/>
      <c r="U239" s="10"/>
      <c r="V239" s="10"/>
      <c r="W239" s="10"/>
      <c r="X239" s="10"/>
      <c r="Y239" s="10"/>
      <c r="Z239" s="10"/>
      <c r="AA239" s="10"/>
      <c r="AB239" s="10"/>
      <c r="AC239" s="10"/>
      <c r="AD239" s="10"/>
      <c r="AE239" s="10"/>
      <c r="AF239" s="10"/>
      <c r="AG239" s="10"/>
    </row>
    <row r="240" spans="1:33" ht="13.2" x14ac:dyDescent="0.25">
      <c r="A240" s="227" t="s">
        <v>664</v>
      </c>
      <c r="B240" s="227" t="s">
        <v>1293</v>
      </c>
      <c r="C240" s="170" t="s">
        <v>655</v>
      </c>
      <c r="D240" s="227" t="s">
        <v>149</v>
      </c>
      <c r="E240" s="115" t="s">
        <v>1373</v>
      </c>
      <c r="F240" s="233">
        <v>8</v>
      </c>
      <c r="G240" s="228" t="s">
        <v>416</v>
      </c>
      <c r="H240" s="227" t="s">
        <v>358</v>
      </c>
      <c r="I240" s="228" t="s">
        <v>185</v>
      </c>
      <c r="J240" s="228" t="s">
        <v>416</v>
      </c>
      <c r="K240" s="227" t="s">
        <v>358</v>
      </c>
      <c r="L240" s="227" t="s">
        <v>416</v>
      </c>
      <c r="M240" s="234" t="s">
        <v>865</v>
      </c>
      <c r="N240" s="234" t="s">
        <v>865</v>
      </c>
      <c r="O240" s="234" t="s">
        <v>865</v>
      </c>
      <c r="P240" s="322" t="s">
        <v>1296</v>
      </c>
      <c r="Q240" s="105">
        <v>0</v>
      </c>
      <c r="R240" s="105">
        <v>0</v>
      </c>
      <c r="S240" s="106" t="s">
        <v>869</v>
      </c>
      <c r="T240" s="10"/>
      <c r="U240" s="10"/>
      <c r="V240" s="10"/>
      <c r="W240" s="10"/>
      <c r="X240" s="10"/>
      <c r="Y240" s="10"/>
      <c r="Z240" s="10"/>
      <c r="AA240" s="10"/>
      <c r="AB240" s="10"/>
      <c r="AC240" s="10"/>
      <c r="AD240" s="10"/>
      <c r="AE240" s="10"/>
      <c r="AF240" s="10"/>
      <c r="AG240" s="10"/>
    </row>
    <row r="241" spans="1:33" ht="13.2" x14ac:dyDescent="0.25">
      <c r="A241" s="227" t="s">
        <v>664</v>
      </c>
      <c r="B241" s="227" t="s">
        <v>1293</v>
      </c>
      <c r="C241" s="170" t="s">
        <v>655</v>
      </c>
      <c r="D241" s="227" t="s">
        <v>149</v>
      </c>
      <c r="E241" s="115" t="s">
        <v>1373</v>
      </c>
      <c r="F241" s="233" t="s">
        <v>1522</v>
      </c>
      <c r="G241" s="228" t="s">
        <v>416</v>
      </c>
      <c r="H241" s="227" t="s">
        <v>358</v>
      </c>
      <c r="I241" s="228" t="s">
        <v>416</v>
      </c>
      <c r="J241" s="228" t="s">
        <v>416</v>
      </c>
      <c r="K241" s="227" t="s">
        <v>358</v>
      </c>
      <c r="L241" s="227" t="s">
        <v>416</v>
      </c>
      <c r="M241" s="234" t="s">
        <v>865</v>
      </c>
      <c r="N241" s="234" t="s">
        <v>865</v>
      </c>
      <c r="O241" s="234" t="s">
        <v>865</v>
      </c>
      <c r="P241" s="322" t="s">
        <v>1296</v>
      </c>
      <c r="Q241" s="105">
        <v>0</v>
      </c>
      <c r="R241" s="105">
        <v>0</v>
      </c>
      <c r="S241" s="106" t="s">
        <v>869</v>
      </c>
      <c r="T241" s="10"/>
      <c r="U241" s="10"/>
      <c r="V241" s="10"/>
      <c r="W241" s="10"/>
      <c r="X241" s="10"/>
      <c r="Y241" s="10"/>
      <c r="Z241" s="10"/>
      <c r="AA241" s="10"/>
      <c r="AB241" s="10"/>
      <c r="AC241" s="10"/>
      <c r="AD241" s="10"/>
      <c r="AE241" s="10"/>
      <c r="AF241" s="10"/>
      <c r="AG241" s="10"/>
    </row>
    <row r="242" spans="1:33" ht="13.2" x14ac:dyDescent="0.25">
      <c r="A242" s="227" t="s">
        <v>664</v>
      </c>
      <c r="B242" s="227" t="s">
        <v>1293</v>
      </c>
      <c r="C242" s="170" t="s">
        <v>655</v>
      </c>
      <c r="D242" s="227" t="s">
        <v>149</v>
      </c>
      <c r="E242" s="115" t="s">
        <v>1373</v>
      </c>
      <c r="F242" s="233" t="s">
        <v>1523</v>
      </c>
      <c r="G242" s="228">
        <v>0</v>
      </c>
      <c r="H242" s="227" t="s">
        <v>358</v>
      </c>
      <c r="I242" s="228" t="s">
        <v>416</v>
      </c>
      <c r="J242" s="235">
        <v>0</v>
      </c>
      <c r="K242" s="227" t="s">
        <v>358</v>
      </c>
      <c r="L242" s="227" t="s">
        <v>421</v>
      </c>
      <c r="M242" s="228" t="s">
        <v>865</v>
      </c>
      <c r="N242" s="228" t="s">
        <v>865</v>
      </c>
      <c r="O242" s="234" t="s">
        <v>865</v>
      </c>
      <c r="P242" s="322" t="s">
        <v>1296</v>
      </c>
      <c r="Q242" s="105">
        <v>0</v>
      </c>
      <c r="R242" s="105">
        <v>0</v>
      </c>
      <c r="S242" s="106" t="s">
        <v>869</v>
      </c>
      <c r="T242" s="10"/>
      <c r="U242" s="10"/>
      <c r="V242" s="10"/>
      <c r="W242" s="10"/>
      <c r="X242" s="10"/>
      <c r="Y242" s="10"/>
      <c r="Z242" s="10"/>
      <c r="AA242" s="10"/>
      <c r="AB242" s="10"/>
      <c r="AC242" s="10"/>
      <c r="AD242" s="10"/>
      <c r="AE242" s="10"/>
      <c r="AF242" s="10"/>
      <c r="AG242" s="10"/>
    </row>
    <row r="243" spans="1:33" ht="13.2" x14ac:dyDescent="0.25">
      <c r="A243" s="227" t="s">
        <v>664</v>
      </c>
      <c r="B243" s="227" t="s">
        <v>1293</v>
      </c>
      <c r="C243" s="170" t="s">
        <v>655</v>
      </c>
      <c r="D243" s="227" t="s">
        <v>149</v>
      </c>
      <c r="E243" s="115" t="s">
        <v>1373</v>
      </c>
      <c r="F243" s="233" t="s">
        <v>1469</v>
      </c>
      <c r="G243" s="228" t="s">
        <v>416</v>
      </c>
      <c r="H243" s="227" t="s">
        <v>358</v>
      </c>
      <c r="I243" s="228" t="s">
        <v>185</v>
      </c>
      <c r="J243" s="228" t="s">
        <v>416</v>
      </c>
      <c r="K243" s="227" t="s">
        <v>358</v>
      </c>
      <c r="L243" s="227" t="s">
        <v>416</v>
      </c>
      <c r="M243" s="234" t="s">
        <v>865</v>
      </c>
      <c r="N243" s="234" t="s">
        <v>865</v>
      </c>
      <c r="O243" s="234" t="s">
        <v>865</v>
      </c>
      <c r="P243" s="322" t="s">
        <v>1296</v>
      </c>
      <c r="Q243" s="105">
        <v>0</v>
      </c>
      <c r="R243" s="105">
        <v>0</v>
      </c>
      <c r="S243" s="106" t="s">
        <v>869</v>
      </c>
      <c r="T243" s="10"/>
      <c r="U243" s="10"/>
      <c r="V243" s="10"/>
      <c r="W243" s="10"/>
      <c r="X243" s="10"/>
      <c r="Y243" s="10"/>
      <c r="Z243" s="10"/>
      <c r="AA243" s="10"/>
      <c r="AB243" s="10"/>
      <c r="AC243" s="10"/>
      <c r="AD243" s="10"/>
      <c r="AE243" s="10"/>
      <c r="AF243" s="10"/>
      <c r="AG243" s="10"/>
    </row>
    <row r="244" spans="1:33" ht="13.2" x14ac:dyDescent="0.25">
      <c r="A244" s="227" t="s">
        <v>664</v>
      </c>
      <c r="B244" s="227" t="s">
        <v>1293</v>
      </c>
      <c r="C244" s="170" t="s">
        <v>655</v>
      </c>
      <c r="D244" s="227" t="s">
        <v>149</v>
      </c>
      <c r="E244" s="115" t="s">
        <v>1374</v>
      </c>
      <c r="F244" s="233" t="s">
        <v>1524</v>
      </c>
      <c r="G244" s="228" t="s">
        <v>416</v>
      </c>
      <c r="H244" s="227" t="s">
        <v>358</v>
      </c>
      <c r="I244" s="228" t="s">
        <v>185</v>
      </c>
      <c r="J244" s="228" t="s">
        <v>416</v>
      </c>
      <c r="K244" s="227" t="s">
        <v>358</v>
      </c>
      <c r="L244" s="227" t="s">
        <v>416</v>
      </c>
      <c r="M244" s="234" t="s">
        <v>865</v>
      </c>
      <c r="N244" s="234" t="s">
        <v>865</v>
      </c>
      <c r="O244" s="234" t="s">
        <v>865</v>
      </c>
      <c r="P244" s="322" t="s">
        <v>1296</v>
      </c>
      <c r="Q244" s="105">
        <v>0</v>
      </c>
      <c r="R244" s="105">
        <v>0</v>
      </c>
      <c r="S244" s="106" t="s">
        <v>869</v>
      </c>
      <c r="T244" s="10"/>
      <c r="U244" s="10"/>
      <c r="V244" s="10"/>
      <c r="W244" s="10"/>
      <c r="X244" s="10"/>
      <c r="Y244" s="10"/>
      <c r="Z244" s="10"/>
      <c r="AA244" s="10"/>
      <c r="AB244" s="10"/>
      <c r="AC244" s="10"/>
      <c r="AD244" s="10"/>
      <c r="AE244" s="10"/>
      <c r="AF244" s="10"/>
      <c r="AG244" s="10"/>
    </row>
    <row r="245" spans="1:33" ht="13.2" x14ac:dyDescent="0.25">
      <c r="A245" s="227" t="s">
        <v>664</v>
      </c>
      <c r="B245" s="227" t="s">
        <v>1293</v>
      </c>
      <c r="C245" s="170" t="s">
        <v>655</v>
      </c>
      <c r="D245" s="227" t="s">
        <v>149</v>
      </c>
      <c r="E245" s="115" t="s">
        <v>1374</v>
      </c>
      <c r="F245" s="233" t="s">
        <v>1453</v>
      </c>
      <c r="G245" s="228" t="s">
        <v>416</v>
      </c>
      <c r="H245" s="227" t="s">
        <v>358</v>
      </c>
      <c r="I245" s="228" t="s">
        <v>416</v>
      </c>
      <c r="J245" s="228" t="s">
        <v>416</v>
      </c>
      <c r="K245" s="227" t="s">
        <v>358</v>
      </c>
      <c r="L245" s="227" t="s">
        <v>416</v>
      </c>
      <c r="M245" s="234" t="s">
        <v>865</v>
      </c>
      <c r="N245" s="234" t="s">
        <v>865</v>
      </c>
      <c r="O245" s="234" t="s">
        <v>865</v>
      </c>
      <c r="P245" s="322" t="s">
        <v>1296</v>
      </c>
      <c r="Q245" s="105">
        <v>0</v>
      </c>
      <c r="R245" s="105">
        <v>0</v>
      </c>
      <c r="S245" s="106" t="s">
        <v>869</v>
      </c>
      <c r="T245" s="10"/>
      <c r="U245" s="10"/>
      <c r="V245" s="10"/>
      <c r="W245" s="10"/>
      <c r="X245" s="10"/>
      <c r="Y245" s="10"/>
      <c r="Z245" s="10"/>
      <c r="AA245" s="10"/>
      <c r="AB245" s="10"/>
      <c r="AC245" s="10"/>
      <c r="AD245" s="10"/>
      <c r="AE245" s="10"/>
      <c r="AF245" s="10"/>
      <c r="AG245" s="10"/>
    </row>
    <row r="246" spans="1:33" ht="13.2" x14ac:dyDescent="0.25">
      <c r="A246" s="227" t="s">
        <v>664</v>
      </c>
      <c r="B246" s="227" t="s">
        <v>1293</v>
      </c>
      <c r="C246" s="170" t="s">
        <v>655</v>
      </c>
      <c r="D246" s="227" t="s">
        <v>149</v>
      </c>
      <c r="E246" s="115" t="s">
        <v>1374</v>
      </c>
      <c r="F246" s="233" t="s">
        <v>1525</v>
      </c>
      <c r="G246" s="228" t="s">
        <v>416</v>
      </c>
      <c r="H246" s="227" t="s">
        <v>358</v>
      </c>
      <c r="I246" s="228" t="s">
        <v>416</v>
      </c>
      <c r="J246" s="228" t="s">
        <v>416</v>
      </c>
      <c r="K246" s="227" t="s">
        <v>358</v>
      </c>
      <c r="L246" s="227" t="s">
        <v>416</v>
      </c>
      <c r="M246" s="234" t="s">
        <v>865</v>
      </c>
      <c r="N246" s="234" t="s">
        <v>865</v>
      </c>
      <c r="O246" s="234" t="s">
        <v>865</v>
      </c>
      <c r="P246" s="322" t="s">
        <v>1296</v>
      </c>
      <c r="Q246" s="105">
        <v>0</v>
      </c>
      <c r="R246" s="105">
        <v>0</v>
      </c>
      <c r="S246" s="106" t="s">
        <v>869</v>
      </c>
      <c r="T246" s="10"/>
      <c r="U246" s="10"/>
      <c r="V246" s="10"/>
      <c r="W246" s="10"/>
      <c r="X246" s="10"/>
      <c r="Y246" s="10"/>
      <c r="Z246" s="10"/>
      <c r="AA246" s="10"/>
      <c r="AB246" s="10"/>
      <c r="AC246" s="10"/>
      <c r="AD246" s="10"/>
      <c r="AE246" s="10"/>
      <c r="AF246" s="10"/>
      <c r="AG246" s="10"/>
    </row>
    <row r="247" spans="1:33" ht="13.2" x14ac:dyDescent="0.25">
      <c r="A247" s="227" t="s">
        <v>664</v>
      </c>
      <c r="B247" s="227" t="s">
        <v>1293</v>
      </c>
      <c r="C247" s="170" t="s">
        <v>655</v>
      </c>
      <c r="D247" s="227" t="s">
        <v>149</v>
      </c>
      <c r="E247" s="115" t="s">
        <v>1374</v>
      </c>
      <c r="F247" s="233" t="s">
        <v>1475</v>
      </c>
      <c r="G247" s="228" t="s">
        <v>416</v>
      </c>
      <c r="H247" s="227" t="s">
        <v>358</v>
      </c>
      <c r="I247" s="228" t="s">
        <v>416</v>
      </c>
      <c r="J247" s="228" t="s">
        <v>416</v>
      </c>
      <c r="K247" s="227" t="s">
        <v>358</v>
      </c>
      <c r="L247" s="227" t="s">
        <v>416</v>
      </c>
      <c r="M247" s="234" t="s">
        <v>865</v>
      </c>
      <c r="N247" s="234" t="s">
        <v>865</v>
      </c>
      <c r="O247" s="234" t="s">
        <v>865</v>
      </c>
      <c r="P247" s="322" t="s">
        <v>1296</v>
      </c>
      <c r="Q247" s="105">
        <v>0</v>
      </c>
      <c r="R247" s="105">
        <v>0</v>
      </c>
      <c r="S247" s="106" t="s">
        <v>869</v>
      </c>
      <c r="T247" s="10"/>
      <c r="U247" s="10"/>
      <c r="V247" s="10"/>
      <c r="W247" s="10"/>
      <c r="X247" s="10"/>
      <c r="Y247" s="10"/>
      <c r="Z247" s="10"/>
      <c r="AA247" s="10"/>
      <c r="AB247" s="10"/>
      <c r="AC247" s="10"/>
      <c r="AD247" s="10"/>
      <c r="AE247" s="10"/>
      <c r="AF247" s="10"/>
      <c r="AG247" s="10"/>
    </row>
    <row r="248" spans="1:33" ht="13.2" x14ac:dyDescent="0.25">
      <c r="A248" s="227" t="s">
        <v>664</v>
      </c>
      <c r="B248" s="227" t="s">
        <v>1293</v>
      </c>
      <c r="C248" s="170" t="s">
        <v>655</v>
      </c>
      <c r="D248" s="227" t="s">
        <v>149</v>
      </c>
      <c r="E248" s="115" t="s">
        <v>1374</v>
      </c>
      <c r="F248" s="233" t="s">
        <v>1469</v>
      </c>
      <c r="G248" s="228" t="s">
        <v>416</v>
      </c>
      <c r="H248" s="227" t="s">
        <v>358</v>
      </c>
      <c r="I248" s="228" t="s">
        <v>416</v>
      </c>
      <c r="J248" s="228" t="s">
        <v>416</v>
      </c>
      <c r="K248" s="227" t="s">
        <v>358</v>
      </c>
      <c r="L248" s="227" t="s">
        <v>416</v>
      </c>
      <c r="M248" s="234" t="s">
        <v>865</v>
      </c>
      <c r="N248" s="234" t="s">
        <v>865</v>
      </c>
      <c r="O248" s="234" t="s">
        <v>865</v>
      </c>
      <c r="P248" s="322" t="s">
        <v>1296</v>
      </c>
      <c r="Q248" s="105">
        <v>0</v>
      </c>
      <c r="R248" s="105">
        <v>0</v>
      </c>
      <c r="S248" s="106" t="s">
        <v>869</v>
      </c>
      <c r="T248" s="10"/>
      <c r="U248" s="10"/>
      <c r="V248" s="10"/>
      <c r="W248" s="10"/>
      <c r="X248" s="10"/>
      <c r="Y248" s="10"/>
      <c r="Z248" s="10"/>
      <c r="AA248" s="10"/>
      <c r="AB248" s="10"/>
      <c r="AC248" s="10"/>
      <c r="AD248" s="10"/>
      <c r="AE248" s="10"/>
      <c r="AF248" s="10"/>
      <c r="AG248" s="10"/>
    </row>
    <row r="249" spans="1:33" ht="26.4" x14ac:dyDescent="0.25">
      <c r="A249" s="227" t="s">
        <v>664</v>
      </c>
      <c r="B249" s="227" t="s">
        <v>1293</v>
      </c>
      <c r="C249" s="170" t="s">
        <v>655</v>
      </c>
      <c r="D249" s="227" t="s">
        <v>149</v>
      </c>
      <c r="E249" s="115" t="s">
        <v>1376</v>
      </c>
      <c r="F249" s="233" t="s">
        <v>1415</v>
      </c>
      <c r="G249" s="228" t="s">
        <v>416</v>
      </c>
      <c r="H249" s="227" t="s">
        <v>358</v>
      </c>
      <c r="I249" s="228" t="s">
        <v>416</v>
      </c>
      <c r="J249" s="228" t="s">
        <v>416</v>
      </c>
      <c r="K249" s="227" t="s">
        <v>358</v>
      </c>
      <c r="L249" s="227" t="s">
        <v>416</v>
      </c>
      <c r="M249" s="234" t="s">
        <v>865</v>
      </c>
      <c r="N249" s="234" t="s">
        <v>865</v>
      </c>
      <c r="O249" s="234" t="s">
        <v>865</v>
      </c>
      <c r="P249" s="322" t="s">
        <v>1296</v>
      </c>
      <c r="Q249" s="105">
        <v>0</v>
      </c>
      <c r="R249" s="105">
        <v>0</v>
      </c>
      <c r="S249" s="106" t="s">
        <v>869</v>
      </c>
      <c r="T249" s="10"/>
      <c r="U249" s="10"/>
      <c r="V249" s="10"/>
      <c r="W249" s="10"/>
      <c r="X249" s="10"/>
      <c r="Y249" s="10"/>
      <c r="Z249" s="10"/>
      <c r="AA249" s="10"/>
      <c r="AB249" s="10"/>
      <c r="AC249" s="10"/>
      <c r="AD249" s="10"/>
      <c r="AE249" s="10"/>
      <c r="AF249" s="10"/>
      <c r="AG249" s="10"/>
    </row>
    <row r="250" spans="1:33" ht="26.4" x14ac:dyDescent="0.25">
      <c r="A250" s="227" t="s">
        <v>664</v>
      </c>
      <c r="B250" s="227" t="s">
        <v>1293</v>
      </c>
      <c r="C250" s="170" t="s">
        <v>655</v>
      </c>
      <c r="D250" s="227" t="s">
        <v>149</v>
      </c>
      <c r="E250" s="115" t="s">
        <v>1376</v>
      </c>
      <c r="F250" s="233" t="s">
        <v>1502</v>
      </c>
      <c r="G250" s="228" t="s">
        <v>416</v>
      </c>
      <c r="H250" s="227" t="s">
        <v>358</v>
      </c>
      <c r="I250" s="235">
        <v>0</v>
      </c>
      <c r="J250" s="228" t="s">
        <v>416</v>
      </c>
      <c r="K250" s="227" t="s">
        <v>358</v>
      </c>
      <c r="L250" s="227" t="s">
        <v>416</v>
      </c>
      <c r="M250" s="234" t="s">
        <v>865</v>
      </c>
      <c r="N250" s="234" t="s">
        <v>865</v>
      </c>
      <c r="O250" s="234" t="s">
        <v>865</v>
      </c>
      <c r="P250" s="322" t="s">
        <v>1309</v>
      </c>
      <c r="Q250" s="105">
        <v>0</v>
      </c>
      <c r="R250" s="105">
        <v>0</v>
      </c>
      <c r="S250" s="106" t="s">
        <v>869</v>
      </c>
      <c r="T250" s="10"/>
      <c r="U250" s="10"/>
      <c r="V250" s="10"/>
      <c r="W250" s="10"/>
      <c r="X250" s="10"/>
      <c r="Y250" s="10"/>
      <c r="Z250" s="10"/>
      <c r="AA250" s="10"/>
      <c r="AB250" s="10"/>
      <c r="AC250" s="10"/>
      <c r="AD250" s="10"/>
      <c r="AE250" s="10"/>
      <c r="AF250" s="10"/>
      <c r="AG250" s="10"/>
    </row>
    <row r="251" spans="1:33" ht="26.4" x14ac:dyDescent="0.25">
      <c r="A251" s="227" t="s">
        <v>664</v>
      </c>
      <c r="B251" s="227" t="s">
        <v>1293</v>
      </c>
      <c r="C251" s="170" t="s">
        <v>655</v>
      </c>
      <c r="D251" s="227" t="s">
        <v>149</v>
      </c>
      <c r="E251" s="115" t="s">
        <v>1377</v>
      </c>
      <c r="F251" s="233" t="s">
        <v>1409</v>
      </c>
      <c r="G251" s="228" t="s">
        <v>416</v>
      </c>
      <c r="H251" s="227" t="s">
        <v>358</v>
      </c>
      <c r="I251" s="228" t="s">
        <v>185</v>
      </c>
      <c r="J251" s="228" t="s">
        <v>416</v>
      </c>
      <c r="K251" s="227" t="s">
        <v>358</v>
      </c>
      <c r="L251" s="227" t="s">
        <v>416</v>
      </c>
      <c r="M251" s="234" t="s">
        <v>865</v>
      </c>
      <c r="N251" s="234" t="s">
        <v>865</v>
      </c>
      <c r="O251" s="234" t="s">
        <v>865</v>
      </c>
      <c r="P251" s="322" t="s">
        <v>1378</v>
      </c>
      <c r="Q251" s="105">
        <v>0</v>
      </c>
      <c r="R251" s="105">
        <v>0</v>
      </c>
      <c r="S251" s="106" t="s">
        <v>869</v>
      </c>
      <c r="T251" s="10"/>
      <c r="U251" s="10"/>
      <c r="V251" s="10"/>
      <c r="W251" s="10"/>
      <c r="X251" s="10"/>
      <c r="Y251" s="10"/>
      <c r="Z251" s="10"/>
      <c r="AA251" s="10"/>
      <c r="AB251" s="10"/>
      <c r="AC251" s="10"/>
      <c r="AD251" s="10"/>
      <c r="AE251" s="10"/>
      <c r="AF251" s="10"/>
      <c r="AG251" s="10"/>
    </row>
    <row r="252" spans="1:33" ht="26.4" x14ac:dyDescent="0.25">
      <c r="A252" s="227" t="s">
        <v>664</v>
      </c>
      <c r="B252" s="227" t="s">
        <v>1293</v>
      </c>
      <c r="C252" s="170" t="s">
        <v>655</v>
      </c>
      <c r="D252" s="227" t="s">
        <v>149</v>
      </c>
      <c r="E252" s="115" t="s">
        <v>1379</v>
      </c>
      <c r="F252" s="233" t="s">
        <v>1409</v>
      </c>
      <c r="G252" s="228" t="s">
        <v>416</v>
      </c>
      <c r="H252" s="227" t="s">
        <v>358</v>
      </c>
      <c r="I252" s="228" t="s">
        <v>416</v>
      </c>
      <c r="J252" s="228" t="s">
        <v>416</v>
      </c>
      <c r="K252" s="227" t="s">
        <v>358</v>
      </c>
      <c r="L252" s="227" t="s">
        <v>416</v>
      </c>
      <c r="M252" s="234" t="s">
        <v>865</v>
      </c>
      <c r="N252" s="234" t="s">
        <v>865</v>
      </c>
      <c r="O252" s="234" t="s">
        <v>865</v>
      </c>
      <c r="P252" s="322" t="s">
        <v>1378</v>
      </c>
      <c r="Q252" s="105">
        <v>0</v>
      </c>
      <c r="R252" s="105">
        <v>0</v>
      </c>
      <c r="S252" s="106" t="s">
        <v>869</v>
      </c>
      <c r="T252" s="10"/>
      <c r="U252" s="10"/>
      <c r="V252" s="10"/>
      <c r="W252" s="10"/>
      <c r="X252" s="10"/>
      <c r="Y252" s="10"/>
      <c r="Z252" s="10"/>
      <c r="AA252" s="10"/>
      <c r="AB252" s="10"/>
      <c r="AC252" s="10"/>
      <c r="AD252" s="10"/>
      <c r="AE252" s="10"/>
      <c r="AF252" s="10"/>
      <c r="AG252" s="10"/>
    </row>
    <row r="253" spans="1:33" ht="26.4" x14ac:dyDescent="0.25">
      <c r="A253" s="227" t="s">
        <v>664</v>
      </c>
      <c r="B253" s="227" t="s">
        <v>1293</v>
      </c>
      <c r="C253" s="170" t="s">
        <v>655</v>
      </c>
      <c r="D253" s="227" t="s">
        <v>149</v>
      </c>
      <c r="E253" s="115" t="s">
        <v>1526</v>
      </c>
      <c r="F253" s="233" t="s">
        <v>1409</v>
      </c>
      <c r="G253" s="228" t="s">
        <v>416</v>
      </c>
      <c r="H253" s="227" t="s">
        <v>358</v>
      </c>
      <c r="I253" s="228" t="s">
        <v>416</v>
      </c>
      <c r="J253" s="228" t="s">
        <v>416</v>
      </c>
      <c r="K253" s="227" t="s">
        <v>358</v>
      </c>
      <c r="L253" s="227" t="s">
        <v>416</v>
      </c>
      <c r="M253" s="234" t="s">
        <v>865</v>
      </c>
      <c r="N253" s="234" t="s">
        <v>865</v>
      </c>
      <c r="O253" s="234" t="s">
        <v>865</v>
      </c>
      <c r="P253" s="322" t="s">
        <v>1296</v>
      </c>
      <c r="Q253" s="105">
        <v>0</v>
      </c>
      <c r="R253" s="105">
        <v>0</v>
      </c>
      <c r="S253" s="106" t="s">
        <v>869</v>
      </c>
      <c r="T253" s="10"/>
      <c r="U253" s="10"/>
      <c r="V253" s="10"/>
      <c r="W253" s="10"/>
      <c r="X253" s="10"/>
      <c r="Y253" s="10"/>
      <c r="Z253" s="10"/>
      <c r="AA253" s="10"/>
      <c r="AB253" s="10"/>
      <c r="AC253" s="10"/>
      <c r="AD253" s="10"/>
      <c r="AE253" s="10"/>
      <c r="AF253" s="10"/>
      <c r="AG253" s="10"/>
    </row>
    <row r="254" spans="1:33" ht="13.2" x14ac:dyDescent="0.25">
      <c r="A254" s="227" t="s">
        <v>664</v>
      </c>
      <c r="B254" s="227" t="s">
        <v>1293</v>
      </c>
      <c r="C254" s="170" t="s">
        <v>655</v>
      </c>
      <c r="D254" s="227" t="s">
        <v>149</v>
      </c>
      <c r="E254" s="115" t="s">
        <v>1527</v>
      </c>
      <c r="F254" s="233" t="s">
        <v>1528</v>
      </c>
      <c r="G254" s="228" t="s">
        <v>416</v>
      </c>
      <c r="H254" s="227" t="s">
        <v>358</v>
      </c>
      <c r="I254" s="228" t="s">
        <v>185</v>
      </c>
      <c r="J254" s="228" t="s">
        <v>416</v>
      </c>
      <c r="K254" s="227" t="s">
        <v>358</v>
      </c>
      <c r="L254" s="227" t="s">
        <v>416</v>
      </c>
      <c r="M254" s="234" t="s">
        <v>865</v>
      </c>
      <c r="N254" s="234" t="s">
        <v>865</v>
      </c>
      <c r="O254" s="234" t="s">
        <v>865</v>
      </c>
      <c r="P254" s="322" t="s">
        <v>1296</v>
      </c>
      <c r="Q254" s="105">
        <v>0</v>
      </c>
      <c r="R254" s="105">
        <v>0</v>
      </c>
      <c r="S254" s="106" t="s">
        <v>869</v>
      </c>
      <c r="T254" s="10"/>
      <c r="U254" s="10"/>
      <c r="V254" s="10"/>
      <c r="W254" s="10"/>
      <c r="X254" s="10"/>
      <c r="Y254" s="10"/>
      <c r="Z254" s="10"/>
      <c r="AA254" s="10"/>
      <c r="AB254" s="10"/>
      <c r="AC254" s="10"/>
      <c r="AD254" s="10"/>
      <c r="AE254" s="10"/>
      <c r="AF254" s="10"/>
      <c r="AG254" s="10"/>
    </row>
    <row r="255" spans="1:33" ht="13.2" x14ac:dyDescent="0.25">
      <c r="A255" s="227" t="s">
        <v>664</v>
      </c>
      <c r="B255" s="227" t="s">
        <v>1293</v>
      </c>
      <c r="C255" s="170" t="s">
        <v>655</v>
      </c>
      <c r="D255" s="227" t="s">
        <v>149</v>
      </c>
      <c r="E255" s="115" t="s">
        <v>1527</v>
      </c>
      <c r="F255" s="233" t="s">
        <v>1470</v>
      </c>
      <c r="G255" s="228" t="s">
        <v>416</v>
      </c>
      <c r="H255" s="227" t="s">
        <v>358</v>
      </c>
      <c r="I255" s="228" t="s">
        <v>185</v>
      </c>
      <c r="J255" s="228" t="s">
        <v>416</v>
      </c>
      <c r="K255" s="227" t="s">
        <v>358</v>
      </c>
      <c r="L255" s="227" t="s">
        <v>416</v>
      </c>
      <c r="M255" s="234" t="s">
        <v>865</v>
      </c>
      <c r="N255" s="234" t="s">
        <v>865</v>
      </c>
      <c r="O255" s="234" t="s">
        <v>865</v>
      </c>
      <c r="P255" s="322" t="s">
        <v>1296</v>
      </c>
      <c r="Q255" s="105">
        <v>0</v>
      </c>
      <c r="R255" s="105">
        <v>0</v>
      </c>
      <c r="S255" s="106" t="s">
        <v>869</v>
      </c>
      <c r="T255" s="10"/>
      <c r="U255" s="10"/>
      <c r="V255" s="10"/>
      <c r="W255" s="10"/>
      <c r="X255" s="10"/>
      <c r="Y255" s="10"/>
      <c r="Z255" s="10"/>
      <c r="AA255" s="10"/>
      <c r="AB255" s="10"/>
      <c r="AC255" s="10"/>
      <c r="AD255" s="10"/>
      <c r="AE255" s="10"/>
      <c r="AF255" s="10"/>
      <c r="AG255" s="10"/>
    </row>
    <row r="256" spans="1:33" ht="13.2" x14ac:dyDescent="0.25">
      <c r="A256" s="227" t="s">
        <v>664</v>
      </c>
      <c r="B256" s="227" t="s">
        <v>1293</v>
      </c>
      <c r="C256" s="170" t="s">
        <v>655</v>
      </c>
      <c r="D256" s="227" t="s">
        <v>149</v>
      </c>
      <c r="E256" s="115" t="s">
        <v>1529</v>
      </c>
      <c r="F256" s="233" t="s">
        <v>1513</v>
      </c>
      <c r="G256" s="228" t="s">
        <v>416</v>
      </c>
      <c r="H256" s="227" t="s">
        <v>358</v>
      </c>
      <c r="I256" s="228" t="s">
        <v>185</v>
      </c>
      <c r="J256" s="228" t="s">
        <v>416</v>
      </c>
      <c r="K256" s="227" t="s">
        <v>358</v>
      </c>
      <c r="L256" s="227" t="s">
        <v>416</v>
      </c>
      <c r="M256" s="234" t="s">
        <v>865</v>
      </c>
      <c r="N256" s="234" t="s">
        <v>865</v>
      </c>
      <c r="O256" s="234" t="s">
        <v>865</v>
      </c>
      <c r="P256" s="322" t="s">
        <v>1296</v>
      </c>
      <c r="Q256" s="105">
        <v>0</v>
      </c>
      <c r="R256" s="105">
        <v>0</v>
      </c>
      <c r="S256" s="106" t="s">
        <v>869</v>
      </c>
      <c r="T256" s="10"/>
      <c r="U256" s="10"/>
      <c r="V256" s="10"/>
      <c r="W256" s="10"/>
      <c r="X256" s="10"/>
      <c r="Y256" s="10"/>
      <c r="Z256" s="10"/>
      <c r="AA256" s="10"/>
      <c r="AB256" s="10"/>
      <c r="AC256" s="10"/>
      <c r="AD256" s="10"/>
      <c r="AE256" s="10"/>
      <c r="AF256" s="10"/>
      <c r="AG256" s="10"/>
    </row>
    <row r="257" spans="1:33" ht="26.4" x14ac:dyDescent="0.25">
      <c r="A257" s="227" t="s">
        <v>664</v>
      </c>
      <c r="B257" s="227" t="s">
        <v>1293</v>
      </c>
      <c r="C257" s="170" t="s">
        <v>655</v>
      </c>
      <c r="D257" s="227" t="s">
        <v>149</v>
      </c>
      <c r="E257" s="115" t="s">
        <v>1380</v>
      </c>
      <c r="F257" s="233" t="s">
        <v>1530</v>
      </c>
      <c r="G257" s="228">
        <v>12406</v>
      </c>
      <c r="H257" s="227" t="s">
        <v>360</v>
      </c>
      <c r="I257" s="235">
        <v>0.16</v>
      </c>
      <c r="J257" s="235" t="s">
        <v>416</v>
      </c>
      <c r="K257" s="227" t="s">
        <v>358</v>
      </c>
      <c r="L257" s="227" t="s">
        <v>416</v>
      </c>
      <c r="M257" s="228" t="s">
        <v>865</v>
      </c>
      <c r="N257" s="228" t="s">
        <v>1162</v>
      </c>
      <c r="O257" s="234" t="s">
        <v>1162</v>
      </c>
      <c r="P257" s="322" t="s">
        <v>1381</v>
      </c>
      <c r="Q257" s="105">
        <v>1919</v>
      </c>
      <c r="R257" s="105">
        <v>57</v>
      </c>
      <c r="S257" s="106" t="s">
        <v>869</v>
      </c>
      <c r="T257" s="10"/>
      <c r="U257" s="10"/>
      <c r="V257" s="10"/>
      <c r="W257" s="10"/>
      <c r="X257" s="10"/>
      <c r="Y257" s="10"/>
      <c r="Z257" s="10"/>
      <c r="AA257" s="10"/>
      <c r="AB257" s="10"/>
      <c r="AC257" s="10"/>
      <c r="AD257" s="10"/>
      <c r="AE257" s="10"/>
      <c r="AF257" s="10"/>
      <c r="AG257" s="10"/>
    </row>
    <row r="258" spans="1:33" ht="13.2" x14ac:dyDescent="0.25">
      <c r="A258" s="227" t="s">
        <v>664</v>
      </c>
      <c r="B258" s="227" t="s">
        <v>1293</v>
      </c>
      <c r="C258" s="170" t="s">
        <v>655</v>
      </c>
      <c r="D258" s="227" t="s">
        <v>149</v>
      </c>
      <c r="E258" s="115" t="s">
        <v>1382</v>
      </c>
      <c r="F258" s="233" t="s">
        <v>1409</v>
      </c>
      <c r="G258" s="228">
        <v>0</v>
      </c>
      <c r="H258" s="227" t="s">
        <v>358</v>
      </c>
      <c r="I258" s="228" t="s">
        <v>185</v>
      </c>
      <c r="J258" s="235">
        <v>0</v>
      </c>
      <c r="K258" s="227" t="s">
        <v>358</v>
      </c>
      <c r="L258" s="227" t="s">
        <v>421</v>
      </c>
      <c r="M258" s="228" t="s">
        <v>865</v>
      </c>
      <c r="N258" s="228" t="s">
        <v>865</v>
      </c>
      <c r="O258" s="234" t="s">
        <v>865</v>
      </c>
      <c r="P258" s="322" t="s">
        <v>1296</v>
      </c>
      <c r="Q258" s="105">
        <v>0</v>
      </c>
      <c r="R258" s="105">
        <v>0</v>
      </c>
      <c r="S258" s="106" t="s">
        <v>869</v>
      </c>
      <c r="T258" s="10"/>
      <c r="U258" s="10"/>
      <c r="V258" s="10"/>
      <c r="W258" s="10"/>
      <c r="X258" s="10"/>
      <c r="Y258" s="10"/>
      <c r="Z258" s="10"/>
      <c r="AA258" s="10"/>
      <c r="AB258" s="10"/>
      <c r="AC258" s="10"/>
      <c r="AD258" s="10"/>
      <c r="AE258" s="10"/>
      <c r="AF258" s="10"/>
      <c r="AG258" s="10"/>
    </row>
    <row r="259" spans="1:33" ht="13.2" x14ac:dyDescent="0.25">
      <c r="A259" s="227" t="s">
        <v>664</v>
      </c>
      <c r="B259" s="227" t="s">
        <v>1293</v>
      </c>
      <c r="C259" s="170" t="s">
        <v>655</v>
      </c>
      <c r="D259" s="227" t="s">
        <v>149</v>
      </c>
      <c r="E259" s="115" t="s">
        <v>1383</v>
      </c>
      <c r="F259" s="233" t="s">
        <v>1409</v>
      </c>
      <c r="G259" s="228">
        <v>0</v>
      </c>
      <c r="H259" s="227" t="s">
        <v>358</v>
      </c>
      <c r="I259" s="228" t="s">
        <v>185</v>
      </c>
      <c r="J259" s="235">
        <v>0</v>
      </c>
      <c r="K259" s="227" t="s">
        <v>358</v>
      </c>
      <c r="L259" s="227" t="s">
        <v>421</v>
      </c>
      <c r="M259" s="228" t="s">
        <v>865</v>
      </c>
      <c r="N259" s="228" t="s">
        <v>865</v>
      </c>
      <c r="O259" s="234" t="s">
        <v>865</v>
      </c>
      <c r="P259" s="322" t="s">
        <v>1296</v>
      </c>
      <c r="Q259" s="105">
        <v>0</v>
      </c>
      <c r="R259" s="105">
        <v>0</v>
      </c>
      <c r="S259" s="106" t="s">
        <v>869</v>
      </c>
      <c r="T259" s="10"/>
      <c r="U259" s="10"/>
      <c r="V259" s="10"/>
      <c r="W259" s="10"/>
      <c r="X259" s="10"/>
      <c r="Y259" s="10"/>
      <c r="Z259" s="10"/>
      <c r="AA259" s="10"/>
      <c r="AB259" s="10"/>
      <c r="AC259" s="10"/>
      <c r="AD259" s="10"/>
      <c r="AE259" s="10"/>
      <c r="AF259" s="10"/>
      <c r="AG259" s="10"/>
    </row>
    <row r="260" spans="1:33" ht="13.2" x14ac:dyDescent="0.25">
      <c r="A260" s="227" t="s">
        <v>664</v>
      </c>
      <c r="B260" s="227" t="s">
        <v>1293</v>
      </c>
      <c r="C260" s="170" t="s">
        <v>655</v>
      </c>
      <c r="D260" s="227" t="s">
        <v>149</v>
      </c>
      <c r="E260" s="115" t="s">
        <v>1384</v>
      </c>
      <c r="F260" s="233" t="s">
        <v>1531</v>
      </c>
      <c r="G260" s="228">
        <v>2</v>
      </c>
      <c r="H260" s="227" t="s">
        <v>358</v>
      </c>
      <c r="I260" s="228" t="s">
        <v>416</v>
      </c>
      <c r="J260" s="235">
        <v>0</v>
      </c>
      <c r="K260" s="227" t="s">
        <v>358</v>
      </c>
      <c r="L260" s="227" t="s">
        <v>421</v>
      </c>
      <c r="M260" s="228" t="s">
        <v>865</v>
      </c>
      <c r="N260" s="228" t="s">
        <v>865</v>
      </c>
      <c r="O260" s="234" t="s">
        <v>865</v>
      </c>
      <c r="P260" s="322" t="s">
        <v>1296</v>
      </c>
      <c r="Q260" s="105">
        <v>0</v>
      </c>
      <c r="R260" s="105">
        <v>0</v>
      </c>
      <c r="S260" s="106" t="s">
        <v>869</v>
      </c>
      <c r="T260" s="10"/>
      <c r="U260" s="10"/>
      <c r="V260" s="10"/>
      <c r="W260" s="10"/>
      <c r="X260" s="10"/>
      <c r="Y260" s="10"/>
      <c r="Z260" s="10"/>
      <c r="AA260" s="10"/>
      <c r="AB260" s="10"/>
      <c r="AC260" s="10"/>
      <c r="AD260" s="10"/>
      <c r="AE260" s="10"/>
      <c r="AF260" s="10"/>
      <c r="AG260" s="10"/>
    </row>
    <row r="261" spans="1:33" ht="13.2" x14ac:dyDescent="0.25">
      <c r="A261" s="227" t="s">
        <v>664</v>
      </c>
      <c r="B261" s="227" t="s">
        <v>1293</v>
      </c>
      <c r="C261" s="170" t="s">
        <v>655</v>
      </c>
      <c r="D261" s="227" t="s">
        <v>149</v>
      </c>
      <c r="E261" s="115" t="s">
        <v>1384</v>
      </c>
      <c r="F261" s="233" t="s">
        <v>1528</v>
      </c>
      <c r="G261" s="228" t="s">
        <v>416</v>
      </c>
      <c r="H261" s="227" t="s">
        <v>358</v>
      </c>
      <c r="I261" s="228" t="s">
        <v>416</v>
      </c>
      <c r="J261" s="228" t="s">
        <v>416</v>
      </c>
      <c r="K261" s="227" t="s">
        <v>358</v>
      </c>
      <c r="L261" s="227" t="s">
        <v>416</v>
      </c>
      <c r="M261" s="234" t="s">
        <v>865</v>
      </c>
      <c r="N261" s="234" t="s">
        <v>865</v>
      </c>
      <c r="O261" s="234" t="s">
        <v>865</v>
      </c>
      <c r="P261" s="322" t="s">
        <v>1296</v>
      </c>
      <c r="Q261" s="105">
        <v>0</v>
      </c>
      <c r="R261" s="105">
        <v>0</v>
      </c>
      <c r="S261" s="106" t="s">
        <v>869</v>
      </c>
      <c r="T261" s="10"/>
      <c r="U261" s="10"/>
      <c r="V261" s="10"/>
      <c r="W261" s="10"/>
      <c r="X261" s="10"/>
      <c r="Y261" s="10"/>
      <c r="Z261" s="10"/>
      <c r="AA261" s="10"/>
      <c r="AB261" s="10"/>
      <c r="AC261" s="10"/>
      <c r="AD261" s="10"/>
      <c r="AE261" s="10"/>
      <c r="AF261" s="10"/>
      <c r="AG261" s="10"/>
    </row>
    <row r="262" spans="1:33" ht="13.2" x14ac:dyDescent="0.25">
      <c r="A262" s="227" t="s">
        <v>664</v>
      </c>
      <c r="B262" s="227" t="s">
        <v>1293</v>
      </c>
      <c r="C262" s="170" t="s">
        <v>655</v>
      </c>
      <c r="D262" s="227" t="s">
        <v>149</v>
      </c>
      <c r="E262" s="115" t="s">
        <v>1384</v>
      </c>
      <c r="F262" s="233" t="s">
        <v>1470</v>
      </c>
      <c r="G262" s="228" t="s">
        <v>416</v>
      </c>
      <c r="H262" s="227" t="s">
        <v>358</v>
      </c>
      <c r="I262" s="228" t="s">
        <v>416</v>
      </c>
      <c r="J262" s="228" t="s">
        <v>416</v>
      </c>
      <c r="K262" s="227" t="s">
        <v>358</v>
      </c>
      <c r="L262" s="227" t="s">
        <v>416</v>
      </c>
      <c r="M262" s="234" t="s">
        <v>865</v>
      </c>
      <c r="N262" s="234" t="s">
        <v>865</v>
      </c>
      <c r="O262" s="234" t="s">
        <v>865</v>
      </c>
      <c r="P262" s="322" t="s">
        <v>1296</v>
      </c>
      <c r="Q262" s="105">
        <v>0</v>
      </c>
      <c r="R262" s="105">
        <v>0</v>
      </c>
      <c r="S262" s="106" t="s">
        <v>869</v>
      </c>
      <c r="T262" s="10"/>
      <c r="U262" s="10"/>
      <c r="V262" s="10"/>
      <c r="W262" s="10"/>
      <c r="X262" s="10"/>
      <c r="Y262" s="10"/>
      <c r="Z262" s="10"/>
      <c r="AA262" s="10"/>
      <c r="AB262" s="10"/>
      <c r="AC262" s="10"/>
      <c r="AD262" s="10"/>
      <c r="AE262" s="10"/>
      <c r="AF262" s="10"/>
      <c r="AG262" s="10"/>
    </row>
    <row r="263" spans="1:33" ht="13.2" x14ac:dyDescent="0.25">
      <c r="A263" s="227" t="s">
        <v>664</v>
      </c>
      <c r="B263" s="227" t="s">
        <v>1293</v>
      </c>
      <c r="C263" s="170" t="s">
        <v>655</v>
      </c>
      <c r="D263" s="227" t="s">
        <v>149</v>
      </c>
      <c r="E263" s="115" t="s">
        <v>1532</v>
      </c>
      <c r="F263" s="233" t="s">
        <v>1462</v>
      </c>
      <c r="G263" s="228" t="s">
        <v>416</v>
      </c>
      <c r="H263" s="227" t="s">
        <v>358</v>
      </c>
      <c r="I263" s="228" t="s">
        <v>416</v>
      </c>
      <c r="J263" s="228" t="s">
        <v>416</v>
      </c>
      <c r="K263" s="227" t="s">
        <v>358</v>
      </c>
      <c r="L263" s="227" t="s">
        <v>416</v>
      </c>
      <c r="M263" s="234" t="s">
        <v>865</v>
      </c>
      <c r="N263" s="234" t="s">
        <v>865</v>
      </c>
      <c r="O263" s="234" t="s">
        <v>865</v>
      </c>
      <c r="P263" s="322" t="s">
        <v>1296</v>
      </c>
      <c r="Q263" s="105">
        <v>0</v>
      </c>
      <c r="R263" s="105">
        <v>0</v>
      </c>
      <c r="S263" s="106" t="s">
        <v>869</v>
      </c>
      <c r="T263" s="10"/>
      <c r="U263" s="10"/>
      <c r="V263" s="10"/>
      <c r="W263" s="10"/>
      <c r="X263" s="10"/>
      <c r="Y263" s="10"/>
      <c r="Z263" s="10"/>
      <c r="AA263" s="10"/>
      <c r="AB263" s="10"/>
      <c r="AC263" s="10"/>
      <c r="AD263" s="10"/>
      <c r="AE263" s="10"/>
      <c r="AF263" s="10"/>
      <c r="AG263" s="10"/>
    </row>
    <row r="264" spans="1:33" ht="13.2" x14ac:dyDescent="0.25">
      <c r="A264" s="227" t="s">
        <v>664</v>
      </c>
      <c r="B264" s="227" t="s">
        <v>1293</v>
      </c>
      <c r="C264" s="170" t="s">
        <v>655</v>
      </c>
      <c r="D264" s="227" t="s">
        <v>149</v>
      </c>
      <c r="E264" s="115" t="s">
        <v>1533</v>
      </c>
      <c r="F264" s="233" t="s">
        <v>1414</v>
      </c>
      <c r="G264" s="228" t="s">
        <v>416</v>
      </c>
      <c r="H264" s="227" t="s">
        <v>358</v>
      </c>
      <c r="I264" s="228" t="s">
        <v>185</v>
      </c>
      <c r="J264" s="228" t="s">
        <v>416</v>
      </c>
      <c r="K264" s="227" t="s">
        <v>358</v>
      </c>
      <c r="L264" s="227" t="s">
        <v>416</v>
      </c>
      <c r="M264" s="234" t="s">
        <v>865</v>
      </c>
      <c r="N264" s="234" t="s">
        <v>865</v>
      </c>
      <c r="O264" s="234" t="s">
        <v>865</v>
      </c>
      <c r="P264" s="322" t="s">
        <v>1296</v>
      </c>
      <c r="Q264" s="105">
        <v>0</v>
      </c>
      <c r="R264" s="105">
        <v>0</v>
      </c>
      <c r="S264" s="106" t="s">
        <v>869</v>
      </c>
      <c r="T264" s="10"/>
      <c r="U264" s="10"/>
      <c r="V264" s="10"/>
      <c r="W264" s="10"/>
      <c r="X264" s="10"/>
      <c r="Y264" s="10"/>
      <c r="Z264" s="10"/>
      <c r="AA264" s="10"/>
      <c r="AB264" s="10"/>
      <c r="AC264" s="10"/>
      <c r="AD264" s="10"/>
      <c r="AE264" s="10"/>
      <c r="AF264" s="10"/>
      <c r="AG264" s="10"/>
    </row>
    <row r="265" spans="1:33" ht="13.2" x14ac:dyDescent="0.25">
      <c r="A265" s="227" t="s">
        <v>664</v>
      </c>
      <c r="B265" s="227" t="s">
        <v>1293</v>
      </c>
      <c r="C265" s="170" t="s">
        <v>655</v>
      </c>
      <c r="D265" s="227" t="s">
        <v>149</v>
      </c>
      <c r="E265" s="115" t="s">
        <v>1385</v>
      </c>
      <c r="F265" s="233" t="s">
        <v>1534</v>
      </c>
      <c r="G265" s="228" t="s">
        <v>416</v>
      </c>
      <c r="H265" s="227" t="s">
        <v>358</v>
      </c>
      <c r="I265" s="228" t="s">
        <v>185</v>
      </c>
      <c r="J265" s="228" t="s">
        <v>416</v>
      </c>
      <c r="K265" s="227" t="s">
        <v>358</v>
      </c>
      <c r="L265" s="227" t="s">
        <v>416</v>
      </c>
      <c r="M265" s="234" t="s">
        <v>865</v>
      </c>
      <c r="N265" s="234" t="s">
        <v>865</v>
      </c>
      <c r="O265" s="234" t="s">
        <v>865</v>
      </c>
      <c r="P265" s="322" t="s">
        <v>1296</v>
      </c>
      <c r="Q265" s="105">
        <v>0</v>
      </c>
      <c r="R265" s="105">
        <v>0</v>
      </c>
      <c r="S265" s="106" t="s">
        <v>869</v>
      </c>
      <c r="T265" s="10"/>
      <c r="U265" s="10"/>
      <c r="V265" s="10"/>
      <c r="W265" s="10"/>
      <c r="X265" s="10"/>
      <c r="Y265" s="10"/>
      <c r="Z265" s="10"/>
      <c r="AA265" s="10"/>
      <c r="AB265" s="10"/>
      <c r="AC265" s="10"/>
      <c r="AD265" s="10"/>
      <c r="AE265" s="10"/>
      <c r="AF265" s="10"/>
      <c r="AG265" s="10"/>
    </row>
    <row r="266" spans="1:33" ht="13.2" x14ac:dyDescent="0.25">
      <c r="A266" s="227" t="s">
        <v>664</v>
      </c>
      <c r="B266" s="227" t="s">
        <v>1293</v>
      </c>
      <c r="C266" s="170" t="s">
        <v>655</v>
      </c>
      <c r="D266" s="227" t="s">
        <v>149</v>
      </c>
      <c r="E266" s="115" t="s">
        <v>1385</v>
      </c>
      <c r="F266" s="233" t="s">
        <v>1535</v>
      </c>
      <c r="G266" s="228" t="s">
        <v>416</v>
      </c>
      <c r="H266" s="227" t="s">
        <v>358</v>
      </c>
      <c r="I266" s="228" t="s">
        <v>185</v>
      </c>
      <c r="J266" s="228" t="s">
        <v>416</v>
      </c>
      <c r="K266" s="227" t="s">
        <v>358</v>
      </c>
      <c r="L266" s="227" t="s">
        <v>416</v>
      </c>
      <c r="M266" s="234" t="s">
        <v>865</v>
      </c>
      <c r="N266" s="234" t="s">
        <v>865</v>
      </c>
      <c r="O266" s="234" t="s">
        <v>865</v>
      </c>
      <c r="P266" s="322" t="s">
        <v>1296</v>
      </c>
      <c r="Q266" s="105">
        <v>0</v>
      </c>
      <c r="R266" s="105">
        <v>0</v>
      </c>
      <c r="S266" s="106" t="s">
        <v>869</v>
      </c>
      <c r="T266" s="10"/>
      <c r="U266" s="10"/>
      <c r="V266" s="10"/>
      <c r="W266" s="10"/>
      <c r="X266" s="10"/>
      <c r="Y266" s="10"/>
      <c r="Z266" s="10"/>
      <c r="AA266" s="10"/>
      <c r="AB266" s="10"/>
      <c r="AC266" s="10"/>
      <c r="AD266" s="10"/>
      <c r="AE266" s="10"/>
      <c r="AF266" s="10"/>
      <c r="AG266" s="10"/>
    </row>
    <row r="267" spans="1:33" ht="13.2" x14ac:dyDescent="0.25">
      <c r="A267" s="227" t="s">
        <v>664</v>
      </c>
      <c r="B267" s="227" t="s">
        <v>1293</v>
      </c>
      <c r="C267" s="170" t="s">
        <v>655</v>
      </c>
      <c r="D267" s="227" t="s">
        <v>149</v>
      </c>
      <c r="E267" s="115" t="s">
        <v>1385</v>
      </c>
      <c r="F267" s="233" t="s">
        <v>1536</v>
      </c>
      <c r="G267" s="228" t="s">
        <v>416</v>
      </c>
      <c r="H267" s="227" t="s">
        <v>358</v>
      </c>
      <c r="I267" s="228" t="s">
        <v>185</v>
      </c>
      <c r="J267" s="228" t="s">
        <v>416</v>
      </c>
      <c r="K267" s="227" t="s">
        <v>358</v>
      </c>
      <c r="L267" s="227" t="s">
        <v>416</v>
      </c>
      <c r="M267" s="234" t="s">
        <v>865</v>
      </c>
      <c r="N267" s="234" t="s">
        <v>865</v>
      </c>
      <c r="O267" s="234" t="s">
        <v>865</v>
      </c>
      <c r="P267" s="322" t="s">
        <v>1296</v>
      </c>
      <c r="Q267" s="105">
        <v>0</v>
      </c>
      <c r="R267" s="105">
        <v>0</v>
      </c>
      <c r="S267" s="106" t="s">
        <v>869</v>
      </c>
      <c r="T267" s="10"/>
      <c r="U267" s="10"/>
      <c r="V267" s="10"/>
      <c r="W267" s="10"/>
      <c r="X267" s="10"/>
      <c r="Y267" s="10"/>
      <c r="Z267" s="10"/>
      <c r="AA267" s="10"/>
      <c r="AB267" s="10"/>
      <c r="AC267" s="10"/>
      <c r="AD267" s="10"/>
      <c r="AE267" s="10"/>
      <c r="AF267" s="10"/>
      <c r="AG267" s="10"/>
    </row>
    <row r="268" spans="1:33" ht="13.2" x14ac:dyDescent="0.25">
      <c r="A268" s="227" t="s">
        <v>664</v>
      </c>
      <c r="B268" s="227" t="s">
        <v>1293</v>
      </c>
      <c r="C268" s="170" t="s">
        <v>655</v>
      </c>
      <c r="D268" s="227" t="s">
        <v>149</v>
      </c>
      <c r="E268" s="115" t="s">
        <v>1386</v>
      </c>
      <c r="F268" s="233" t="s">
        <v>1454</v>
      </c>
      <c r="G268" s="228" t="s">
        <v>416</v>
      </c>
      <c r="H268" s="227" t="s">
        <v>358</v>
      </c>
      <c r="I268" s="228" t="s">
        <v>416</v>
      </c>
      <c r="J268" s="228" t="s">
        <v>416</v>
      </c>
      <c r="K268" s="227" t="s">
        <v>358</v>
      </c>
      <c r="L268" s="227" t="s">
        <v>416</v>
      </c>
      <c r="M268" s="234" t="s">
        <v>865</v>
      </c>
      <c r="N268" s="234" t="s">
        <v>865</v>
      </c>
      <c r="O268" s="234" t="s">
        <v>865</v>
      </c>
      <c r="P268" s="322" t="s">
        <v>1296</v>
      </c>
      <c r="Q268" s="105">
        <v>0</v>
      </c>
      <c r="R268" s="105">
        <v>0</v>
      </c>
      <c r="S268" s="106" t="s">
        <v>869</v>
      </c>
      <c r="T268" s="10"/>
      <c r="U268" s="10"/>
      <c r="V268" s="10"/>
      <c r="W268" s="10"/>
      <c r="X268" s="10"/>
      <c r="Y268" s="10"/>
      <c r="Z268" s="10"/>
      <c r="AA268" s="10"/>
      <c r="AB268" s="10"/>
      <c r="AC268" s="10"/>
      <c r="AD268" s="10"/>
      <c r="AE268" s="10"/>
      <c r="AF268" s="10"/>
      <c r="AG268" s="10"/>
    </row>
    <row r="269" spans="1:33" ht="13.2" x14ac:dyDescent="0.25">
      <c r="A269" s="227" t="s">
        <v>664</v>
      </c>
      <c r="B269" s="227" t="s">
        <v>1293</v>
      </c>
      <c r="C269" s="170" t="s">
        <v>655</v>
      </c>
      <c r="D269" s="227" t="s">
        <v>149</v>
      </c>
      <c r="E269" s="115" t="s">
        <v>1537</v>
      </c>
      <c r="F269" s="233" t="s">
        <v>1409</v>
      </c>
      <c r="G269" s="228">
        <v>88</v>
      </c>
      <c r="H269" s="227" t="s">
        <v>358</v>
      </c>
      <c r="I269" s="228" t="s">
        <v>185</v>
      </c>
      <c r="J269" s="235">
        <v>0.01</v>
      </c>
      <c r="K269" s="227" t="s">
        <v>358</v>
      </c>
      <c r="L269" s="227" t="s">
        <v>421</v>
      </c>
      <c r="M269" s="228" t="s">
        <v>865</v>
      </c>
      <c r="N269" s="228" t="s">
        <v>865</v>
      </c>
      <c r="O269" s="234" t="s">
        <v>865</v>
      </c>
      <c r="P269" s="322" t="s">
        <v>1296</v>
      </c>
      <c r="Q269" s="105">
        <v>0</v>
      </c>
      <c r="R269" s="105">
        <v>0</v>
      </c>
      <c r="S269" s="106" t="s">
        <v>869</v>
      </c>
      <c r="T269" s="10"/>
      <c r="U269" s="10"/>
      <c r="V269" s="10"/>
      <c r="W269" s="10"/>
      <c r="X269" s="10"/>
      <c r="Y269" s="10"/>
      <c r="Z269" s="10"/>
      <c r="AA269" s="10"/>
      <c r="AB269" s="10"/>
      <c r="AC269" s="10"/>
      <c r="AD269" s="10"/>
      <c r="AE269" s="10"/>
      <c r="AF269" s="10"/>
      <c r="AG269" s="10"/>
    </row>
    <row r="270" spans="1:33" ht="13.2" x14ac:dyDescent="0.25">
      <c r="A270" s="227" t="s">
        <v>664</v>
      </c>
      <c r="B270" s="227" t="s">
        <v>1293</v>
      </c>
      <c r="C270" s="170" t="s">
        <v>655</v>
      </c>
      <c r="D270" s="227" t="s">
        <v>149</v>
      </c>
      <c r="E270" s="115" t="s">
        <v>1387</v>
      </c>
      <c r="F270" s="233" t="s">
        <v>1484</v>
      </c>
      <c r="G270" s="228" t="s">
        <v>416</v>
      </c>
      <c r="H270" s="227" t="s">
        <v>358</v>
      </c>
      <c r="I270" s="228" t="s">
        <v>416</v>
      </c>
      <c r="J270" s="228" t="s">
        <v>416</v>
      </c>
      <c r="K270" s="227" t="s">
        <v>358</v>
      </c>
      <c r="L270" s="227" t="s">
        <v>416</v>
      </c>
      <c r="M270" s="234" t="s">
        <v>865</v>
      </c>
      <c r="N270" s="234" t="s">
        <v>865</v>
      </c>
      <c r="O270" s="234" t="s">
        <v>865</v>
      </c>
      <c r="P270" s="322" t="s">
        <v>1296</v>
      </c>
      <c r="Q270" s="105">
        <v>0</v>
      </c>
      <c r="R270" s="105">
        <v>0</v>
      </c>
      <c r="S270" s="106" t="s">
        <v>869</v>
      </c>
      <c r="T270" s="10"/>
      <c r="U270" s="10"/>
      <c r="V270" s="10"/>
      <c r="W270" s="10"/>
      <c r="X270" s="10"/>
      <c r="Y270" s="10"/>
      <c r="Z270" s="10"/>
      <c r="AA270" s="10"/>
      <c r="AB270" s="10"/>
      <c r="AC270" s="10"/>
      <c r="AD270" s="10"/>
      <c r="AE270" s="10"/>
      <c r="AF270" s="10"/>
      <c r="AG270" s="10"/>
    </row>
    <row r="271" spans="1:33" ht="26.4" x14ac:dyDescent="0.25">
      <c r="A271" s="227" t="s">
        <v>664</v>
      </c>
      <c r="B271" s="227" t="s">
        <v>1293</v>
      </c>
      <c r="C271" s="170" t="s">
        <v>655</v>
      </c>
      <c r="D271" s="227" t="s">
        <v>149</v>
      </c>
      <c r="E271" s="115" t="s">
        <v>1387</v>
      </c>
      <c r="F271" s="233" t="s">
        <v>1457</v>
      </c>
      <c r="G271" s="228" t="s">
        <v>416</v>
      </c>
      <c r="H271" s="227" t="s">
        <v>358</v>
      </c>
      <c r="I271" s="235">
        <v>0.14000000000000001</v>
      </c>
      <c r="J271" s="228" t="s">
        <v>416</v>
      </c>
      <c r="K271" s="227" t="s">
        <v>358</v>
      </c>
      <c r="L271" s="227" t="s">
        <v>416</v>
      </c>
      <c r="M271" s="234" t="s">
        <v>865</v>
      </c>
      <c r="N271" s="234" t="s">
        <v>865</v>
      </c>
      <c r="O271" s="234" t="s">
        <v>865</v>
      </c>
      <c r="P271" s="322" t="s">
        <v>1538</v>
      </c>
      <c r="Q271" s="105">
        <v>0</v>
      </c>
      <c r="R271" s="105">
        <v>0</v>
      </c>
      <c r="S271" s="106" t="s">
        <v>869</v>
      </c>
      <c r="T271" s="10"/>
      <c r="U271" s="10"/>
      <c r="V271" s="10"/>
      <c r="W271" s="10"/>
      <c r="X271" s="10"/>
      <c r="Y271" s="10"/>
      <c r="Z271" s="10"/>
      <c r="AA271" s="10"/>
      <c r="AB271" s="10"/>
      <c r="AC271" s="10"/>
      <c r="AD271" s="10"/>
      <c r="AE271" s="10"/>
      <c r="AF271" s="10"/>
      <c r="AG271" s="10"/>
    </row>
    <row r="272" spans="1:33" ht="13.2" x14ac:dyDescent="0.25">
      <c r="A272" s="227" t="s">
        <v>664</v>
      </c>
      <c r="B272" s="227" t="s">
        <v>1293</v>
      </c>
      <c r="C272" s="170" t="s">
        <v>655</v>
      </c>
      <c r="D272" s="227" t="s">
        <v>149</v>
      </c>
      <c r="E272" s="115" t="s">
        <v>1387</v>
      </c>
      <c r="F272" s="233" t="s">
        <v>1509</v>
      </c>
      <c r="G272" s="228" t="s">
        <v>416</v>
      </c>
      <c r="H272" s="227" t="s">
        <v>358</v>
      </c>
      <c r="I272" s="228" t="s">
        <v>416</v>
      </c>
      <c r="J272" s="228" t="s">
        <v>416</v>
      </c>
      <c r="K272" s="227" t="s">
        <v>358</v>
      </c>
      <c r="L272" s="227" t="s">
        <v>416</v>
      </c>
      <c r="M272" s="234" t="s">
        <v>865</v>
      </c>
      <c r="N272" s="234" t="s">
        <v>865</v>
      </c>
      <c r="O272" s="234" t="s">
        <v>865</v>
      </c>
      <c r="P272" s="322" t="s">
        <v>1296</v>
      </c>
      <c r="Q272" s="105">
        <v>0</v>
      </c>
      <c r="R272" s="105">
        <v>0</v>
      </c>
      <c r="S272" s="106" t="s">
        <v>869</v>
      </c>
      <c r="T272" s="10"/>
      <c r="U272" s="10"/>
      <c r="V272" s="10"/>
      <c r="W272" s="10"/>
      <c r="X272" s="10"/>
      <c r="Y272" s="10"/>
      <c r="Z272" s="10"/>
      <c r="AA272" s="10"/>
      <c r="AB272" s="10"/>
      <c r="AC272" s="10"/>
      <c r="AD272" s="10"/>
      <c r="AE272" s="10"/>
      <c r="AF272" s="10"/>
      <c r="AG272" s="10"/>
    </row>
    <row r="273" spans="1:33" ht="13.2" x14ac:dyDescent="0.25">
      <c r="A273" s="227" t="s">
        <v>664</v>
      </c>
      <c r="B273" s="227" t="s">
        <v>1293</v>
      </c>
      <c r="C273" s="170" t="s">
        <v>655</v>
      </c>
      <c r="D273" s="227" t="s">
        <v>149</v>
      </c>
      <c r="E273" s="115" t="s">
        <v>1387</v>
      </c>
      <c r="F273" s="233" t="s">
        <v>1453</v>
      </c>
      <c r="G273" s="228">
        <v>0</v>
      </c>
      <c r="H273" s="227" t="s">
        <v>358</v>
      </c>
      <c r="I273" s="228" t="s">
        <v>416</v>
      </c>
      <c r="J273" s="235">
        <v>0</v>
      </c>
      <c r="K273" s="227" t="s">
        <v>358</v>
      </c>
      <c r="L273" s="227" t="s">
        <v>421</v>
      </c>
      <c r="M273" s="228" t="s">
        <v>865</v>
      </c>
      <c r="N273" s="228" t="s">
        <v>865</v>
      </c>
      <c r="O273" s="234" t="s">
        <v>865</v>
      </c>
      <c r="P273" s="322" t="s">
        <v>1296</v>
      </c>
      <c r="Q273" s="105">
        <v>0</v>
      </c>
      <c r="R273" s="105">
        <v>0</v>
      </c>
      <c r="S273" s="106" t="s">
        <v>869</v>
      </c>
      <c r="T273" s="10"/>
      <c r="U273" s="10"/>
      <c r="V273" s="10"/>
      <c r="W273" s="10"/>
      <c r="X273" s="10"/>
      <c r="Y273" s="10"/>
      <c r="Z273" s="10"/>
      <c r="AA273" s="10"/>
      <c r="AB273" s="10"/>
      <c r="AC273" s="10"/>
      <c r="AD273" s="10"/>
      <c r="AE273" s="10"/>
      <c r="AF273" s="10"/>
      <c r="AG273" s="10"/>
    </row>
    <row r="274" spans="1:33" ht="26.4" x14ac:dyDescent="0.25">
      <c r="A274" s="227" t="s">
        <v>664</v>
      </c>
      <c r="B274" s="227" t="s">
        <v>1293</v>
      </c>
      <c r="C274" s="170" t="s">
        <v>655</v>
      </c>
      <c r="D274" s="227" t="s">
        <v>149</v>
      </c>
      <c r="E274" s="115" t="s">
        <v>1387</v>
      </c>
      <c r="F274" s="233" t="s">
        <v>1510</v>
      </c>
      <c r="G274" s="228" t="s">
        <v>416</v>
      </c>
      <c r="H274" s="227" t="s">
        <v>358</v>
      </c>
      <c r="I274" s="235">
        <v>0</v>
      </c>
      <c r="J274" s="228" t="s">
        <v>416</v>
      </c>
      <c r="K274" s="227" t="s">
        <v>358</v>
      </c>
      <c r="L274" s="227" t="s">
        <v>416</v>
      </c>
      <c r="M274" s="234" t="s">
        <v>865</v>
      </c>
      <c r="N274" s="234" t="s">
        <v>865</v>
      </c>
      <c r="O274" s="234" t="s">
        <v>865</v>
      </c>
      <c r="P274" s="322" t="s">
        <v>1309</v>
      </c>
      <c r="Q274" s="105">
        <v>0</v>
      </c>
      <c r="R274" s="105">
        <v>0</v>
      </c>
      <c r="S274" s="106" t="s">
        <v>869</v>
      </c>
      <c r="T274" s="10"/>
      <c r="U274" s="10"/>
      <c r="V274" s="10"/>
      <c r="W274" s="10"/>
      <c r="X274" s="10"/>
      <c r="Y274" s="10"/>
      <c r="Z274" s="10"/>
      <c r="AA274" s="10"/>
      <c r="AB274" s="10"/>
      <c r="AC274" s="10"/>
      <c r="AD274" s="10"/>
      <c r="AE274" s="10"/>
      <c r="AF274" s="10"/>
      <c r="AG274" s="10"/>
    </row>
    <row r="275" spans="1:33" ht="26.4" x14ac:dyDescent="0.25">
      <c r="A275" s="227" t="s">
        <v>664</v>
      </c>
      <c r="B275" s="227" t="s">
        <v>1293</v>
      </c>
      <c r="C275" s="170" t="s">
        <v>655</v>
      </c>
      <c r="D275" s="227" t="s">
        <v>149</v>
      </c>
      <c r="E275" s="115" t="s">
        <v>1387</v>
      </c>
      <c r="F275" s="233" t="s">
        <v>1539</v>
      </c>
      <c r="G275" s="228" t="s">
        <v>416</v>
      </c>
      <c r="H275" s="227" t="s">
        <v>358</v>
      </c>
      <c r="I275" s="235">
        <v>0.13</v>
      </c>
      <c r="J275" s="228" t="s">
        <v>416</v>
      </c>
      <c r="K275" s="227" t="s">
        <v>358</v>
      </c>
      <c r="L275" s="227" t="s">
        <v>416</v>
      </c>
      <c r="M275" s="234" t="s">
        <v>865</v>
      </c>
      <c r="N275" s="234" t="s">
        <v>865</v>
      </c>
      <c r="O275" s="234" t="s">
        <v>865</v>
      </c>
      <c r="P275" s="322" t="s">
        <v>1540</v>
      </c>
      <c r="Q275" s="105">
        <v>0</v>
      </c>
      <c r="R275" s="105">
        <v>0</v>
      </c>
      <c r="S275" s="106" t="s">
        <v>869</v>
      </c>
      <c r="T275" s="10"/>
      <c r="U275" s="10"/>
      <c r="V275" s="10"/>
      <c r="W275" s="10"/>
      <c r="X275" s="10"/>
      <c r="Y275" s="10"/>
      <c r="Z275" s="10"/>
      <c r="AA275" s="10"/>
      <c r="AB275" s="10"/>
      <c r="AC275" s="10"/>
      <c r="AD275" s="10"/>
      <c r="AE275" s="10"/>
      <c r="AF275" s="10"/>
      <c r="AG275" s="10"/>
    </row>
    <row r="276" spans="1:33" ht="39.6" x14ac:dyDescent="0.25">
      <c r="A276" s="227" t="s">
        <v>664</v>
      </c>
      <c r="B276" s="227" t="s">
        <v>1293</v>
      </c>
      <c r="C276" s="170" t="s">
        <v>655</v>
      </c>
      <c r="D276" s="227" t="s">
        <v>149</v>
      </c>
      <c r="E276" s="115" t="s">
        <v>1387</v>
      </c>
      <c r="F276" s="233" t="s">
        <v>1525</v>
      </c>
      <c r="G276" s="228" t="s">
        <v>416</v>
      </c>
      <c r="H276" s="227" t="s">
        <v>358</v>
      </c>
      <c r="I276" s="235">
        <v>7.0000000000000007E-2</v>
      </c>
      <c r="J276" s="228" t="s">
        <v>416</v>
      </c>
      <c r="K276" s="227" t="s">
        <v>358</v>
      </c>
      <c r="L276" s="227" t="s">
        <v>416</v>
      </c>
      <c r="M276" s="234" t="s">
        <v>865</v>
      </c>
      <c r="N276" s="234" t="s">
        <v>865</v>
      </c>
      <c r="O276" s="234" t="s">
        <v>865</v>
      </c>
      <c r="P276" s="322" t="s">
        <v>1541</v>
      </c>
      <c r="Q276" s="105">
        <v>0</v>
      </c>
      <c r="R276" s="105">
        <v>0</v>
      </c>
      <c r="S276" s="106" t="s">
        <v>869</v>
      </c>
      <c r="T276" s="10"/>
      <c r="U276" s="10"/>
      <c r="V276" s="10"/>
      <c r="W276" s="10"/>
      <c r="X276" s="10"/>
      <c r="Y276" s="10"/>
      <c r="Z276" s="10"/>
      <c r="AA276" s="10"/>
      <c r="AB276" s="10"/>
      <c r="AC276" s="10"/>
      <c r="AD276" s="10"/>
      <c r="AE276" s="10"/>
      <c r="AF276" s="10"/>
      <c r="AG276" s="10"/>
    </row>
    <row r="277" spans="1:33" ht="13.2" x14ac:dyDescent="0.25">
      <c r="A277" s="227" t="s">
        <v>664</v>
      </c>
      <c r="B277" s="227" t="s">
        <v>1293</v>
      </c>
      <c r="C277" s="170" t="s">
        <v>655</v>
      </c>
      <c r="D277" s="227" t="s">
        <v>149</v>
      </c>
      <c r="E277" s="115" t="s">
        <v>1387</v>
      </c>
      <c r="F277" s="233" t="s">
        <v>1542</v>
      </c>
      <c r="G277" s="228" t="s">
        <v>416</v>
      </c>
      <c r="H277" s="227" t="s">
        <v>358</v>
      </c>
      <c r="I277" s="228" t="s">
        <v>185</v>
      </c>
      <c r="J277" s="228" t="s">
        <v>416</v>
      </c>
      <c r="K277" s="227" t="s">
        <v>358</v>
      </c>
      <c r="L277" s="227" t="s">
        <v>416</v>
      </c>
      <c r="M277" s="234" t="s">
        <v>865</v>
      </c>
      <c r="N277" s="234" t="s">
        <v>865</v>
      </c>
      <c r="O277" s="234" t="s">
        <v>865</v>
      </c>
      <c r="P277" s="322" t="s">
        <v>1296</v>
      </c>
      <c r="Q277" s="105">
        <v>0</v>
      </c>
      <c r="R277" s="105">
        <v>0</v>
      </c>
      <c r="S277" s="106" t="s">
        <v>869</v>
      </c>
      <c r="T277" s="10"/>
      <c r="U277" s="10"/>
      <c r="V277" s="10"/>
      <c r="W277" s="10"/>
      <c r="X277" s="10"/>
      <c r="Y277" s="10"/>
      <c r="Z277" s="10"/>
      <c r="AA277" s="10"/>
      <c r="AB277" s="10"/>
      <c r="AC277" s="10"/>
      <c r="AD277" s="10"/>
      <c r="AE277" s="10"/>
      <c r="AF277" s="10"/>
      <c r="AG277" s="10"/>
    </row>
    <row r="278" spans="1:33" ht="13.2" x14ac:dyDescent="0.25">
      <c r="A278" s="227" t="s">
        <v>664</v>
      </c>
      <c r="B278" s="227" t="s">
        <v>1293</v>
      </c>
      <c r="C278" s="170" t="s">
        <v>655</v>
      </c>
      <c r="D278" s="227" t="s">
        <v>149</v>
      </c>
      <c r="E278" s="115" t="s">
        <v>1543</v>
      </c>
      <c r="F278" s="233" t="s">
        <v>1409</v>
      </c>
      <c r="G278" s="228">
        <v>10</v>
      </c>
      <c r="H278" s="227" t="s">
        <v>358</v>
      </c>
      <c r="I278" s="228" t="s">
        <v>185</v>
      </c>
      <c r="J278" s="235">
        <v>0</v>
      </c>
      <c r="K278" s="227" t="s">
        <v>358</v>
      </c>
      <c r="L278" s="227" t="s">
        <v>421</v>
      </c>
      <c r="M278" s="228" t="s">
        <v>865</v>
      </c>
      <c r="N278" s="228" t="s">
        <v>865</v>
      </c>
      <c r="O278" s="234" t="s">
        <v>865</v>
      </c>
      <c r="P278" s="322" t="s">
        <v>1296</v>
      </c>
      <c r="Q278" s="105">
        <v>0</v>
      </c>
      <c r="R278" s="105">
        <v>0</v>
      </c>
      <c r="S278" s="106" t="s">
        <v>869</v>
      </c>
      <c r="T278" s="10"/>
      <c r="U278" s="10"/>
      <c r="V278" s="10"/>
      <c r="W278" s="10"/>
      <c r="X278" s="10"/>
      <c r="Y278" s="10"/>
      <c r="Z278" s="10"/>
      <c r="AA278" s="10"/>
      <c r="AB278" s="10"/>
      <c r="AC278" s="10"/>
      <c r="AD278" s="10"/>
      <c r="AE278" s="10"/>
      <c r="AF278" s="10"/>
      <c r="AG278" s="10"/>
    </row>
    <row r="279" spans="1:33" ht="26.4" x14ac:dyDescent="0.25">
      <c r="A279" s="227" t="s">
        <v>664</v>
      </c>
      <c r="B279" s="227" t="s">
        <v>1293</v>
      </c>
      <c r="C279" s="170" t="s">
        <v>655</v>
      </c>
      <c r="D279" s="227" t="s">
        <v>149</v>
      </c>
      <c r="E279" s="115" t="s">
        <v>1394</v>
      </c>
      <c r="F279" s="233" t="s">
        <v>1409</v>
      </c>
      <c r="G279" s="228" t="s">
        <v>416</v>
      </c>
      <c r="H279" s="227" t="s">
        <v>358</v>
      </c>
      <c r="I279" s="235">
        <v>0</v>
      </c>
      <c r="J279" s="228" t="s">
        <v>416</v>
      </c>
      <c r="K279" s="227" t="s">
        <v>358</v>
      </c>
      <c r="L279" s="227" t="s">
        <v>416</v>
      </c>
      <c r="M279" s="234" t="s">
        <v>865</v>
      </c>
      <c r="N279" s="234" t="s">
        <v>865</v>
      </c>
      <c r="O279" s="234" t="s">
        <v>865</v>
      </c>
      <c r="P279" s="322" t="s">
        <v>1309</v>
      </c>
      <c r="Q279" s="105">
        <v>28</v>
      </c>
      <c r="R279" s="105">
        <v>11</v>
      </c>
      <c r="S279" s="106" t="s">
        <v>869</v>
      </c>
      <c r="T279" s="10"/>
      <c r="U279" s="10"/>
      <c r="V279" s="10"/>
      <c r="W279" s="10"/>
      <c r="X279" s="10"/>
      <c r="Y279" s="10"/>
      <c r="Z279" s="10"/>
      <c r="AA279" s="10"/>
      <c r="AB279" s="10"/>
      <c r="AC279" s="10"/>
      <c r="AD279" s="10"/>
      <c r="AE279" s="10"/>
      <c r="AF279" s="10"/>
      <c r="AG279" s="10"/>
    </row>
    <row r="280" spans="1:33" ht="26.4" x14ac:dyDescent="0.25">
      <c r="A280" s="227" t="s">
        <v>664</v>
      </c>
      <c r="B280" s="227" t="s">
        <v>1293</v>
      </c>
      <c r="C280" s="170" t="s">
        <v>655</v>
      </c>
      <c r="D280" s="227" t="s">
        <v>149</v>
      </c>
      <c r="E280" s="115" t="s">
        <v>1544</v>
      </c>
      <c r="F280" s="233" t="s">
        <v>1545</v>
      </c>
      <c r="G280" s="228" t="s">
        <v>416</v>
      </c>
      <c r="H280" s="227" t="s">
        <v>358</v>
      </c>
      <c r="I280" s="228" t="s">
        <v>185</v>
      </c>
      <c r="J280" s="228" t="s">
        <v>416</v>
      </c>
      <c r="K280" s="227" t="s">
        <v>358</v>
      </c>
      <c r="L280" s="227" t="s">
        <v>416</v>
      </c>
      <c r="M280" s="234" t="s">
        <v>865</v>
      </c>
      <c r="N280" s="234" t="s">
        <v>865</v>
      </c>
      <c r="O280" s="234" t="s">
        <v>865</v>
      </c>
      <c r="P280" s="322" t="s">
        <v>1296</v>
      </c>
      <c r="Q280" s="105">
        <v>0</v>
      </c>
      <c r="R280" s="105">
        <v>0</v>
      </c>
      <c r="S280" s="106" t="s">
        <v>869</v>
      </c>
      <c r="T280" s="10"/>
      <c r="U280" s="10"/>
      <c r="V280" s="10"/>
      <c r="W280" s="10"/>
      <c r="X280" s="10"/>
      <c r="Y280" s="10"/>
      <c r="Z280" s="10"/>
      <c r="AA280" s="10"/>
      <c r="AB280" s="10"/>
      <c r="AC280" s="10"/>
      <c r="AD280" s="10"/>
      <c r="AE280" s="10"/>
      <c r="AF280" s="10"/>
      <c r="AG280" s="10"/>
    </row>
    <row r="281" spans="1:33" ht="13.2" x14ac:dyDescent="0.25">
      <c r="A281" s="227" t="s">
        <v>664</v>
      </c>
      <c r="B281" s="227" t="s">
        <v>1293</v>
      </c>
      <c r="C281" s="170" t="s">
        <v>655</v>
      </c>
      <c r="D281" s="227" t="s">
        <v>149</v>
      </c>
      <c r="E281" s="115" t="s">
        <v>1546</v>
      </c>
      <c r="F281" s="233" t="s">
        <v>1513</v>
      </c>
      <c r="G281" s="228" t="s">
        <v>416</v>
      </c>
      <c r="H281" s="227" t="s">
        <v>358</v>
      </c>
      <c r="I281" s="228" t="s">
        <v>416</v>
      </c>
      <c r="J281" s="228" t="s">
        <v>416</v>
      </c>
      <c r="K281" s="227" t="s">
        <v>358</v>
      </c>
      <c r="L281" s="227" t="s">
        <v>416</v>
      </c>
      <c r="M281" s="234" t="s">
        <v>865</v>
      </c>
      <c r="N281" s="234" t="s">
        <v>865</v>
      </c>
      <c r="O281" s="234" t="s">
        <v>865</v>
      </c>
      <c r="P281" s="322" t="s">
        <v>1296</v>
      </c>
      <c r="Q281" s="105">
        <v>0</v>
      </c>
      <c r="R281" s="105">
        <v>0</v>
      </c>
      <c r="S281" s="106" t="s">
        <v>869</v>
      </c>
      <c r="T281" s="10"/>
      <c r="U281" s="10"/>
      <c r="V281" s="10"/>
      <c r="W281" s="10"/>
      <c r="X281" s="10"/>
      <c r="Y281" s="10"/>
      <c r="Z281" s="10"/>
      <c r="AA281" s="10"/>
      <c r="AB281" s="10"/>
      <c r="AC281" s="10"/>
      <c r="AD281" s="10"/>
      <c r="AE281" s="10"/>
      <c r="AF281" s="10"/>
      <c r="AG281" s="10"/>
    </row>
    <row r="282" spans="1:33" ht="26.4" x14ac:dyDescent="0.25">
      <c r="A282" s="227" t="s">
        <v>664</v>
      </c>
      <c r="B282" s="227" t="s">
        <v>1293</v>
      </c>
      <c r="C282" s="170" t="s">
        <v>655</v>
      </c>
      <c r="D282" s="227" t="s">
        <v>149</v>
      </c>
      <c r="E282" s="115" t="s">
        <v>1396</v>
      </c>
      <c r="F282" s="233" t="s">
        <v>1547</v>
      </c>
      <c r="G282" s="228">
        <v>2477</v>
      </c>
      <c r="H282" s="227" t="s">
        <v>358</v>
      </c>
      <c r="I282" s="235">
        <v>0.31</v>
      </c>
      <c r="J282" s="235">
        <v>0.16</v>
      </c>
      <c r="K282" s="227" t="s">
        <v>358</v>
      </c>
      <c r="L282" s="227" t="s">
        <v>416</v>
      </c>
      <c r="M282" s="228" t="s">
        <v>865</v>
      </c>
      <c r="N282" s="228" t="s">
        <v>1162</v>
      </c>
      <c r="O282" s="234" t="s">
        <v>1162</v>
      </c>
      <c r="P282" s="322" t="s">
        <v>1398</v>
      </c>
      <c r="Q282" s="105">
        <v>25304</v>
      </c>
      <c r="R282" s="105">
        <v>171</v>
      </c>
      <c r="S282" s="106" t="s">
        <v>869</v>
      </c>
      <c r="T282" s="10"/>
      <c r="U282" s="10"/>
      <c r="V282" s="10"/>
      <c r="W282" s="10"/>
      <c r="X282" s="10"/>
      <c r="Y282" s="10"/>
      <c r="Z282" s="10"/>
      <c r="AA282" s="10"/>
      <c r="AB282" s="10"/>
      <c r="AC282" s="10"/>
      <c r="AD282" s="10"/>
      <c r="AE282" s="10"/>
      <c r="AF282" s="10"/>
      <c r="AG282" s="10"/>
    </row>
    <row r="283" spans="1:33" ht="13.2" x14ac:dyDescent="0.25">
      <c r="A283" s="227" t="s">
        <v>664</v>
      </c>
      <c r="B283" s="227" t="s">
        <v>1293</v>
      </c>
      <c r="C283" s="170" t="s">
        <v>655</v>
      </c>
      <c r="D283" s="227" t="s">
        <v>149</v>
      </c>
      <c r="E283" s="115" t="s">
        <v>1396</v>
      </c>
      <c r="F283" s="233" t="s">
        <v>1469</v>
      </c>
      <c r="G283" s="228" t="s">
        <v>416</v>
      </c>
      <c r="H283" s="227" t="s">
        <v>358</v>
      </c>
      <c r="I283" s="228" t="s">
        <v>416</v>
      </c>
      <c r="J283" s="228" t="s">
        <v>416</v>
      </c>
      <c r="K283" s="227" t="s">
        <v>358</v>
      </c>
      <c r="L283" s="227" t="s">
        <v>416</v>
      </c>
      <c r="M283" s="234" t="s">
        <v>865</v>
      </c>
      <c r="N283" s="234" t="s">
        <v>865</v>
      </c>
      <c r="O283" s="234" t="s">
        <v>865</v>
      </c>
      <c r="P283" s="322" t="s">
        <v>1296</v>
      </c>
      <c r="Q283" s="105">
        <v>0</v>
      </c>
      <c r="R283" s="105">
        <v>0</v>
      </c>
      <c r="S283" s="106" t="s">
        <v>869</v>
      </c>
      <c r="T283" s="10"/>
      <c r="U283" s="10"/>
      <c r="V283" s="10"/>
      <c r="W283" s="10"/>
      <c r="X283" s="10"/>
      <c r="Y283" s="10"/>
      <c r="Z283" s="10"/>
      <c r="AA283" s="10"/>
      <c r="AB283" s="10"/>
      <c r="AC283" s="10"/>
      <c r="AD283" s="10"/>
      <c r="AE283" s="10"/>
      <c r="AF283" s="10"/>
      <c r="AG283" s="10"/>
    </row>
    <row r="284" spans="1:33" ht="13.2" x14ac:dyDescent="0.25">
      <c r="A284" s="227" t="s">
        <v>664</v>
      </c>
      <c r="B284" s="227" t="s">
        <v>1293</v>
      </c>
      <c r="C284" s="170" t="s">
        <v>655</v>
      </c>
      <c r="D284" s="227" t="s">
        <v>149</v>
      </c>
      <c r="E284" s="115" t="s">
        <v>1548</v>
      </c>
      <c r="F284" s="233" t="s">
        <v>1409</v>
      </c>
      <c r="G284" s="228">
        <v>36</v>
      </c>
      <c r="H284" s="227" t="s">
        <v>358</v>
      </c>
      <c r="I284" s="228" t="s">
        <v>185</v>
      </c>
      <c r="J284" s="235">
        <v>0.01</v>
      </c>
      <c r="K284" s="227" t="s">
        <v>358</v>
      </c>
      <c r="L284" s="227" t="s">
        <v>421</v>
      </c>
      <c r="M284" s="228" t="s">
        <v>865</v>
      </c>
      <c r="N284" s="228" t="s">
        <v>865</v>
      </c>
      <c r="O284" s="234" t="s">
        <v>865</v>
      </c>
      <c r="P284" s="322" t="s">
        <v>1296</v>
      </c>
      <c r="Q284" s="105">
        <v>2</v>
      </c>
      <c r="R284" s="105">
        <v>2</v>
      </c>
      <c r="S284" s="106" t="s">
        <v>869</v>
      </c>
      <c r="T284" s="10"/>
      <c r="U284" s="10"/>
      <c r="V284" s="10"/>
      <c r="W284" s="10"/>
      <c r="X284" s="10"/>
      <c r="Y284" s="10"/>
      <c r="Z284" s="10"/>
      <c r="AA284" s="10"/>
      <c r="AB284" s="10"/>
      <c r="AC284" s="10"/>
      <c r="AD284" s="10"/>
      <c r="AE284" s="10"/>
      <c r="AF284" s="10"/>
      <c r="AG284" s="10"/>
    </row>
    <row r="285" spans="1:33" ht="13.2" x14ac:dyDescent="0.25">
      <c r="A285" s="227" t="s">
        <v>664</v>
      </c>
      <c r="B285" s="227" t="s">
        <v>1293</v>
      </c>
      <c r="C285" s="170" t="s">
        <v>655</v>
      </c>
      <c r="D285" s="227" t="s">
        <v>149</v>
      </c>
      <c r="E285" s="115" t="s">
        <v>1404</v>
      </c>
      <c r="F285" s="233" t="s">
        <v>1409</v>
      </c>
      <c r="G285" s="228">
        <v>3</v>
      </c>
      <c r="H285" s="227" t="s">
        <v>358</v>
      </c>
      <c r="I285" s="228" t="s">
        <v>185</v>
      </c>
      <c r="J285" s="235">
        <v>0</v>
      </c>
      <c r="K285" s="227" t="s">
        <v>358</v>
      </c>
      <c r="L285" s="227" t="s">
        <v>421</v>
      </c>
      <c r="M285" s="228" t="s">
        <v>865</v>
      </c>
      <c r="N285" s="228" t="s">
        <v>865</v>
      </c>
      <c r="O285" s="234" t="s">
        <v>865</v>
      </c>
      <c r="P285" s="322" t="s">
        <v>1296</v>
      </c>
      <c r="Q285" s="105">
        <v>5</v>
      </c>
      <c r="R285" s="105">
        <v>1</v>
      </c>
      <c r="S285" s="106" t="s">
        <v>869</v>
      </c>
      <c r="T285" s="10"/>
      <c r="U285" s="10"/>
      <c r="V285" s="10"/>
      <c r="W285" s="10"/>
      <c r="X285" s="10"/>
      <c r="Y285" s="10"/>
      <c r="Z285" s="10"/>
      <c r="AA285" s="10"/>
      <c r="AB285" s="10"/>
      <c r="AC285" s="10"/>
      <c r="AD285" s="10"/>
      <c r="AE285" s="10"/>
      <c r="AF285" s="10"/>
      <c r="AG285" s="10"/>
    </row>
    <row r="286" spans="1:33" ht="13.2" x14ac:dyDescent="0.25">
      <c r="A286" s="227" t="s">
        <v>664</v>
      </c>
      <c r="B286" s="227" t="s">
        <v>1293</v>
      </c>
      <c r="C286" s="170" t="s">
        <v>619</v>
      </c>
      <c r="D286" s="227" t="s">
        <v>151</v>
      </c>
      <c r="E286" s="115" t="s">
        <v>1549</v>
      </c>
      <c r="F286" s="233" t="s">
        <v>1550</v>
      </c>
      <c r="G286" s="228" t="s">
        <v>416</v>
      </c>
      <c r="H286" s="227" t="s">
        <v>358</v>
      </c>
      <c r="I286" s="228" t="s">
        <v>416</v>
      </c>
      <c r="J286" s="228" t="s">
        <v>416</v>
      </c>
      <c r="K286" s="227" t="s">
        <v>358</v>
      </c>
      <c r="L286" s="227" t="s">
        <v>416</v>
      </c>
      <c r="M286" s="234" t="s">
        <v>865</v>
      </c>
      <c r="N286" s="234" t="s">
        <v>865</v>
      </c>
      <c r="O286" s="234" t="s">
        <v>865</v>
      </c>
      <c r="P286" s="322" t="s">
        <v>1296</v>
      </c>
      <c r="Q286" s="105">
        <v>0</v>
      </c>
      <c r="R286" s="105">
        <v>0</v>
      </c>
      <c r="S286" s="106" t="s">
        <v>869</v>
      </c>
      <c r="T286" s="10"/>
      <c r="U286" s="10"/>
      <c r="V286" s="10"/>
      <c r="W286" s="10"/>
      <c r="X286" s="10"/>
      <c r="Y286" s="10"/>
      <c r="Z286" s="10"/>
      <c r="AA286" s="10"/>
      <c r="AB286" s="10"/>
      <c r="AC286" s="10"/>
      <c r="AD286" s="10"/>
      <c r="AE286" s="10"/>
      <c r="AF286" s="10"/>
      <c r="AG286" s="10"/>
    </row>
    <row r="287" spans="1:33" ht="13.2" x14ac:dyDescent="0.25">
      <c r="A287" s="227" t="s">
        <v>664</v>
      </c>
      <c r="B287" s="227" t="s">
        <v>1293</v>
      </c>
      <c r="C287" s="170" t="s">
        <v>619</v>
      </c>
      <c r="D287" s="227" t="s">
        <v>151</v>
      </c>
      <c r="E287" s="115" t="s">
        <v>1413</v>
      </c>
      <c r="F287" s="233" t="s">
        <v>1551</v>
      </c>
      <c r="G287" s="228" t="s">
        <v>416</v>
      </c>
      <c r="H287" s="227" t="s">
        <v>358</v>
      </c>
      <c r="I287" s="228" t="s">
        <v>416</v>
      </c>
      <c r="J287" s="228" t="s">
        <v>416</v>
      </c>
      <c r="K287" s="227" t="s">
        <v>358</v>
      </c>
      <c r="L287" s="227" t="s">
        <v>416</v>
      </c>
      <c r="M287" s="234" t="s">
        <v>865</v>
      </c>
      <c r="N287" s="234" t="s">
        <v>865</v>
      </c>
      <c r="O287" s="234" t="s">
        <v>865</v>
      </c>
      <c r="P287" s="322" t="s">
        <v>1296</v>
      </c>
      <c r="Q287" s="105">
        <v>0</v>
      </c>
      <c r="R287" s="105">
        <v>0</v>
      </c>
      <c r="S287" s="106" t="s">
        <v>869</v>
      </c>
      <c r="T287" s="10"/>
      <c r="U287" s="10"/>
      <c r="V287" s="10"/>
      <c r="W287" s="10"/>
      <c r="X287" s="10"/>
      <c r="Y287" s="10"/>
      <c r="Z287" s="10"/>
      <c r="AA287" s="10"/>
      <c r="AB287" s="10"/>
      <c r="AC287" s="10"/>
      <c r="AD287" s="10"/>
      <c r="AE287" s="10"/>
      <c r="AF287" s="10"/>
      <c r="AG287" s="10"/>
    </row>
    <row r="288" spans="1:33" ht="13.2" x14ac:dyDescent="0.25">
      <c r="A288" s="227" t="s">
        <v>664</v>
      </c>
      <c r="B288" s="227" t="s">
        <v>1293</v>
      </c>
      <c r="C288" s="170" t="s">
        <v>619</v>
      </c>
      <c r="D288" s="227" t="s">
        <v>151</v>
      </c>
      <c r="E288" s="115" t="s">
        <v>1552</v>
      </c>
      <c r="F288" s="233" t="s">
        <v>1553</v>
      </c>
      <c r="G288" s="228" t="s">
        <v>416</v>
      </c>
      <c r="H288" s="227" t="s">
        <v>358</v>
      </c>
      <c r="I288" s="228" t="s">
        <v>416</v>
      </c>
      <c r="J288" s="228" t="s">
        <v>416</v>
      </c>
      <c r="K288" s="227" t="s">
        <v>358</v>
      </c>
      <c r="L288" s="227" t="s">
        <v>416</v>
      </c>
      <c r="M288" s="234" t="s">
        <v>865</v>
      </c>
      <c r="N288" s="234" t="s">
        <v>865</v>
      </c>
      <c r="O288" s="234" t="s">
        <v>865</v>
      </c>
      <c r="P288" s="322" t="s">
        <v>1296</v>
      </c>
      <c r="Q288" s="105">
        <v>0</v>
      </c>
      <c r="R288" s="105">
        <v>0</v>
      </c>
      <c r="S288" s="106" t="s">
        <v>869</v>
      </c>
      <c r="T288" s="10"/>
      <c r="U288" s="10"/>
      <c r="V288" s="10"/>
      <c r="W288" s="10"/>
      <c r="X288" s="10"/>
      <c r="Y288" s="10"/>
      <c r="Z288" s="10"/>
      <c r="AA288" s="10"/>
      <c r="AB288" s="10"/>
      <c r="AC288" s="10"/>
      <c r="AD288" s="10"/>
      <c r="AE288" s="10"/>
      <c r="AF288" s="10"/>
      <c r="AG288" s="10"/>
    </row>
    <row r="289" spans="1:33" ht="13.2" x14ac:dyDescent="0.25">
      <c r="A289" s="227" t="s">
        <v>664</v>
      </c>
      <c r="B289" s="227" t="s">
        <v>1293</v>
      </c>
      <c r="C289" s="170" t="s">
        <v>619</v>
      </c>
      <c r="D289" s="227" t="s">
        <v>151</v>
      </c>
      <c r="E289" s="115" t="s">
        <v>1423</v>
      </c>
      <c r="F289" s="233" t="s">
        <v>1551</v>
      </c>
      <c r="G289" s="228" t="s">
        <v>416</v>
      </c>
      <c r="H289" s="227" t="s">
        <v>358</v>
      </c>
      <c r="I289" s="228" t="s">
        <v>416</v>
      </c>
      <c r="J289" s="228" t="s">
        <v>416</v>
      </c>
      <c r="K289" s="227" t="s">
        <v>358</v>
      </c>
      <c r="L289" s="227" t="s">
        <v>416</v>
      </c>
      <c r="M289" s="234" t="s">
        <v>865</v>
      </c>
      <c r="N289" s="234" t="s">
        <v>865</v>
      </c>
      <c r="O289" s="234" t="s">
        <v>865</v>
      </c>
      <c r="P289" s="322" t="s">
        <v>1296</v>
      </c>
      <c r="Q289" s="105">
        <v>0</v>
      </c>
      <c r="R289" s="105">
        <v>0</v>
      </c>
      <c r="S289" s="106" t="s">
        <v>869</v>
      </c>
      <c r="T289" s="10"/>
      <c r="U289" s="10"/>
      <c r="V289" s="10"/>
      <c r="W289" s="10"/>
      <c r="X289" s="10"/>
      <c r="Y289" s="10"/>
      <c r="Z289" s="10"/>
      <c r="AA289" s="10"/>
      <c r="AB289" s="10"/>
      <c r="AC289" s="10"/>
      <c r="AD289" s="10"/>
      <c r="AE289" s="10"/>
      <c r="AF289" s="10"/>
      <c r="AG289" s="10"/>
    </row>
    <row r="290" spans="1:33" ht="13.2" x14ac:dyDescent="0.25">
      <c r="A290" s="227" t="s">
        <v>664</v>
      </c>
      <c r="B290" s="227" t="s">
        <v>1293</v>
      </c>
      <c r="C290" s="170" t="s">
        <v>619</v>
      </c>
      <c r="D290" s="227" t="s">
        <v>151</v>
      </c>
      <c r="E290" s="115" t="s">
        <v>1424</v>
      </c>
      <c r="F290" s="233" t="s">
        <v>1551</v>
      </c>
      <c r="G290" s="228" t="s">
        <v>416</v>
      </c>
      <c r="H290" s="227" t="s">
        <v>358</v>
      </c>
      <c r="I290" s="228" t="s">
        <v>416</v>
      </c>
      <c r="J290" s="228" t="s">
        <v>416</v>
      </c>
      <c r="K290" s="227" t="s">
        <v>358</v>
      </c>
      <c r="L290" s="227" t="s">
        <v>416</v>
      </c>
      <c r="M290" s="234" t="s">
        <v>865</v>
      </c>
      <c r="N290" s="234" t="s">
        <v>865</v>
      </c>
      <c r="O290" s="234" t="s">
        <v>865</v>
      </c>
      <c r="P290" s="322" t="s">
        <v>1296</v>
      </c>
      <c r="Q290" s="105">
        <v>0</v>
      </c>
      <c r="R290" s="105">
        <v>0</v>
      </c>
      <c r="S290" s="106" t="s">
        <v>869</v>
      </c>
      <c r="T290" s="10"/>
      <c r="U290" s="10"/>
      <c r="V290" s="10"/>
      <c r="W290" s="10"/>
      <c r="X290" s="10"/>
      <c r="Y290" s="10"/>
      <c r="Z290" s="10"/>
      <c r="AA290" s="10"/>
      <c r="AB290" s="10"/>
      <c r="AC290" s="10"/>
      <c r="AD290" s="10"/>
      <c r="AE290" s="10"/>
      <c r="AF290" s="10"/>
      <c r="AG290" s="10"/>
    </row>
    <row r="291" spans="1:33" ht="26.4" x14ac:dyDescent="0.25">
      <c r="A291" s="227" t="s">
        <v>664</v>
      </c>
      <c r="B291" s="227" t="s">
        <v>1293</v>
      </c>
      <c r="C291" s="170" t="s">
        <v>619</v>
      </c>
      <c r="D291" s="227" t="s">
        <v>151</v>
      </c>
      <c r="E291" s="115" t="s">
        <v>1425</v>
      </c>
      <c r="F291" s="233" t="s">
        <v>1551</v>
      </c>
      <c r="G291" s="228" t="s">
        <v>416</v>
      </c>
      <c r="H291" s="227" t="s">
        <v>358</v>
      </c>
      <c r="I291" s="228" t="s">
        <v>416</v>
      </c>
      <c r="J291" s="228" t="s">
        <v>416</v>
      </c>
      <c r="K291" s="227" t="s">
        <v>358</v>
      </c>
      <c r="L291" s="227" t="s">
        <v>416</v>
      </c>
      <c r="M291" s="234" t="s">
        <v>865</v>
      </c>
      <c r="N291" s="234" t="s">
        <v>865</v>
      </c>
      <c r="O291" s="234" t="s">
        <v>865</v>
      </c>
      <c r="P291" s="322" t="s">
        <v>1296</v>
      </c>
      <c r="Q291" s="105">
        <v>0</v>
      </c>
      <c r="R291" s="105">
        <v>0</v>
      </c>
      <c r="S291" s="106" t="s">
        <v>869</v>
      </c>
      <c r="T291" s="10"/>
      <c r="U291" s="10"/>
      <c r="V291" s="10"/>
      <c r="W291" s="10"/>
      <c r="X291" s="10"/>
      <c r="Y291" s="10"/>
      <c r="Z291" s="10"/>
      <c r="AA291" s="10"/>
      <c r="AB291" s="10"/>
      <c r="AC291" s="10"/>
      <c r="AD291" s="10"/>
      <c r="AE291" s="10"/>
      <c r="AF291" s="10"/>
      <c r="AG291" s="10"/>
    </row>
    <row r="292" spans="1:33" ht="26.4" x14ac:dyDescent="0.25">
      <c r="A292" s="227" t="s">
        <v>664</v>
      </c>
      <c r="B292" s="227" t="s">
        <v>1293</v>
      </c>
      <c r="C292" s="170" t="s">
        <v>619</v>
      </c>
      <c r="D292" s="227" t="s">
        <v>151</v>
      </c>
      <c r="E292" s="115" t="s">
        <v>1426</v>
      </c>
      <c r="F292" s="233" t="s">
        <v>1551</v>
      </c>
      <c r="G292" s="228" t="s">
        <v>416</v>
      </c>
      <c r="H292" s="227" t="s">
        <v>358</v>
      </c>
      <c r="I292" s="228" t="s">
        <v>416</v>
      </c>
      <c r="J292" s="228" t="s">
        <v>416</v>
      </c>
      <c r="K292" s="227" t="s">
        <v>358</v>
      </c>
      <c r="L292" s="227" t="s">
        <v>416</v>
      </c>
      <c r="M292" s="234" t="s">
        <v>865</v>
      </c>
      <c r="N292" s="234" t="s">
        <v>865</v>
      </c>
      <c r="O292" s="234" t="s">
        <v>865</v>
      </c>
      <c r="P292" s="322" t="s">
        <v>1296</v>
      </c>
      <c r="Q292" s="105">
        <v>0</v>
      </c>
      <c r="R292" s="105">
        <v>0</v>
      </c>
      <c r="S292" s="106" t="s">
        <v>869</v>
      </c>
      <c r="T292" s="10"/>
      <c r="U292" s="10"/>
      <c r="V292" s="10"/>
      <c r="W292" s="10"/>
      <c r="X292" s="10"/>
      <c r="Y292" s="10"/>
      <c r="Z292" s="10"/>
      <c r="AA292" s="10"/>
      <c r="AB292" s="10"/>
      <c r="AC292" s="10"/>
      <c r="AD292" s="10"/>
      <c r="AE292" s="10"/>
      <c r="AF292" s="10"/>
      <c r="AG292" s="10"/>
    </row>
    <row r="293" spans="1:33" ht="26.4" x14ac:dyDescent="0.25">
      <c r="A293" s="227" t="s">
        <v>664</v>
      </c>
      <c r="B293" s="227" t="s">
        <v>1293</v>
      </c>
      <c r="C293" s="170" t="s">
        <v>619</v>
      </c>
      <c r="D293" s="227" t="s">
        <v>151</v>
      </c>
      <c r="E293" s="115" t="s">
        <v>1427</v>
      </c>
      <c r="F293" s="233" t="s">
        <v>1551</v>
      </c>
      <c r="G293" s="228" t="s">
        <v>416</v>
      </c>
      <c r="H293" s="227" t="s">
        <v>358</v>
      </c>
      <c r="I293" s="228" t="s">
        <v>416</v>
      </c>
      <c r="J293" s="228" t="s">
        <v>416</v>
      </c>
      <c r="K293" s="227" t="s">
        <v>358</v>
      </c>
      <c r="L293" s="227" t="s">
        <v>416</v>
      </c>
      <c r="M293" s="234" t="s">
        <v>865</v>
      </c>
      <c r="N293" s="234" t="s">
        <v>865</v>
      </c>
      <c r="O293" s="234" t="s">
        <v>865</v>
      </c>
      <c r="P293" s="322" t="s">
        <v>1296</v>
      </c>
      <c r="Q293" s="105">
        <v>0</v>
      </c>
      <c r="R293" s="105">
        <v>0</v>
      </c>
      <c r="S293" s="106" t="s">
        <v>869</v>
      </c>
      <c r="T293" s="10"/>
      <c r="U293" s="10"/>
      <c r="V293" s="10"/>
      <c r="W293" s="10"/>
      <c r="X293" s="10"/>
      <c r="Y293" s="10"/>
      <c r="Z293" s="10"/>
      <c r="AA293" s="10"/>
      <c r="AB293" s="10"/>
      <c r="AC293" s="10"/>
      <c r="AD293" s="10"/>
      <c r="AE293" s="10"/>
      <c r="AF293" s="10"/>
      <c r="AG293" s="10"/>
    </row>
    <row r="294" spans="1:33" ht="26.4" x14ac:dyDescent="0.25">
      <c r="A294" s="227" t="s">
        <v>664</v>
      </c>
      <c r="B294" s="227" t="s">
        <v>1293</v>
      </c>
      <c r="C294" s="170" t="s">
        <v>619</v>
      </c>
      <c r="D294" s="227" t="s">
        <v>151</v>
      </c>
      <c r="E294" s="115" t="s">
        <v>1314</v>
      </c>
      <c r="F294" s="233" t="s">
        <v>1554</v>
      </c>
      <c r="G294" s="228" t="s">
        <v>416</v>
      </c>
      <c r="H294" s="227" t="s">
        <v>358</v>
      </c>
      <c r="I294" s="228" t="s">
        <v>185</v>
      </c>
      <c r="J294" s="228" t="s">
        <v>416</v>
      </c>
      <c r="K294" s="227" t="s">
        <v>358</v>
      </c>
      <c r="L294" s="227" t="s">
        <v>416</v>
      </c>
      <c r="M294" s="234" t="s">
        <v>865</v>
      </c>
      <c r="N294" s="234" t="s">
        <v>865</v>
      </c>
      <c r="O294" s="234" t="s">
        <v>865</v>
      </c>
      <c r="P294" s="322" t="s">
        <v>1296</v>
      </c>
      <c r="Q294" s="105">
        <v>0</v>
      </c>
      <c r="R294" s="105">
        <v>0</v>
      </c>
      <c r="S294" s="106" t="s">
        <v>869</v>
      </c>
      <c r="T294" s="10"/>
      <c r="U294" s="10"/>
      <c r="V294" s="10"/>
      <c r="W294" s="10"/>
      <c r="X294" s="10"/>
      <c r="Y294" s="10"/>
      <c r="Z294" s="10"/>
      <c r="AA294" s="10"/>
      <c r="AB294" s="10"/>
      <c r="AC294" s="10"/>
      <c r="AD294" s="10"/>
      <c r="AE294" s="10"/>
      <c r="AF294" s="10"/>
      <c r="AG294" s="10"/>
    </row>
    <row r="295" spans="1:33" ht="13.2" x14ac:dyDescent="0.25">
      <c r="A295" s="227" t="s">
        <v>664</v>
      </c>
      <c r="B295" s="227" t="s">
        <v>1293</v>
      </c>
      <c r="C295" s="170" t="s">
        <v>619</v>
      </c>
      <c r="D295" s="227" t="s">
        <v>151</v>
      </c>
      <c r="E295" s="115" t="s">
        <v>1437</v>
      </c>
      <c r="F295" s="233" t="s">
        <v>1551</v>
      </c>
      <c r="G295" s="228" t="s">
        <v>416</v>
      </c>
      <c r="H295" s="227" t="s">
        <v>358</v>
      </c>
      <c r="I295" s="228" t="s">
        <v>416</v>
      </c>
      <c r="J295" s="228" t="s">
        <v>416</v>
      </c>
      <c r="K295" s="227" t="s">
        <v>358</v>
      </c>
      <c r="L295" s="227" t="s">
        <v>416</v>
      </c>
      <c r="M295" s="234" t="s">
        <v>865</v>
      </c>
      <c r="N295" s="234" t="s">
        <v>865</v>
      </c>
      <c r="O295" s="234" t="s">
        <v>865</v>
      </c>
      <c r="P295" s="322" t="s">
        <v>1296</v>
      </c>
      <c r="Q295" s="105">
        <v>0</v>
      </c>
      <c r="R295" s="105">
        <v>0</v>
      </c>
      <c r="S295" s="106" t="s">
        <v>869</v>
      </c>
      <c r="T295" s="10"/>
      <c r="U295" s="10"/>
      <c r="V295" s="10"/>
      <c r="W295" s="10"/>
      <c r="X295" s="10"/>
      <c r="Y295" s="10"/>
      <c r="Z295" s="10"/>
      <c r="AA295" s="10"/>
      <c r="AB295" s="10"/>
      <c r="AC295" s="10"/>
      <c r="AD295" s="10"/>
      <c r="AE295" s="10"/>
      <c r="AF295" s="10"/>
      <c r="AG295" s="10"/>
    </row>
    <row r="296" spans="1:33" ht="13.2" x14ac:dyDescent="0.25">
      <c r="A296" s="227" t="s">
        <v>664</v>
      </c>
      <c r="B296" s="227" t="s">
        <v>1293</v>
      </c>
      <c r="C296" s="170" t="s">
        <v>619</v>
      </c>
      <c r="D296" s="227" t="s">
        <v>151</v>
      </c>
      <c r="E296" s="115" t="s">
        <v>1441</v>
      </c>
      <c r="F296" s="233" t="s">
        <v>1551</v>
      </c>
      <c r="G296" s="228" t="s">
        <v>416</v>
      </c>
      <c r="H296" s="227" t="s">
        <v>358</v>
      </c>
      <c r="I296" s="228" t="s">
        <v>416</v>
      </c>
      <c r="J296" s="228" t="s">
        <v>416</v>
      </c>
      <c r="K296" s="227" t="s">
        <v>358</v>
      </c>
      <c r="L296" s="227" t="s">
        <v>416</v>
      </c>
      <c r="M296" s="234" t="s">
        <v>865</v>
      </c>
      <c r="N296" s="234" t="s">
        <v>865</v>
      </c>
      <c r="O296" s="234" t="s">
        <v>865</v>
      </c>
      <c r="P296" s="322" t="s">
        <v>1296</v>
      </c>
      <c r="Q296" s="105">
        <v>0</v>
      </c>
      <c r="R296" s="105">
        <v>0</v>
      </c>
      <c r="S296" s="106" t="s">
        <v>869</v>
      </c>
      <c r="T296" s="10"/>
      <c r="U296" s="10"/>
      <c r="V296" s="10"/>
      <c r="W296" s="10"/>
      <c r="X296" s="10"/>
      <c r="Y296" s="10"/>
      <c r="Z296" s="10"/>
      <c r="AA296" s="10"/>
      <c r="AB296" s="10"/>
      <c r="AC296" s="10"/>
      <c r="AD296" s="10"/>
      <c r="AE296" s="10"/>
      <c r="AF296" s="10"/>
      <c r="AG296" s="10"/>
    </row>
    <row r="297" spans="1:33" ht="13.2" x14ac:dyDescent="0.25">
      <c r="A297" s="227" t="s">
        <v>664</v>
      </c>
      <c r="B297" s="227" t="s">
        <v>1293</v>
      </c>
      <c r="C297" s="170" t="s">
        <v>619</v>
      </c>
      <c r="D297" s="227" t="s">
        <v>151</v>
      </c>
      <c r="E297" s="115" t="s">
        <v>1450</v>
      </c>
      <c r="F297" s="233" t="s">
        <v>1551</v>
      </c>
      <c r="G297" s="228" t="s">
        <v>416</v>
      </c>
      <c r="H297" s="227" t="s">
        <v>358</v>
      </c>
      <c r="I297" s="228" t="s">
        <v>416</v>
      </c>
      <c r="J297" s="228" t="s">
        <v>416</v>
      </c>
      <c r="K297" s="227" t="s">
        <v>358</v>
      </c>
      <c r="L297" s="227" t="s">
        <v>416</v>
      </c>
      <c r="M297" s="234" t="s">
        <v>865</v>
      </c>
      <c r="N297" s="234" t="s">
        <v>865</v>
      </c>
      <c r="O297" s="234" t="s">
        <v>865</v>
      </c>
      <c r="P297" s="322" t="s">
        <v>1296</v>
      </c>
      <c r="Q297" s="105">
        <v>0</v>
      </c>
      <c r="R297" s="105">
        <v>0</v>
      </c>
      <c r="S297" s="106" t="s">
        <v>869</v>
      </c>
      <c r="T297" s="10"/>
      <c r="U297" s="10"/>
      <c r="V297" s="10"/>
      <c r="W297" s="10"/>
      <c r="X297" s="10"/>
      <c r="Y297" s="10"/>
      <c r="Z297" s="10"/>
      <c r="AA297" s="10"/>
      <c r="AB297" s="10"/>
      <c r="AC297" s="10"/>
      <c r="AD297" s="10"/>
      <c r="AE297" s="10"/>
      <c r="AF297" s="10"/>
      <c r="AG297" s="10"/>
    </row>
    <row r="298" spans="1:33" ht="13.2" x14ac:dyDescent="0.25">
      <c r="A298" s="227" t="s">
        <v>664</v>
      </c>
      <c r="B298" s="227" t="s">
        <v>1293</v>
      </c>
      <c r="C298" s="170" t="s">
        <v>619</v>
      </c>
      <c r="D298" s="227" t="s">
        <v>151</v>
      </c>
      <c r="E298" s="115" t="s">
        <v>1451</v>
      </c>
      <c r="F298" s="233" t="s">
        <v>1551</v>
      </c>
      <c r="G298" s="228" t="s">
        <v>416</v>
      </c>
      <c r="H298" s="227" t="s">
        <v>358</v>
      </c>
      <c r="I298" s="228" t="s">
        <v>416</v>
      </c>
      <c r="J298" s="228" t="s">
        <v>416</v>
      </c>
      <c r="K298" s="227" t="s">
        <v>358</v>
      </c>
      <c r="L298" s="227" t="s">
        <v>416</v>
      </c>
      <c r="M298" s="234" t="s">
        <v>865</v>
      </c>
      <c r="N298" s="234" t="s">
        <v>865</v>
      </c>
      <c r="O298" s="234" t="s">
        <v>865</v>
      </c>
      <c r="P298" s="322" t="s">
        <v>1296</v>
      </c>
      <c r="Q298" s="105">
        <v>0</v>
      </c>
      <c r="R298" s="105">
        <v>0</v>
      </c>
      <c r="S298" s="106" t="s">
        <v>869</v>
      </c>
      <c r="T298" s="10"/>
      <c r="U298" s="10"/>
      <c r="V298" s="10"/>
      <c r="W298" s="10"/>
      <c r="X298" s="10"/>
      <c r="Y298" s="10"/>
      <c r="Z298" s="10"/>
      <c r="AA298" s="10"/>
      <c r="AB298" s="10"/>
      <c r="AC298" s="10"/>
      <c r="AD298" s="10"/>
      <c r="AE298" s="10"/>
      <c r="AF298" s="10"/>
      <c r="AG298" s="10"/>
    </row>
    <row r="299" spans="1:33" ht="26.4" x14ac:dyDescent="0.25">
      <c r="A299" s="227" t="s">
        <v>664</v>
      </c>
      <c r="B299" s="227" t="s">
        <v>1293</v>
      </c>
      <c r="C299" s="170" t="s">
        <v>619</v>
      </c>
      <c r="D299" s="227" t="s">
        <v>151</v>
      </c>
      <c r="E299" s="115" t="s">
        <v>1320</v>
      </c>
      <c r="F299" s="233" t="s">
        <v>1555</v>
      </c>
      <c r="G299" s="228" t="s">
        <v>416</v>
      </c>
      <c r="H299" s="227" t="s">
        <v>358</v>
      </c>
      <c r="I299" s="235">
        <v>0</v>
      </c>
      <c r="J299" s="228" t="s">
        <v>416</v>
      </c>
      <c r="K299" s="227" t="s">
        <v>358</v>
      </c>
      <c r="L299" s="227" t="s">
        <v>416</v>
      </c>
      <c r="M299" s="234" t="s">
        <v>865</v>
      </c>
      <c r="N299" s="234" t="s">
        <v>865</v>
      </c>
      <c r="O299" s="234" t="s">
        <v>865</v>
      </c>
      <c r="P299" s="322" t="s">
        <v>1309</v>
      </c>
      <c r="Q299" s="105">
        <v>0</v>
      </c>
      <c r="R299" s="105">
        <v>0</v>
      </c>
      <c r="S299" s="106" t="s">
        <v>869</v>
      </c>
      <c r="T299" s="10"/>
      <c r="U299" s="10"/>
      <c r="V299" s="10"/>
      <c r="W299" s="10"/>
      <c r="X299" s="10"/>
      <c r="Y299" s="10"/>
      <c r="Z299" s="10"/>
      <c r="AA299" s="10"/>
      <c r="AB299" s="10"/>
      <c r="AC299" s="10"/>
      <c r="AD299" s="10"/>
      <c r="AE299" s="10"/>
      <c r="AF299" s="10"/>
      <c r="AG299" s="10"/>
    </row>
    <row r="300" spans="1:33" ht="13.2" x14ac:dyDescent="0.25">
      <c r="A300" s="227" t="s">
        <v>664</v>
      </c>
      <c r="B300" s="227" t="s">
        <v>1293</v>
      </c>
      <c r="C300" s="170" t="s">
        <v>619</v>
      </c>
      <c r="D300" s="227" t="s">
        <v>151</v>
      </c>
      <c r="E300" s="115" t="s">
        <v>1320</v>
      </c>
      <c r="F300" s="233" t="s">
        <v>1556</v>
      </c>
      <c r="G300" s="228" t="s">
        <v>416</v>
      </c>
      <c r="H300" s="227" t="s">
        <v>358</v>
      </c>
      <c r="I300" s="228" t="s">
        <v>416</v>
      </c>
      <c r="J300" s="228" t="s">
        <v>416</v>
      </c>
      <c r="K300" s="227" t="s">
        <v>358</v>
      </c>
      <c r="L300" s="227" t="s">
        <v>416</v>
      </c>
      <c r="M300" s="234" t="s">
        <v>865</v>
      </c>
      <c r="N300" s="234" t="s">
        <v>865</v>
      </c>
      <c r="O300" s="234" t="s">
        <v>865</v>
      </c>
      <c r="P300" s="322" t="s">
        <v>1296</v>
      </c>
      <c r="Q300" s="105">
        <v>0</v>
      </c>
      <c r="R300" s="105">
        <v>0</v>
      </c>
      <c r="S300" s="106" t="s">
        <v>869</v>
      </c>
      <c r="T300" s="10"/>
      <c r="U300" s="10"/>
      <c r="V300" s="10"/>
      <c r="W300" s="10"/>
      <c r="X300" s="10"/>
      <c r="Y300" s="10"/>
      <c r="Z300" s="10"/>
      <c r="AA300" s="10"/>
      <c r="AB300" s="10"/>
      <c r="AC300" s="10"/>
      <c r="AD300" s="10"/>
      <c r="AE300" s="10"/>
      <c r="AF300" s="10"/>
      <c r="AG300" s="10"/>
    </row>
    <row r="301" spans="1:33" ht="13.2" x14ac:dyDescent="0.25">
      <c r="A301" s="227" t="s">
        <v>664</v>
      </c>
      <c r="B301" s="227" t="s">
        <v>1293</v>
      </c>
      <c r="C301" s="170" t="s">
        <v>619</v>
      </c>
      <c r="D301" s="227" t="s">
        <v>151</v>
      </c>
      <c r="E301" s="115" t="s">
        <v>1320</v>
      </c>
      <c r="F301" s="233" t="s">
        <v>1557</v>
      </c>
      <c r="G301" s="228" t="s">
        <v>416</v>
      </c>
      <c r="H301" s="227" t="s">
        <v>358</v>
      </c>
      <c r="I301" s="228" t="s">
        <v>416</v>
      </c>
      <c r="J301" s="228" t="s">
        <v>416</v>
      </c>
      <c r="K301" s="227" t="s">
        <v>358</v>
      </c>
      <c r="L301" s="227" t="s">
        <v>416</v>
      </c>
      <c r="M301" s="234" t="s">
        <v>865</v>
      </c>
      <c r="N301" s="234" t="s">
        <v>865</v>
      </c>
      <c r="O301" s="234" t="s">
        <v>865</v>
      </c>
      <c r="P301" s="322" t="s">
        <v>1296</v>
      </c>
      <c r="Q301" s="105">
        <v>0</v>
      </c>
      <c r="R301" s="105">
        <v>0</v>
      </c>
      <c r="S301" s="106" t="s">
        <v>869</v>
      </c>
      <c r="T301" s="10"/>
      <c r="U301" s="10"/>
      <c r="V301" s="10"/>
      <c r="W301" s="10"/>
      <c r="X301" s="10"/>
      <c r="Y301" s="10"/>
      <c r="Z301" s="10"/>
      <c r="AA301" s="10"/>
      <c r="AB301" s="10"/>
      <c r="AC301" s="10"/>
      <c r="AD301" s="10"/>
      <c r="AE301" s="10"/>
      <c r="AF301" s="10"/>
      <c r="AG301" s="10"/>
    </row>
    <row r="302" spans="1:33" ht="13.2" x14ac:dyDescent="0.25">
      <c r="A302" s="227" t="s">
        <v>664</v>
      </c>
      <c r="B302" s="227" t="s">
        <v>1293</v>
      </c>
      <c r="C302" s="170" t="s">
        <v>619</v>
      </c>
      <c r="D302" s="227" t="s">
        <v>151</v>
      </c>
      <c r="E302" s="115" t="s">
        <v>1320</v>
      </c>
      <c r="F302" s="233" t="s">
        <v>1558</v>
      </c>
      <c r="G302" s="228" t="s">
        <v>416</v>
      </c>
      <c r="H302" s="227" t="s">
        <v>358</v>
      </c>
      <c r="I302" s="228" t="s">
        <v>416</v>
      </c>
      <c r="J302" s="228" t="s">
        <v>416</v>
      </c>
      <c r="K302" s="227" t="s">
        <v>358</v>
      </c>
      <c r="L302" s="227" t="s">
        <v>416</v>
      </c>
      <c r="M302" s="234" t="s">
        <v>865</v>
      </c>
      <c r="N302" s="234" t="s">
        <v>865</v>
      </c>
      <c r="O302" s="234" t="s">
        <v>865</v>
      </c>
      <c r="P302" s="322" t="s">
        <v>1296</v>
      </c>
      <c r="Q302" s="105">
        <v>0</v>
      </c>
      <c r="R302" s="105">
        <v>0</v>
      </c>
      <c r="S302" s="106" t="s">
        <v>869</v>
      </c>
      <c r="T302" s="10"/>
      <c r="U302" s="10"/>
      <c r="V302" s="10"/>
      <c r="W302" s="10"/>
      <c r="X302" s="10"/>
      <c r="Y302" s="10"/>
      <c r="Z302" s="10"/>
      <c r="AA302" s="10"/>
      <c r="AB302" s="10"/>
      <c r="AC302" s="10"/>
      <c r="AD302" s="10"/>
      <c r="AE302" s="10"/>
      <c r="AF302" s="10"/>
      <c r="AG302" s="10"/>
    </row>
    <row r="303" spans="1:33" ht="13.2" x14ac:dyDescent="0.25">
      <c r="A303" s="227" t="s">
        <v>664</v>
      </c>
      <c r="B303" s="227" t="s">
        <v>1293</v>
      </c>
      <c r="C303" s="170" t="s">
        <v>619</v>
      </c>
      <c r="D303" s="227" t="s">
        <v>151</v>
      </c>
      <c r="E303" s="115" t="s">
        <v>1463</v>
      </c>
      <c r="F303" s="233" t="s">
        <v>1551</v>
      </c>
      <c r="G303" s="228" t="s">
        <v>416</v>
      </c>
      <c r="H303" s="227" t="s">
        <v>358</v>
      </c>
      <c r="I303" s="228" t="s">
        <v>416</v>
      </c>
      <c r="J303" s="228" t="s">
        <v>416</v>
      </c>
      <c r="K303" s="227" t="s">
        <v>358</v>
      </c>
      <c r="L303" s="227" t="s">
        <v>416</v>
      </c>
      <c r="M303" s="234" t="s">
        <v>865</v>
      </c>
      <c r="N303" s="234" t="s">
        <v>865</v>
      </c>
      <c r="O303" s="234" t="s">
        <v>865</v>
      </c>
      <c r="P303" s="322" t="s">
        <v>1296</v>
      </c>
      <c r="Q303" s="105">
        <v>0</v>
      </c>
      <c r="R303" s="105">
        <v>0</v>
      </c>
      <c r="S303" s="106" t="s">
        <v>869</v>
      </c>
      <c r="T303" s="10"/>
      <c r="U303" s="10"/>
      <c r="V303" s="10"/>
      <c r="W303" s="10"/>
      <c r="X303" s="10"/>
      <c r="Y303" s="10"/>
      <c r="Z303" s="10"/>
      <c r="AA303" s="10"/>
      <c r="AB303" s="10"/>
      <c r="AC303" s="10"/>
      <c r="AD303" s="10"/>
      <c r="AE303" s="10"/>
      <c r="AF303" s="10"/>
      <c r="AG303" s="10"/>
    </row>
    <row r="304" spans="1:33" ht="26.4" x14ac:dyDescent="0.25">
      <c r="A304" s="227" t="s">
        <v>664</v>
      </c>
      <c r="B304" s="227" t="s">
        <v>1293</v>
      </c>
      <c r="C304" s="170" t="s">
        <v>619</v>
      </c>
      <c r="D304" s="227" t="s">
        <v>151</v>
      </c>
      <c r="E304" s="115" t="s">
        <v>1326</v>
      </c>
      <c r="F304" s="233" t="s">
        <v>1559</v>
      </c>
      <c r="G304" s="228" t="s">
        <v>416</v>
      </c>
      <c r="H304" s="227" t="s">
        <v>358</v>
      </c>
      <c r="I304" s="228" t="s">
        <v>416</v>
      </c>
      <c r="J304" s="228" t="s">
        <v>416</v>
      </c>
      <c r="K304" s="227" t="s">
        <v>358</v>
      </c>
      <c r="L304" s="227" t="s">
        <v>416</v>
      </c>
      <c r="M304" s="234" t="s">
        <v>865</v>
      </c>
      <c r="N304" s="234" t="s">
        <v>865</v>
      </c>
      <c r="O304" s="234" t="s">
        <v>865</v>
      </c>
      <c r="P304" s="322" t="s">
        <v>1296</v>
      </c>
      <c r="Q304" s="105">
        <v>0</v>
      </c>
      <c r="R304" s="105">
        <v>0</v>
      </c>
      <c r="S304" s="106" t="s">
        <v>869</v>
      </c>
      <c r="T304" s="10"/>
      <c r="U304" s="10"/>
      <c r="V304" s="10"/>
      <c r="W304" s="10"/>
      <c r="X304" s="10"/>
      <c r="Y304" s="10"/>
      <c r="Z304" s="10"/>
      <c r="AA304" s="10"/>
      <c r="AB304" s="10"/>
      <c r="AC304" s="10"/>
      <c r="AD304" s="10"/>
      <c r="AE304" s="10"/>
      <c r="AF304" s="10"/>
      <c r="AG304" s="10"/>
    </row>
    <row r="305" spans="1:33" ht="26.4" x14ac:dyDescent="0.25">
      <c r="A305" s="227" t="s">
        <v>664</v>
      </c>
      <c r="B305" s="227" t="s">
        <v>1293</v>
      </c>
      <c r="C305" s="170" t="s">
        <v>619</v>
      </c>
      <c r="D305" s="227" t="s">
        <v>151</v>
      </c>
      <c r="E305" s="115" t="s">
        <v>1326</v>
      </c>
      <c r="F305" s="233" t="s">
        <v>1556</v>
      </c>
      <c r="G305" s="228" t="s">
        <v>416</v>
      </c>
      <c r="H305" s="227" t="s">
        <v>358</v>
      </c>
      <c r="I305" s="235">
        <v>0</v>
      </c>
      <c r="J305" s="228" t="s">
        <v>416</v>
      </c>
      <c r="K305" s="227" t="s">
        <v>358</v>
      </c>
      <c r="L305" s="227" t="s">
        <v>416</v>
      </c>
      <c r="M305" s="234" t="s">
        <v>865</v>
      </c>
      <c r="N305" s="234" t="s">
        <v>865</v>
      </c>
      <c r="O305" s="234" t="s">
        <v>865</v>
      </c>
      <c r="P305" s="322" t="s">
        <v>1309</v>
      </c>
      <c r="Q305" s="105">
        <v>0</v>
      </c>
      <c r="R305" s="105">
        <v>0</v>
      </c>
      <c r="S305" s="106" t="s">
        <v>869</v>
      </c>
      <c r="T305" s="10"/>
      <c r="U305" s="10"/>
      <c r="V305" s="10"/>
      <c r="W305" s="10"/>
      <c r="X305" s="10"/>
      <c r="Y305" s="10"/>
      <c r="Z305" s="10"/>
      <c r="AA305" s="10"/>
      <c r="AB305" s="10"/>
      <c r="AC305" s="10"/>
      <c r="AD305" s="10"/>
      <c r="AE305" s="10"/>
      <c r="AF305" s="10"/>
      <c r="AG305" s="10"/>
    </row>
    <row r="306" spans="1:33" ht="13.2" x14ac:dyDescent="0.25">
      <c r="A306" s="227" t="s">
        <v>664</v>
      </c>
      <c r="B306" s="227" t="s">
        <v>1293</v>
      </c>
      <c r="C306" s="170" t="s">
        <v>619</v>
      </c>
      <c r="D306" s="227" t="s">
        <v>151</v>
      </c>
      <c r="E306" s="115" t="s">
        <v>1464</v>
      </c>
      <c r="F306" s="233" t="s">
        <v>1551</v>
      </c>
      <c r="G306" s="228" t="s">
        <v>416</v>
      </c>
      <c r="H306" s="227" t="s">
        <v>358</v>
      </c>
      <c r="I306" s="228" t="s">
        <v>416</v>
      </c>
      <c r="J306" s="228" t="s">
        <v>416</v>
      </c>
      <c r="K306" s="227" t="s">
        <v>358</v>
      </c>
      <c r="L306" s="227" t="s">
        <v>416</v>
      </c>
      <c r="M306" s="234" t="s">
        <v>865</v>
      </c>
      <c r="N306" s="234" t="s">
        <v>865</v>
      </c>
      <c r="O306" s="234" t="s">
        <v>865</v>
      </c>
      <c r="P306" s="322" t="s">
        <v>1296</v>
      </c>
      <c r="Q306" s="105">
        <v>0</v>
      </c>
      <c r="R306" s="105">
        <v>0</v>
      </c>
      <c r="S306" s="106" t="s">
        <v>869</v>
      </c>
      <c r="T306" s="10"/>
      <c r="U306" s="10"/>
      <c r="V306" s="10"/>
      <c r="W306" s="10"/>
      <c r="X306" s="10"/>
      <c r="Y306" s="10"/>
      <c r="Z306" s="10"/>
      <c r="AA306" s="10"/>
      <c r="AB306" s="10"/>
      <c r="AC306" s="10"/>
      <c r="AD306" s="10"/>
      <c r="AE306" s="10"/>
      <c r="AF306" s="10"/>
      <c r="AG306" s="10"/>
    </row>
    <row r="307" spans="1:33" ht="26.4" x14ac:dyDescent="0.25">
      <c r="A307" s="227" t="s">
        <v>664</v>
      </c>
      <c r="B307" s="227" t="s">
        <v>1293</v>
      </c>
      <c r="C307" s="170" t="s">
        <v>619</v>
      </c>
      <c r="D307" s="227" t="s">
        <v>151</v>
      </c>
      <c r="E307" s="115" t="s">
        <v>1329</v>
      </c>
      <c r="F307" s="233" t="s">
        <v>1560</v>
      </c>
      <c r="G307" s="228" t="s">
        <v>416</v>
      </c>
      <c r="H307" s="227" t="s">
        <v>358</v>
      </c>
      <c r="I307" s="228" t="s">
        <v>416</v>
      </c>
      <c r="J307" s="228" t="s">
        <v>416</v>
      </c>
      <c r="K307" s="227" t="s">
        <v>358</v>
      </c>
      <c r="L307" s="227" t="s">
        <v>416</v>
      </c>
      <c r="M307" s="234" t="s">
        <v>865</v>
      </c>
      <c r="N307" s="234" t="s">
        <v>865</v>
      </c>
      <c r="O307" s="234" t="s">
        <v>865</v>
      </c>
      <c r="P307" s="322" t="s">
        <v>1296</v>
      </c>
      <c r="Q307" s="105">
        <v>0</v>
      </c>
      <c r="R307" s="105">
        <v>0</v>
      </c>
      <c r="S307" s="106" t="s">
        <v>869</v>
      </c>
      <c r="T307" s="10"/>
      <c r="U307" s="10"/>
      <c r="V307" s="10"/>
      <c r="W307" s="10"/>
      <c r="X307" s="10"/>
      <c r="Y307" s="10"/>
      <c r="Z307" s="10"/>
      <c r="AA307" s="10"/>
      <c r="AB307" s="10"/>
      <c r="AC307" s="10"/>
      <c r="AD307" s="10"/>
      <c r="AE307" s="10"/>
      <c r="AF307" s="10"/>
      <c r="AG307" s="10"/>
    </row>
    <row r="308" spans="1:33" ht="26.4" x14ac:dyDescent="0.25">
      <c r="A308" s="227" t="s">
        <v>664</v>
      </c>
      <c r="B308" s="227" t="s">
        <v>1293</v>
      </c>
      <c r="C308" s="170" t="s">
        <v>619</v>
      </c>
      <c r="D308" s="227" t="s">
        <v>151</v>
      </c>
      <c r="E308" s="115" t="s">
        <v>1329</v>
      </c>
      <c r="F308" s="233" t="s">
        <v>1555</v>
      </c>
      <c r="G308" s="228" t="s">
        <v>416</v>
      </c>
      <c r="H308" s="227" t="s">
        <v>358</v>
      </c>
      <c r="I308" s="228" t="s">
        <v>416</v>
      </c>
      <c r="J308" s="228" t="s">
        <v>416</v>
      </c>
      <c r="K308" s="227" t="s">
        <v>358</v>
      </c>
      <c r="L308" s="227" t="s">
        <v>416</v>
      </c>
      <c r="M308" s="234" t="s">
        <v>865</v>
      </c>
      <c r="N308" s="234" t="s">
        <v>865</v>
      </c>
      <c r="O308" s="234" t="s">
        <v>865</v>
      </c>
      <c r="P308" s="322" t="s">
        <v>1296</v>
      </c>
      <c r="Q308" s="105">
        <v>0</v>
      </c>
      <c r="R308" s="105">
        <v>0</v>
      </c>
      <c r="S308" s="106" t="s">
        <v>869</v>
      </c>
      <c r="T308" s="10"/>
      <c r="U308" s="10"/>
      <c r="V308" s="10"/>
      <c r="W308" s="10"/>
      <c r="X308" s="10"/>
      <c r="Y308" s="10"/>
      <c r="Z308" s="10"/>
      <c r="AA308" s="10"/>
      <c r="AB308" s="10"/>
      <c r="AC308" s="10"/>
      <c r="AD308" s="10"/>
      <c r="AE308" s="10"/>
      <c r="AF308" s="10"/>
      <c r="AG308" s="10"/>
    </row>
    <row r="309" spans="1:33" ht="26.4" x14ac:dyDescent="0.25">
      <c r="A309" s="227" t="s">
        <v>664</v>
      </c>
      <c r="B309" s="227" t="s">
        <v>1293</v>
      </c>
      <c r="C309" s="170" t="s">
        <v>619</v>
      </c>
      <c r="D309" s="227" t="s">
        <v>151</v>
      </c>
      <c r="E309" s="115" t="s">
        <v>1561</v>
      </c>
      <c r="F309" s="233" t="s">
        <v>1562</v>
      </c>
      <c r="G309" s="228" t="s">
        <v>416</v>
      </c>
      <c r="H309" s="227" t="s">
        <v>358</v>
      </c>
      <c r="I309" s="235">
        <v>0</v>
      </c>
      <c r="J309" s="228" t="s">
        <v>416</v>
      </c>
      <c r="K309" s="227" t="s">
        <v>358</v>
      </c>
      <c r="L309" s="227" t="s">
        <v>416</v>
      </c>
      <c r="M309" s="234" t="s">
        <v>865</v>
      </c>
      <c r="N309" s="234" t="s">
        <v>865</v>
      </c>
      <c r="O309" s="234" t="s">
        <v>865</v>
      </c>
      <c r="P309" s="322" t="s">
        <v>1309</v>
      </c>
      <c r="Q309" s="105">
        <v>0</v>
      </c>
      <c r="R309" s="105">
        <v>0</v>
      </c>
      <c r="S309" s="106" t="s">
        <v>869</v>
      </c>
      <c r="T309" s="10"/>
      <c r="U309" s="10"/>
      <c r="V309" s="10"/>
      <c r="W309" s="10"/>
      <c r="X309" s="10"/>
      <c r="Y309" s="10"/>
      <c r="Z309" s="10"/>
      <c r="AA309" s="10"/>
      <c r="AB309" s="10"/>
      <c r="AC309" s="10"/>
      <c r="AD309" s="10"/>
      <c r="AE309" s="10"/>
      <c r="AF309" s="10"/>
      <c r="AG309" s="10"/>
    </row>
    <row r="310" spans="1:33" ht="13.2" x14ac:dyDescent="0.25">
      <c r="A310" s="227" t="s">
        <v>664</v>
      </c>
      <c r="B310" s="227" t="s">
        <v>1293</v>
      </c>
      <c r="C310" s="170" t="s">
        <v>619</v>
      </c>
      <c r="D310" s="227" t="s">
        <v>151</v>
      </c>
      <c r="E310" s="115" t="s">
        <v>1563</v>
      </c>
      <c r="F310" s="233" t="s">
        <v>1560</v>
      </c>
      <c r="G310" s="228" t="s">
        <v>416</v>
      </c>
      <c r="H310" s="227" t="s">
        <v>358</v>
      </c>
      <c r="I310" s="228" t="s">
        <v>416</v>
      </c>
      <c r="J310" s="228" t="s">
        <v>416</v>
      </c>
      <c r="K310" s="227" t="s">
        <v>358</v>
      </c>
      <c r="L310" s="227" t="s">
        <v>416</v>
      </c>
      <c r="M310" s="234" t="s">
        <v>865</v>
      </c>
      <c r="N310" s="234" t="s">
        <v>865</v>
      </c>
      <c r="O310" s="234" t="s">
        <v>865</v>
      </c>
      <c r="P310" s="322" t="s">
        <v>1296</v>
      </c>
      <c r="Q310" s="105">
        <v>0</v>
      </c>
      <c r="R310" s="105">
        <v>0</v>
      </c>
      <c r="S310" s="106" t="s">
        <v>869</v>
      </c>
      <c r="T310" s="10"/>
      <c r="U310" s="10"/>
      <c r="V310" s="10"/>
      <c r="W310" s="10"/>
      <c r="X310" s="10"/>
      <c r="Y310" s="10"/>
      <c r="Z310" s="10"/>
      <c r="AA310" s="10"/>
      <c r="AB310" s="10"/>
      <c r="AC310" s="10"/>
      <c r="AD310" s="10"/>
      <c r="AE310" s="10"/>
      <c r="AF310" s="10"/>
      <c r="AG310" s="10"/>
    </row>
    <row r="311" spans="1:33" ht="13.2" x14ac:dyDescent="0.25">
      <c r="A311" s="227" t="s">
        <v>664</v>
      </c>
      <c r="B311" s="227" t="s">
        <v>1293</v>
      </c>
      <c r="C311" s="170" t="s">
        <v>619</v>
      </c>
      <c r="D311" s="227" t="s">
        <v>151</v>
      </c>
      <c r="E311" s="115" t="s">
        <v>1338</v>
      </c>
      <c r="F311" s="233" t="s">
        <v>1554</v>
      </c>
      <c r="G311" s="228" t="s">
        <v>416</v>
      </c>
      <c r="H311" s="227" t="s">
        <v>358</v>
      </c>
      <c r="I311" s="228" t="s">
        <v>416</v>
      </c>
      <c r="J311" s="228" t="s">
        <v>416</v>
      </c>
      <c r="K311" s="227" t="s">
        <v>358</v>
      </c>
      <c r="L311" s="227" t="s">
        <v>416</v>
      </c>
      <c r="M311" s="234" t="s">
        <v>865</v>
      </c>
      <c r="N311" s="234" t="s">
        <v>865</v>
      </c>
      <c r="O311" s="234" t="s">
        <v>865</v>
      </c>
      <c r="P311" s="322" t="s">
        <v>1296</v>
      </c>
      <c r="Q311" s="105">
        <v>0</v>
      </c>
      <c r="R311" s="105">
        <v>0</v>
      </c>
      <c r="S311" s="106" t="s">
        <v>869</v>
      </c>
      <c r="T311" s="10"/>
      <c r="U311" s="10"/>
      <c r="V311" s="10"/>
      <c r="W311" s="10"/>
      <c r="X311" s="10"/>
      <c r="Y311" s="10"/>
      <c r="Z311" s="10"/>
      <c r="AA311" s="10"/>
      <c r="AB311" s="10"/>
      <c r="AC311" s="10"/>
      <c r="AD311" s="10"/>
      <c r="AE311" s="10"/>
      <c r="AF311" s="10"/>
      <c r="AG311" s="10"/>
    </row>
    <row r="312" spans="1:33" ht="13.2" x14ac:dyDescent="0.25">
      <c r="A312" s="227" t="s">
        <v>664</v>
      </c>
      <c r="B312" s="227" t="s">
        <v>1293</v>
      </c>
      <c r="C312" s="170" t="s">
        <v>619</v>
      </c>
      <c r="D312" s="227" t="s">
        <v>151</v>
      </c>
      <c r="E312" s="115" t="s">
        <v>1339</v>
      </c>
      <c r="F312" s="233" t="s">
        <v>1556</v>
      </c>
      <c r="G312" s="228" t="s">
        <v>416</v>
      </c>
      <c r="H312" s="227" t="s">
        <v>358</v>
      </c>
      <c r="I312" s="228" t="s">
        <v>416</v>
      </c>
      <c r="J312" s="228" t="s">
        <v>416</v>
      </c>
      <c r="K312" s="227" t="s">
        <v>358</v>
      </c>
      <c r="L312" s="227" t="s">
        <v>416</v>
      </c>
      <c r="M312" s="234" t="s">
        <v>865</v>
      </c>
      <c r="N312" s="234" t="s">
        <v>865</v>
      </c>
      <c r="O312" s="234" t="s">
        <v>865</v>
      </c>
      <c r="P312" s="322" t="s">
        <v>1296</v>
      </c>
      <c r="Q312" s="105">
        <v>0</v>
      </c>
      <c r="R312" s="105">
        <v>0</v>
      </c>
      <c r="S312" s="106" t="s">
        <v>869</v>
      </c>
      <c r="T312" s="10"/>
      <c r="U312" s="10"/>
      <c r="V312" s="10"/>
      <c r="W312" s="10"/>
      <c r="X312" s="10"/>
      <c r="Y312" s="10"/>
      <c r="Z312" s="10"/>
      <c r="AA312" s="10"/>
      <c r="AB312" s="10"/>
      <c r="AC312" s="10"/>
      <c r="AD312" s="10"/>
      <c r="AE312" s="10"/>
      <c r="AF312" s="10"/>
      <c r="AG312" s="10"/>
    </row>
    <row r="313" spans="1:33" ht="13.2" x14ac:dyDescent="0.25">
      <c r="A313" s="227" t="s">
        <v>664</v>
      </c>
      <c r="B313" s="227" t="s">
        <v>1293</v>
      </c>
      <c r="C313" s="170" t="s">
        <v>619</v>
      </c>
      <c r="D313" s="227" t="s">
        <v>151</v>
      </c>
      <c r="E313" s="115" t="s">
        <v>1504</v>
      </c>
      <c r="F313" s="233" t="s">
        <v>1551</v>
      </c>
      <c r="G313" s="228" t="s">
        <v>416</v>
      </c>
      <c r="H313" s="227" t="s">
        <v>358</v>
      </c>
      <c r="I313" s="228" t="s">
        <v>416</v>
      </c>
      <c r="J313" s="228" t="s">
        <v>416</v>
      </c>
      <c r="K313" s="227" t="s">
        <v>358</v>
      </c>
      <c r="L313" s="227" t="s">
        <v>416</v>
      </c>
      <c r="M313" s="234" t="s">
        <v>865</v>
      </c>
      <c r="N313" s="234" t="s">
        <v>865</v>
      </c>
      <c r="O313" s="234" t="s">
        <v>865</v>
      </c>
      <c r="P313" s="322" t="s">
        <v>1296</v>
      </c>
      <c r="Q313" s="105">
        <v>0</v>
      </c>
      <c r="R313" s="105">
        <v>0</v>
      </c>
      <c r="S313" s="106" t="s">
        <v>869</v>
      </c>
      <c r="T313" s="10"/>
      <c r="U313" s="10"/>
      <c r="V313" s="10"/>
      <c r="W313" s="10"/>
      <c r="X313" s="10"/>
      <c r="Y313" s="10"/>
      <c r="Z313" s="10"/>
      <c r="AA313" s="10"/>
      <c r="AB313" s="10"/>
      <c r="AC313" s="10"/>
      <c r="AD313" s="10"/>
      <c r="AE313" s="10"/>
      <c r="AF313" s="10"/>
      <c r="AG313" s="10"/>
    </row>
    <row r="314" spans="1:33" ht="13.2" x14ac:dyDescent="0.25">
      <c r="A314" s="227" t="s">
        <v>664</v>
      </c>
      <c r="B314" s="227" t="s">
        <v>1293</v>
      </c>
      <c r="C314" s="170" t="s">
        <v>619</v>
      </c>
      <c r="D314" s="227" t="s">
        <v>151</v>
      </c>
      <c r="E314" s="115" t="s">
        <v>1357</v>
      </c>
      <c r="F314" s="233" t="s">
        <v>1560</v>
      </c>
      <c r="G314" s="228" t="s">
        <v>416</v>
      </c>
      <c r="H314" s="227" t="s">
        <v>358</v>
      </c>
      <c r="I314" s="228" t="s">
        <v>416</v>
      </c>
      <c r="J314" s="228" t="s">
        <v>416</v>
      </c>
      <c r="K314" s="227" t="s">
        <v>358</v>
      </c>
      <c r="L314" s="227" t="s">
        <v>416</v>
      </c>
      <c r="M314" s="234" t="s">
        <v>865</v>
      </c>
      <c r="N314" s="234" t="s">
        <v>865</v>
      </c>
      <c r="O314" s="234" t="s">
        <v>865</v>
      </c>
      <c r="P314" s="322" t="s">
        <v>1296</v>
      </c>
      <c r="Q314" s="105">
        <v>0</v>
      </c>
      <c r="R314" s="105">
        <v>0</v>
      </c>
      <c r="S314" s="106" t="s">
        <v>869</v>
      </c>
      <c r="T314" s="10"/>
      <c r="U314" s="10"/>
      <c r="V314" s="10"/>
      <c r="W314" s="10"/>
      <c r="X314" s="10"/>
      <c r="Y314" s="10"/>
      <c r="Z314" s="10"/>
      <c r="AA314" s="10"/>
      <c r="AB314" s="10"/>
      <c r="AC314" s="10"/>
      <c r="AD314" s="10"/>
      <c r="AE314" s="10"/>
      <c r="AF314" s="10"/>
      <c r="AG314" s="10"/>
    </row>
    <row r="315" spans="1:33" ht="13.2" x14ac:dyDescent="0.25">
      <c r="A315" s="227" t="s">
        <v>664</v>
      </c>
      <c r="B315" s="227" t="s">
        <v>1293</v>
      </c>
      <c r="C315" s="170" t="s">
        <v>619</v>
      </c>
      <c r="D315" s="227" t="s">
        <v>151</v>
      </c>
      <c r="E315" s="115" t="s">
        <v>1357</v>
      </c>
      <c r="F315" s="233" t="s">
        <v>1555</v>
      </c>
      <c r="G315" s="228" t="s">
        <v>416</v>
      </c>
      <c r="H315" s="227" t="s">
        <v>358</v>
      </c>
      <c r="I315" s="228" t="s">
        <v>416</v>
      </c>
      <c r="J315" s="228" t="s">
        <v>416</v>
      </c>
      <c r="K315" s="227" t="s">
        <v>358</v>
      </c>
      <c r="L315" s="227" t="s">
        <v>416</v>
      </c>
      <c r="M315" s="234" t="s">
        <v>865</v>
      </c>
      <c r="N315" s="234" t="s">
        <v>865</v>
      </c>
      <c r="O315" s="234" t="s">
        <v>865</v>
      </c>
      <c r="P315" s="322" t="s">
        <v>1296</v>
      </c>
      <c r="Q315" s="105">
        <v>0</v>
      </c>
      <c r="R315" s="105">
        <v>0</v>
      </c>
      <c r="S315" s="106" t="s">
        <v>869</v>
      </c>
      <c r="T315" s="10"/>
      <c r="U315" s="10"/>
      <c r="V315" s="10"/>
      <c r="W315" s="10"/>
      <c r="X315" s="10"/>
      <c r="Y315" s="10"/>
      <c r="Z315" s="10"/>
      <c r="AA315" s="10"/>
      <c r="AB315" s="10"/>
      <c r="AC315" s="10"/>
      <c r="AD315" s="10"/>
      <c r="AE315" s="10"/>
      <c r="AF315" s="10"/>
      <c r="AG315" s="10"/>
    </row>
    <row r="316" spans="1:33" ht="13.2" x14ac:dyDescent="0.25">
      <c r="A316" s="227" t="s">
        <v>664</v>
      </c>
      <c r="B316" s="227" t="s">
        <v>1293</v>
      </c>
      <c r="C316" s="170" t="s">
        <v>619</v>
      </c>
      <c r="D316" s="227" t="s">
        <v>151</v>
      </c>
      <c r="E316" s="115" t="s">
        <v>1357</v>
      </c>
      <c r="F316" s="233" t="s">
        <v>1558</v>
      </c>
      <c r="G316" s="228" t="s">
        <v>416</v>
      </c>
      <c r="H316" s="227" t="s">
        <v>358</v>
      </c>
      <c r="I316" s="228" t="s">
        <v>416</v>
      </c>
      <c r="J316" s="228" t="s">
        <v>416</v>
      </c>
      <c r="K316" s="227" t="s">
        <v>358</v>
      </c>
      <c r="L316" s="227" t="s">
        <v>416</v>
      </c>
      <c r="M316" s="234" t="s">
        <v>865</v>
      </c>
      <c r="N316" s="234" t="s">
        <v>865</v>
      </c>
      <c r="O316" s="234" t="s">
        <v>865</v>
      </c>
      <c r="P316" s="322" t="s">
        <v>1296</v>
      </c>
      <c r="Q316" s="105">
        <v>0</v>
      </c>
      <c r="R316" s="105">
        <v>0</v>
      </c>
      <c r="S316" s="106" t="s">
        <v>869</v>
      </c>
      <c r="T316" s="10"/>
      <c r="U316" s="10"/>
      <c r="V316" s="10"/>
      <c r="W316" s="10"/>
      <c r="X316" s="10"/>
      <c r="Y316" s="10"/>
      <c r="Z316" s="10"/>
      <c r="AA316" s="10"/>
      <c r="AB316" s="10"/>
      <c r="AC316" s="10"/>
      <c r="AD316" s="10"/>
      <c r="AE316" s="10"/>
      <c r="AF316" s="10"/>
      <c r="AG316" s="10"/>
    </row>
    <row r="317" spans="1:33" ht="26.4" x14ac:dyDescent="0.25">
      <c r="A317" s="227" t="s">
        <v>664</v>
      </c>
      <c r="B317" s="227" t="s">
        <v>1293</v>
      </c>
      <c r="C317" s="170" t="s">
        <v>619</v>
      </c>
      <c r="D317" s="227" t="s">
        <v>151</v>
      </c>
      <c r="E317" s="115" t="s">
        <v>1376</v>
      </c>
      <c r="F317" s="233" t="s">
        <v>1564</v>
      </c>
      <c r="G317" s="228" t="s">
        <v>416</v>
      </c>
      <c r="H317" s="227" t="s">
        <v>358</v>
      </c>
      <c r="I317" s="235">
        <v>0</v>
      </c>
      <c r="J317" s="228" t="s">
        <v>416</v>
      </c>
      <c r="K317" s="227" t="s">
        <v>358</v>
      </c>
      <c r="L317" s="227" t="s">
        <v>416</v>
      </c>
      <c r="M317" s="234" t="s">
        <v>865</v>
      </c>
      <c r="N317" s="234" t="s">
        <v>865</v>
      </c>
      <c r="O317" s="234" t="s">
        <v>865</v>
      </c>
      <c r="P317" s="322" t="s">
        <v>1309</v>
      </c>
      <c r="Q317" s="105">
        <v>0</v>
      </c>
      <c r="R317" s="105">
        <v>0</v>
      </c>
      <c r="S317" s="106" t="s">
        <v>869</v>
      </c>
      <c r="T317" s="10"/>
      <c r="U317" s="10"/>
      <c r="V317" s="10"/>
      <c r="W317" s="10"/>
      <c r="X317" s="10"/>
      <c r="Y317" s="10"/>
      <c r="Z317" s="10"/>
      <c r="AA317" s="10"/>
      <c r="AB317" s="10"/>
      <c r="AC317" s="10"/>
      <c r="AD317" s="10"/>
      <c r="AE317" s="10"/>
      <c r="AF317" s="10"/>
      <c r="AG317" s="10"/>
    </row>
    <row r="318" spans="1:33" ht="26.4" x14ac:dyDescent="0.25">
      <c r="A318" s="227" t="s">
        <v>664</v>
      </c>
      <c r="B318" s="227" t="s">
        <v>1293</v>
      </c>
      <c r="C318" s="170" t="s">
        <v>619</v>
      </c>
      <c r="D318" s="227" t="s">
        <v>151</v>
      </c>
      <c r="E318" s="115" t="s">
        <v>1376</v>
      </c>
      <c r="F318" s="233" t="s">
        <v>1558</v>
      </c>
      <c r="G318" s="228" t="s">
        <v>416</v>
      </c>
      <c r="H318" s="227" t="s">
        <v>358</v>
      </c>
      <c r="I318" s="228" t="s">
        <v>416</v>
      </c>
      <c r="J318" s="228" t="s">
        <v>416</v>
      </c>
      <c r="K318" s="227" t="s">
        <v>358</v>
      </c>
      <c r="L318" s="227" t="s">
        <v>416</v>
      </c>
      <c r="M318" s="234" t="s">
        <v>865</v>
      </c>
      <c r="N318" s="234" t="s">
        <v>865</v>
      </c>
      <c r="O318" s="234" t="s">
        <v>865</v>
      </c>
      <c r="P318" s="322" t="s">
        <v>1296</v>
      </c>
      <c r="Q318" s="105">
        <v>0</v>
      </c>
      <c r="R318" s="105">
        <v>0</v>
      </c>
      <c r="S318" s="106" t="s">
        <v>869</v>
      </c>
      <c r="T318" s="10"/>
      <c r="U318" s="10"/>
      <c r="V318" s="10"/>
      <c r="W318" s="10"/>
      <c r="X318" s="10"/>
      <c r="Y318" s="10"/>
      <c r="Z318" s="10"/>
      <c r="AA318" s="10"/>
      <c r="AB318" s="10"/>
      <c r="AC318" s="10"/>
      <c r="AD318" s="10"/>
      <c r="AE318" s="10"/>
      <c r="AF318" s="10"/>
      <c r="AG318" s="10"/>
    </row>
    <row r="319" spans="1:33" ht="26.4" x14ac:dyDescent="0.25">
      <c r="A319" s="227" t="s">
        <v>664</v>
      </c>
      <c r="B319" s="227" t="s">
        <v>1293</v>
      </c>
      <c r="C319" s="170" t="s">
        <v>619</v>
      </c>
      <c r="D319" s="227" t="s">
        <v>151</v>
      </c>
      <c r="E319" s="115" t="s">
        <v>1377</v>
      </c>
      <c r="F319" s="233" t="s">
        <v>1558</v>
      </c>
      <c r="G319" s="228" t="s">
        <v>416</v>
      </c>
      <c r="H319" s="227" t="s">
        <v>358</v>
      </c>
      <c r="I319" s="228" t="s">
        <v>185</v>
      </c>
      <c r="J319" s="228" t="s">
        <v>416</v>
      </c>
      <c r="K319" s="227" t="s">
        <v>358</v>
      </c>
      <c r="L319" s="227" t="s">
        <v>416</v>
      </c>
      <c r="M319" s="234" t="s">
        <v>865</v>
      </c>
      <c r="N319" s="234" t="s">
        <v>865</v>
      </c>
      <c r="O319" s="234" t="s">
        <v>865</v>
      </c>
      <c r="P319" s="322" t="s">
        <v>1378</v>
      </c>
      <c r="Q319" s="105">
        <v>0</v>
      </c>
      <c r="R319" s="105">
        <v>0</v>
      </c>
      <c r="S319" s="106" t="s">
        <v>869</v>
      </c>
      <c r="T319" s="10"/>
      <c r="U319" s="10"/>
      <c r="V319" s="10"/>
      <c r="W319" s="10"/>
      <c r="X319" s="10"/>
      <c r="Y319" s="10"/>
      <c r="Z319" s="10"/>
      <c r="AA319" s="10"/>
      <c r="AB319" s="10"/>
      <c r="AC319" s="10"/>
      <c r="AD319" s="10"/>
      <c r="AE319" s="10"/>
      <c r="AF319" s="10"/>
      <c r="AG319" s="10"/>
    </row>
    <row r="320" spans="1:33" ht="13.2" x14ac:dyDescent="0.25">
      <c r="A320" s="227" t="s">
        <v>664</v>
      </c>
      <c r="B320" s="227" t="s">
        <v>1293</v>
      </c>
      <c r="C320" s="170" t="s">
        <v>619</v>
      </c>
      <c r="D320" s="227" t="s">
        <v>151</v>
      </c>
      <c r="E320" s="115" t="s">
        <v>1533</v>
      </c>
      <c r="F320" s="233" t="s">
        <v>1551</v>
      </c>
      <c r="G320" s="228" t="s">
        <v>416</v>
      </c>
      <c r="H320" s="227" t="s">
        <v>358</v>
      </c>
      <c r="I320" s="228" t="s">
        <v>416</v>
      </c>
      <c r="J320" s="228" t="s">
        <v>416</v>
      </c>
      <c r="K320" s="227" t="s">
        <v>358</v>
      </c>
      <c r="L320" s="227" t="s">
        <v>416</v>
      </c>
      <c r="M320" s="234" t="s">
        <v>865</v>
      </c>
      <c r="N320" s="234" t="s">
        <v>865</v>
      </c>
      <c r="O320" s="234" t="s">
        <v>865</v>
      </c>
      <c r="P320" s="322" t="s">
        <v>1296</v>
      </c>
      <c r="Q320" s="105">
        <v>0</v>
      </c>
      <c r="R320" s="105">
        <v>0</v>
      </c>
      <c r="S320" s="106" t="s">
        <v>869</v>
      </c>
      <c r="T320" s="10"/>
      <c r="U320" s="10"/>
      <c r="V320" s="10"/>
      <c r="W320" s="10"/>
      <c r="X320" s="10"/>
      <c r="Y320" s="10"/>
      <c r="Z320" s="10"/>
      <c r="AA320" s="10"/>
      <c r="AB320" s="10"/>
      <c r="AC320" s="10"/>
      <c r="AD320" s="10"/>
      <c r="AE320" s="10"/>
      <c r="AF320" s="10"/>
      <c r="AG320" s="10"/>
    </row>
    <row r="321" spans="1:33" ht="13.2" x14ac:dyDescent="0.25">
      <c r="A321" s="227" t="s">
        <v>664</v>
      </c>
      <c r="B321" s="227" t="s">
        <v>1293</v>
      </c>
      <c r="C321" s="170" t="s">
        <v>619</v>
      </c>
      <c r="D321" s="227" t="s">
        <v>151</v>
      </c>
      <c r="E321" s="115" t="s">
        <v>1385</v>
      </c>
      <c r="F321" s="233" t="s">
        <v>1558</v>
      </c>
      <c r="G321" s="228" t="s">
        <v>416</v>
      </c>
      <c r="H321" s="227" t="s">
        <v>358</v>
      </c>
      <c r="I321" s="228" t="s">
        <v>185</v>
      </c>
      <c r="J321" s="228" t="s">
        <v>416</v>
      </c>
      <c r="K321" s="227" t="s">
        <v>358</v>
      </c>
      <c r="L321" s="227" t="s">
        <v>416</v>
      </c>
      <c r="M321" s="234" t="s">
        <v>865</v>
      </c>
      <c r="N321" s="234" t="s">
        <v>865</v>
      </c>
      <c r="O321" s="234" t="s">
        <v>865</v>
      </c>
      <c r="P321" s="322" t="s">
        <v>1296</v>
      </c>
      <c r="Q321" s="105">
        <v>0</v>
      </c>
      <c r="R321" s="105">
        <v>0</v>
      </c>
      <c r="S321" s="106" t="s">
        <v>869</v>
      </c>
      <c r="T321" s="10"/>
      <c r="U321" s="10"/>
      <c r="V321" s="10"/>
      <c r="W321" s="10"/>
      <c r="X321" s="10"/>
      <c r="Y321" s="10"/>
      <c r="Z321" s="10"/>
      <c r="AA321" s="10"/>
      <c r="AB321" s="10"/>
      <c r="AC321" s="10"/>
      <c r="AD321" s="10"/>
      <c r="AE321" s="10"/>
      <c r="AF321" s="10"/>
      <c r="AG321" s="10"/>
    </row>
    <row r="322" spans="1:33" ht="26.4" x14ac:dyDescent="0.25">
      <c r="A322" s="227" t="s">
        <v>664</v>
      </c>
      <c r="B322" s="227" t="s">
        <v>1293</v>
      </c>
      <c r="C322" s="170" t="s">
        <v>619</v>
      </c>
      <c r="D322" s="227" t="s">
        <v>151</v>
      </c>
      <c r="E322" s="115" t="s">
        <v>1565</v>
      </c>
      <c r="F322" s="233" t="s">
        <v>1566</v>
      </c>
      <c r="G322" s="228" t="s">
        <v>416</v>
      </c>
      <c r="H322" s="227" t="s">
        <v>358</v>
      </c>
      <c r="I322" s="235">
        <v>0</v>
      </c>
      <c r="J322" s="228" t="s">
        <v>416</v>
      </c>
      <c r="K322" s="227" t="s">
        <v>358</v>
      </c>
      <c r="L322" s="227" t="s">
        <v>416</v>
      </c>
      <c r="M322" s="234" t="s">
        <v>865</v>
      </c>
      <c r="N322" s="234" t="s">
        <v>865</v>
      </c>
      <c r="O322" s="234" t="s">
        <v>865</v>
      </c>
      <c r="P322" s="322" t="s">
        <v>1309</v>
      </c>
      <c r="Q322" s="105">
        <v>0</v>
      </c>
      <c r="R322" s="105">
        <v>0</v>
      </c>
      <c r="S322" s="106" t="s">
        <v>869</v>
      </c>
      <c r="T322" s="10"/>
      <c r="U322" s="10"/>
      <c r="V322" s="10"/>
      <c r="W322" s="10"/>
      <c r="X322" s="10"/>
      <c r="Y322" s="10"/>
      <c r="Z322" s="10"/>
      <c r="AA322" s="10"/>
      <c r="AB322" s="10"/>
      <c r="AC322" s="10"/>
      <c r="AD322" s="10"/>
      <c r="AE322" s="10"/>
      <c r="AF322" s="10"/>
      <c r="AG322" s="10"/>
    </row>
    <row r="323" spans="1:33" ht="26.4" x14ac:dyDescent="0.25">
      <c r="A323" s="227" t="s">
        <v>664</v>
      </c>
      <c r="B323" s="227" t="s">
        <v>1293</v>
      </c>
      <c r="C323" s="170" t="s">
        <v>619</v>
      </c>
      <c r="D323" s="227" t="s">
        <v>151</v>
      </c>
      <c r="E323" s="115" t="s">
        <v>1565</v>
      </c>
      <c r="F323" s="233" t="s">
        <v>1555</v>
      </c>
      <c r="G323" s="228" t="s">
        <v>416</v>
      </c>
      <c r="H323" s="227" t="s">
        <v>358</v>
      </c>
      <c r="I323" s="235">
        <v>0</v>
      </c>
      <c r="J323" s="228" t="s">
        <v>416</v>
      </c>
      <c r="K323" s="227" t="s">
        <v>358</v>
      </c>
      <c r="L323" s="227" t="s">
        <v>416</v>
      </c>
      <c r="M323" s="234" t="s">
        <v>865</v>
      </c>
      <c r="N323" s="234" t="s">
        <v>865</v>
      </c>
      <c r="O323" s="234" t="s">
        <v>865</v>
      </c>
      <c r="P323" s="322" t="s">
        <v>1309</v>
      </c>
      <c r="Q323" s="105">
        <v>0</v>
      </c>
      <c r="R323" s="105">
        <v>0</v>
      </c>
      <c r="S323" s="106" t="s">
        <v>869</v>
      </c>
      <c r="T323" s="10"/>
      <c r="U323" s="10"/>
      <c r="V323" s="10"/>
      <c r="W323" s="10"/>
      <c r="X323" s="10"/>
      <c r="Y323" s="10"/>
      <c r="Z323" s="10"/>
      <c r="AA323" s="10"/>
      <c r="AB323" s="10"/>
      <c r="AC323" s="10"/>
      <c r="AD323" s="10"/>
      <c r="AE323" s="10"/>
      <c r="AF323" s="10"/>
      <c r="AG323" s="10"/>
    </row>
    <row r="324" spans="1:33" ht="13.2" x14ac:dyDescent="0.25">
      <c r="A324" s="227" t="s">
        <v>664</v>
      </c>
      <c r="B324" s="227" t="s">
        <v>1293</v>
      </c>
      <c r="C324" s="170" t="s">
        <v>619</v>
      </c>
      <c r="D324" s="227" t="s">
        <v>151</v>
      </c>
      <c r="E324" s="115" t="s">
        <v>1565</v>
      </c>
      <c r="F324" s="233" t="s">
        <v>1567</v>
      </c>
      <c r="G324" s="228" t="s">
        <v>416</v>
      </c>
      <c r="H324" s="227" t="s">
        <v>358</v>
      </c>
      <c r="I324" s="228" t="s">
        <v>416</v>
      </c>
      <c r="J324" s="228" t="s">
        <v>416</v>
      </c>
      <c r="K324" s="227" t="s">
        <v>358</v>
      </c>
      <c r="L324" s="227" t="s">
        <v>416</v>
      </c>
      <c r="M324" s="234" t="s">
        <v>865</v>
      </c>
      <c r="N324" s="234" t="s">
        <v>865</v>
      </c>
      <c r="O324" s="234" t="s">
        <v>865</v>
      </c>
      <c r="P324" s="322" t="s">
        <v>1296</v>
      </c>
      <c r="Q324" s="105">
        <v>0</v>
      </c>
      <c r="R324" s="105">
        <v>0</v>
      </c>
      <c r="S324" s="106" t="s">
        <v>869</v>
      </c>
      <c r="T324" s="10"/>
      <c r="U324" s="10"/>
      <c r="V324" s="10"/>
      <c r="W324" s="10"/>
      <c r="X324" s="10"/>
      <c r="Y324" s="10"/>
      <c r="Z324" s="10"/>
      <c r="AA324" s="10"/>
      <c r="AB324" s="10"/>
      <c r="AC324" s="10"/>
      <c r="AD324" s="10"/>
      <c r="AE324" s="10"/>
      <c r="AF324" s="10"/>
      <c r="AG324" s="10"/>
    </row>
    <row r="325" spans="1:33" ht="26.4" x14ac:dyDescent="0.25">
      <c r="A325" s="227" t="s">
        <v>664</v>
      </c>
      <c r="B325" s="227" t="s">
        <v>1293</v>
      </c>
      <c r="C325" s="170" t="s">
        <v>619</v>
      </c>
      <c r="D325" s="227" t="s">
        <v>151</v>
      </c>
      <c r="E325" s="115" t="s">
        <v>1568</v>
      </c>
      <c r="F325" s="233" t="s">
        <v>1551</v>
      </c>
      <c r="G325" s="228" t="s">
        <v>416</v>
      </c>
      <c r="H325" s="227" t="s">
        <v>358</v>
      </c>
      <c r="I325" s="228" t="s">
        <v>416</v>
      </c>
      <c r="J325" s="228" t="s">
        <v>416</v>
      </c>
      <c r="K325" s="227" t="s">
        <v>358</v>
      </c>
      <c r="L325" s="227" t="s">
        <v>416</v>
      </c>
      <c r="M325" s="234" t="s">
        <v>865</v>
      </c>
      <c r="N325" s="234" t="s">
        <v>865</v>
      </c>
      <c r="O325" s="234" t="s">
        <v>865</v>
      </c>
      <c r="P325" s="322" t="s">
        <v>1296</v>
      </c>
      <c r="Q325" s="105">
        <v>0</v>
      </c>
      <c r="R325" s="105">
        <v>0</v>
      </c>
      <c r="S325" s="106" t="s">
        <v>869</v>
      </c>
      <c r="T325" s="10"/>
      <c r="U325" s="10"/>
      <c r="V325" s="10"/>
      <c r="W325" s="10"/>
      <c r="X325" s="10"/>
      <c r="Y325" s="10"/>
      <c r="Z325" s="10"/>
      <c r="AA325" s="10"/>
      <c r="AB325" s="10"/>
      <c r="AC325" s="10"/>
      <c r="AD325" s="10"/>
      <c r="AE325" s="10"/>
      <c r="AF325" s="10"/>
      <c r="AG325" s="10"/>
    </row>
    <row r="326" spans="1:33" ht="13.2" x14ac:dyDescent="0.25">
      <c r="A326" s="227" t="s">
        <v>664</v>
      </c>
      <c r="B326" s="227" t="s">
        <v>1293</v>
      </c>
      <c r="C326" s="170" t="s">
        <v>619</v>
      </c>
      <c r="D326" s="227" t="s">
        <v>151</v>
      </c>
      <c r="E326" s="115" t="s">
        <v>1569</v>
      </c>
      <c r="F326" s="233" t="s">
        <v>1556</v>
      </c>
      <c r="G326" s="228" t="s">
        <v>416</v>
      </c>
      <c r="H326" s="227" t="s">
        <v>358</v>
      </c>
      <c r="I326" s="228" t="s">
        <v>416</v>
      </c>
      <c r="J326" s="228" t="s">
        <v>416</v>
      </c>
      <c r="K326" s="227" t="s">
        <v>358</v>
      </c>
      <c r="L326" s="227" t="s">
        <v>416</v>
      </c>
      <c r="M326" s="234" t="s">
        <v>865</v>
      </c>
      <c r="N326" s="234" t="s">
        <v>865</v>
      </c>
      <c r="O326" s="234" t="s">
        <v>865</v>
      </c>
      <c r="P326" s="322" t="s">
        <v>1296</v>
      </c>
      <c r="Q326" s="105">
        <v>0</v>
      </c>
      <c r="R326" s="105">
        <v>0</v>
      </c>
      <c r="S326" s="106" t="s">
        <v>869</v>
      </c>
      <c r="T326" s="10"/>
      <c r="U326" s="10"/>
      <c r="V326" s="10"/>
      <c r="W326" s="10"/>
      <c r="X326" s="10"/>
      <c r="Y326" s="10"/>
      <c r="Z326" s="10"/>
      <c r="AA326" s="10"/>
      <c r="AB326" s="10"/>
      <c r="AC326" s="10"/>
      <c r="AD326" s="10"/>
      <c r="AE326" s="10"/>
      <c r="AF326" s="10"/>
      <c r="AG326" s="10"/>
    </row>
    <row r="327" spans="1:33" ht="13.2" x14ac:dyDescent="0.25">
      <c r="A327" s="227" t="s">
        <v>664</v>
      </c>
      <c r="B327" s="227" t="s">
        <v>1293</v>
      </c>
      <c r="C327" s="170" t="s">
        <v>619</v>
      </c>
      <c r="D327" s="227" t="s">
        <v>155</v>
      </c>
      <c r="E327" s="115" t="s">
        <v>1410</v>
      </c>
      <c r="F327" s="227" t="s">
        <v>1570</v>
      </c>
      <c r="G327" s="228">
        <v>0</v>
      </c>
      <c r="H327" s="227" t="s">
        <v>358</v>
      </c>
      <c r="I327" s="228" t="s">
        <v>416</v>
      </c>
      <c r="J327" s="228" t="s">
        <v>416</v>
      </c>
      <c r="K327" s="227" t="s">
        <v>358</v>
      </c>
      <c r="L327" s="227" t="s">
        <v>416</v>
      </c>
      <c r="M327" s="234" t="s">
        <v>865</v>
      </c>
      <c r="N327" s="234" t="s">
        <v>865</v>
      </c>
      <c r="O327" s="234" t="s">
        <v>865</v>
      </c>
      <c r="P327" s="170"/>
      <c r="Q327" s="105">
        <v>0</v>
      </c>
      <c r="R327" s="105">
        <v>0</v>
      </c>
      <c r="S327" s="106" t="s">
        <v>869</v>
      </c>
      <c r="T327" s="10"/>
      <c r="U327" s="10"/>
      <c r="V327" s="10"/>
      <c r="W327" s="10"/>
      <c r="X327" s="10"/>
      <c r="Y327" s="10"/>
      <c r="Z327" s="10"/>
      <c r="AA327" s="10"/>
      <c r="AB327" s="10"/>
      <c r="AC327" s="10"/>
      <c r="AD327" s="10"/>
      <c r="AE327" s="10"/>
      <c r="AF327" s="10"/>
      <c r="AG327" s="10"/>
    </row>
    <row r="328" spans="1:33" ht="13.2" x14ac:dyDescent="0.25">
      <c r="A328" s="227" t="s">
        <v>664</v>
      </c>
      <c r="B328" s="227" t="s">
        <v>1293</v>
      </c>
      <c r="C328" s="170" t="s">
        <v>619</v>
      </c>
      <c r="D328" s="227" t="s">
        <v>155</v>
      </c>
      <c r="E328" s="115" t="s">
        <v>1571</v>
      </c>
      <c r="F328" s="227" t="s">
        <v>1570</v>
      </c>
      <c r="G328" s="228">
        <v>0</v>
      </c>
      <c r="H328" s="227" t="s">
        <v>358</v>
      </c>
      <c r="I328" s="228" t="s">
        <v>416</v>
      </c>
      <c r="J328" s="228" t="s">
        <v>416</v>
      </c>
      <c r="K328" s="227" t="s">
        <v>358</v>
      </c>
      <c r="L328" s="227" t="s">
        <v>416</v>
      </c>
      <c r="M328" s="234" t="s">
        <v>865</v>
      </c>
      <c r="N328" s="234" t="s">
        <v>865</v>
      </c>
      <c r="O328" s="234" t="s">
        <v>865</v>
      </c>
      <c r="P328" s="170"/>
      <c r="Q328" s="105">
        <v>0</v>
      </c>
      <c r="R328" s="105">
        <v>0</v>
      </c>
      <c r="S328" s="106" t="s">
        <v>869</v>
      </c>
      <c r="T328" s="10"/>
      <c r="U328" s="10"/>
      <c r="V328" s="10"/>
      <c r="W328" s="10"/>
      <c r="X328" s="10"/>
      <c r="Y328" s="10"/>
      <c r="Z328" s="10"/>
      <c r="AA328" s="10"/>
      <c r="AB328" s="10"/>
      <c r="AC328" s="10"/>
      <c r="AD328" s="10"/>
      <c r="AE328" s="10"/>
      <c r="AF328" s="10"/>
      <c r="AG328" s="10"/>
    </row>
    <row r="329" spans="1:33" ht="13.2" x14ac:dyDescent="0.25">
      <c r="A329" s="227" t="s">
        <v>664</v>
      </c>
      <c r="B329" s="227" t="s">
        <v>1293</v>
      </c>
      <c r="C329" s="170" t="s">
        <v>619</v>
      </c>
      <c r="D329" s="227" t="s">
        <v>155</v>
      </c>
      <c r="E329" s="115" t="s">
        <v>1413</v>
      </c>
      <c r="F329" s="227" t="s">
        <v>1572</v>
      </c>
      <c r="G329" s="228">
        <v>0</v>
      </c>
      <c r="H329" s="227" t="s">
        <v>358</v>
      </c>
      <c r="I329" s="228" t="s">
        <v>416</v>
      </c>
      <c r="J329" s="228" t="s">
        <v>416</v>
      </c>
      <c r="K329" s="227" t="s">
        <v>358</v>
      </c>
      <c r="L329" s="227" t="s">
        <v>416</v>
      </c>
      <c r="M329" s="234" t="s">
        <v>865</v>
      </c>
      <c r="N329" s="234" t="s">
        <v>865</v>
      </c>
      <c r="O329" s="234" t="s">
        <v>865</v>
      </c>
      <c r="P329" s="170"/>
      <c r="Q329" s="105">
        <v>0</v>
      </c>
      <c r="R329" s="105">
        <v>0</v>
      </c>
      <c r="S329" s="106" t="s">
        <v>869</v>
      </c>
      <c r="T329" s="10"/>
      <c r="U329" s="10"/>
      <c r="V329" s="10"/>
      <c r="W329" s="10"/>
      <c r="X329" s="10"/>
      <c r="Y329" s="10"/>
      <c r="Z329" s="10"/>
      <c r="AA329" s="10"/>
      <c r="AB329" s="10"/>
      <c r="AC329" s="10"/>
      <c r="AD329" s="10"/>
      <c r="AE329" s="10"/>
      <c r="AF329" s="10"/>
      <c r="AG329" s="10"/>
    </row>
    <row r="330" spans="1:33" ht="13.2" x14ac:dyDescent="0.25">
      <c r="A330" s="227" t="s">
        <v>664</v>
      </c>
      <c r="B330" s="227" t="s">
        <v>1293</v>
      </c>
      <c r="C330" s="170" t="s">
        <v>619</v>
      </c>
      <c r="D330" s="227" t="s">
        <v>155</v>
      </c>
      <c r="E330" s="115" t="s">
        <v>1573</v>
      </c>
      <c r="F330" s="227" t="s">
        <v>1570</v>
      </c>
      <c r="G330" s="228">
        <v>0</v>
      </c>
      <c r="H330" s="227" t="s">
        <v>358</v>
      </c>
      <c r="I330" s="228" t="s">
        <v>416</v>
      </c>
      <c r="J330" s="228" t="s">
        <v>416</v>
      </c>
      <c r="K330" s="227" t="s">
        <v>358</v>
      </c>
      <c r="L330" s="227" t="s">
        <v>416</v>
      </c>
      <c r="M330" s="234" t="s">
        <v>865</v>
      </c>
      <c r="N330" s="234" t="s">
        <v>865</v>
      </c>
      <c r="O330" s="234" t="s">
        <v>865</v>
      </c>
      <c r="P330" s="170"/>
      <c r="Q330" s="105">
        <v>0</v>
      </c>
      <c r="R330" s="105">
        <v>0</v>
      </c>
      <c r="S330" s="106" t="s">
        <v>869</v>
      </c>
      <c r="T330" s="10"/>
      <c r="U330" s="10"/>
      <c r="V330" s="10"/>
      <c r="W330" s="10"/>
      <c r="X330" s="10"/>
      <c r="Y330" s="10"/>
      <c r="Z330" s="10"/>
      <c r="AA330" s="10"/>
      <c r="AB330" s="10"/>
      <c r="AC330" s="10"/>
      <c r="AD330" s="10"/>
      <c r="AE330" s="10"/>
      <c r="AF330" s="10"/>
      <c r="AG330" s="10"/>
    </row>
    <row r="331" spans="1:33" ht="13.2" x14ac:dyDescent="0.25">
      <c r="A331" s="227" t="s">
        <v>664</v>
      </c>
      <c r="B331" s="227" t="s">
        <v>1293</v>
      </c>
      <c r="C331" s="170" t="s">
        <v>619</v>
      </c>
      <c r="D331" s="227" t="s">
        <v>155</v>
      </c>
      <c r="E331" s="115" t="s">
        <v>1574</v>
      </c>
      <c r="F331" s="227" t="s">
        <v>1570</v>
      </c>
      <c r="G331" s="228">
        <v>0</v>
      </c>
      <c r="H331" s="227" t="s">
        <v>358</v>
      </c>
      <c r="I331" s="228" t="s">
        <v>416</v>
      </c>
      <c r="J331" s="228" t="s">
        <v>416</v>
      </c>
      <c r="K331" s="227" t="s">
        <v>358</v>
      </c>
      <c r="L331" s="227" t="s">
        <v>416</v>
      </c>
      <c r="M331" s="234" t="s">
        <v>865</v>
      </c>
      <c r="N331" s="234" t="s">
        <v>865</v>
      </c>
      <c r="O331" s="234" t="s">
        <v>865</v>
      </c>
      <c r="P331" s="170"/>
      <c r="Q331" s="105">
        <v>0</v>
      </c>
      <c r="R331" s="105">
        <v>0</v>
      </c>
      <c r="S331" s="106" t="s">
        <v>869</v>
      </c>
      <c r="T331" s="10"/>
      <c r="U331" s="10"/>
      <c r="V331" s="10"/>
      <c r="W331" s="10"/>
      <c r="X331" s="10"/>
      <c r="Y331" s="10"/>
      <c r="Z331" s="10"/>
      <c r="AA331" s="10"/>
      <c r="AB331" s="10"/>
      <c r="AC331" s="10"/>
      <c r="AD331" s="10"/>
      <c r="AE331" s="10"/>
      <c r="AF331" s="10"/>
      <c r="AG331" s="10"/>
    </row>
    <row r="332" spans="1:33" ht="13.2" x14ac:dyDescent="0.25">
      <c r="A332" s="227" t="s">
        <v>664</v>
      </c>
      <c r="B332" s="227" t="s">
        <v>1293</v>
      </c>
      <c r="C332" s="170" t="s">
        <v>619</v>
      </c>
      <c r="D332" s="227" t="s">
        <v>155</v>
      </c>
      <c r="E332" s="115" t="s">
        <v>1575</v>
      </c>
      <c r="F332" s="227" t="s">
        <v>1570</v>
      </c>
      <c r="G332" s="228">
        <v>0</v>
      </c>
      <c r="H332" s="227" t="s">
        <v>358</v>
      </c>
      <c r="I332" s="228" t="s">
        <v>416</v>
      </c>
      <c r="J332" s="228" t="s">
        <v>416</v>
      </c>
      <c r="K332" s="227" t="s">
        <v>358</v>
      </c>
      <c r="L332" s="227" t="s">
        <v>416</v>
      </c>
      <c r="M332" s="234" t="s">
        <v>865</v>
      </c>
      <c r="N332" s="234" t="s">
        <v>865</v>
      </c>
      <c r="O332" s="234" t="s">
        <v>865</v>
      </c>
      <c r="P332" s="170"/>
      <c r="Q332" s="105">
        <v>0</v>
      </c>
      <c r="R332" s="105">
        <v>0</v>
      </c>
      <c r="S332" s="106" t="s">
        <v>869</v>
      </c>
      <c r="T332" s="10"/>
      <c r="U332" s="10"/>
      <c r="V332" s="10"/>
      <c r="W332" s="10"/>
      <c r="X332" s="10"/>
      <c r="Y332" s="10"/>
      <c r="Z332" s="10"/>
      <c r="AA332" s="10"/>
      <c r="AB332" s="10"/>
      <c r="AC332" s="10"/>
      <c r="AD332" s="10"/>
      <c r="AE332" s="10"/>
      <c r="AF332" s="10"/>
      <c r="AG332" s="10"/>
    </row>
    <row r="333" spans="1:33" ht="13.2" x14ac:dyDescent="0.25">
      <c r="A333" s="227" t="s">
        <v>664</v>
      </c>
      <c r="B333" s="227" t="s">
        <v>1293</v>
      </c>
      <c r="C333" s="170" t="s">
        <v>619</v>
      </c>
      <c r="D333" s="227" t="s">
        <v>155</v>
      </c>
      <c r="E333" s="115" t="s">
        <v>1576</v>
      </c>
      <c r="F333" s="227" t="s">
        <v>1577</v>
      </c>
      <c r="G333" s="228">
        <v>0</v>
      </c>
      <c r="H333" s="227" t="s">
        <v>358</v>
      </c>
      <c r="I333" s="228" t="s">
        <v>416</v>
      </c>
      <c r="J333" s="228" t="s">
        <v>416</v>
      </c>
      <c r="K333" s="227" t="s">
        <v>358</v>
      </c>
      <c r="L333" s="227" t="s">
        <v>416</v>
      </c>
      <c r="M333" s="234" t="s">
        <v>865</v>
      </c>
      <c r="N333" s="234" t="s">
        <v>865</v>
      </c>
      <c r="O333" s="234" t="s">
        <v>865</v>
      </c>
      <c r="P333" s="170"/>
      <c r="Q333" s="105">
        <v>0</v>
      </c>
      <c r="R333" s="105">
        <v>0</v>
      </c>
      <c r="S333" s="106" t="s">
        <v>869</v>
      </c>
      <c r="T333" s="10"/>
      <c r="U333" s="10"/>
      <c r="V333" s="10"/>
      <c r="W333" s="10"/>
      <c r="X333" s="10"/>
      <c r="Y333" s="10"/>
      <c r="Z333" s="10"/>
      <c r="AA333" s="10"/>
      <c r="AB333" s="10"/>
      <c r="AC333" s="10"/>
      <c r="AD333" s="10"/>
      <c r="AE333" s="10"/>
      <c r="AF333" s="10"/>
      <c r="AG333" s="10"/>
    </row>
    <row r="334" spans="1:33" ht="13.2" x14ac:dyDescent="0.25">
      <c r="A334" s="227" t="s">
        <v>664</v>
      </c>
      <c r="B334" s="227" t="s">
        <v>1293</v>
      </c>
      <c r="C334" s="170" t="s">
        <v>619</v>
      </c>
      <c r="D334" s="227" t="s">
        <v>155</v>
      </c>
      <c r="E334" s="115" t="s">
        <v>1423</v>
      </c>
      <c r="F334" s="227" t="s">
        <v>1572</v>
      </c>
      <c r="G334" s="228">
        <v>0</v>
      </c>
      <c r="H334" s="227" t="s">
        <v>358</v>
      </c>
      <c r="I334" s="228" t="s">
        <v>416</v>
      </c>
      <c r="J334" s="228" t="s">
        <v>416</v>
      </c>
      <c r="K334" s="227" t="s">
        <v>358</v>
      </c>
      <c r="L334" s="227" t="s">
        <v>416</v>
      </c>
      <c r="M334" s="234" t="s">
        <v>865</v>
      </c>
      <c r="N334" s="234" t="s">
        <v>865</v>
      </c>
      <c r="O334" s="234" t="s">
        <v>865</v>
      </c>
      <c r="P334" s="170"/>
      <c r="Q334" s="105">
        <v>0</v>
      </c>
      <c r="R334" s="105">
        <v>0</v>
      </c>
      <c r="S334" s="106" t="s">
        <v>869</v>
      </c>
      <c r="T334" s="10"/>
      <c r="U334" s="10"/>
      <c r="V334" s="10"/>
      <c r="W334" s="10"/>
      <c r="X334" s="10"/>
      <c r="Y334" s="10"/>
      <c r="Z334" s="10"/>
      <c r="AA334" s="10"/>
      <c r="AB334" s="10"/>
      <c r="AC334" s="10"/>
      <c r="AD334" s="10"/>
      <c r="AE334" s="10"/>
      <c r="AF334" s="10"/>
      <c r="AG334" s="10"/>
    </row>
    <row r="335" spans="1:33" ht="26.4" x14ac:dyDescent="0.25">
      <c r="A335" s="227" t="s">
        <v>664</v>
      </c>
      <c r="B335" s="227" t="s">
        <v>1293</v>
      </c>
      <c r="C335" s="170" t="s">
        <v>619</v>
      </c>
      <c r="D335" s="227" t="s">
        <v>155</v>
      </c>
      <c r="E335" s="115" t="s">
        <v>1425</v>
      </c>
      <c r="F335" s="227" t="s">
        <v>1572</v>
      </c>
      <c r="G335" s="228">
        <v>0</v>
      </c>
      <c r="H335" s="227" t="s">
        <v>358</v>
      </c>
      <c r="I335" s="228" t="s">
        <v>416</v>
      </c>
      <c r="J335" s="228" t="s">
        <v>416</v>
      </c>
      <c r="K335" s="227" t="s">
        <v>358</v>
      </c>
      <c r="L335" s="227" t="s">
        <v>416</v>
      </c>
      <c r="M335" s="234" t="s">
        <v>865</v>
      </c>
      <c r="N335" s="234" t="s">
        <v>865</v>
      </c>
      <c r="O335" s="234" t="s">
        <v>865</v>
      </c>
      <c r="P335" s="170"/>
      <c r="Q335" s="105">
        <v>0</v>
      </c>
      <c r="R335" s="105">
        <v>0</v>
      </c>
      <c r="S335" s="106" t="s">
        <v>869</v>
      </c>
      <c r="T335" s="10"/>
      <c r="U335" s="10"/>
      <c r="V335" s="10"/>
      <c r="W335" s="10"/>
      <c r="X335" s="10"/>
      <c r="Y335" s="10"/>
      <c r="Z335" s="10"/>
      <c r="AA335" s="10"/>
      <c r="AB335" s="10"/>
      <c r="AC335" s="10"/>
      <c r="AD335" s="10"/>
      <c r="AE335" s="10"/>
      <c r="AF335" s="10"/>
      <c r="AG335" s="10"/>
    </row>
    <row r="336" spans="1:33" ht="26.4" x14ac:dyDescent="0.25">
      <c r="A336" s="227" t="s">
        <v>664</v>
      </c>
      <c r="B336" s="227" t="s">
        <v>1293</v>
      </c>
      <c r="C336" s="170" t="s">
        <v>619</v>
      </c>
      <c r="D336" s="227" t="s">
        <v>155</v>
      </c>
      <c r="E336" s="115" t="s">
        <v>1426</v>
      </c>
      <c r="F336" s="227" t="s">
        <v>1572</v>
      </c>
      <c r="G336" s="228">
        <v>0</v>
      </c>
      <c r="H336" s="227" t="s">
        <v>358</v>
      </c>
      <c r="I336" s="228" t="s">
        <v>416</v>
      </c>
      <c r="J336" s="228" t="s">
        <v>416</v>
      </c>
      <c r="K336" s="227" t="s">
        <v>358</v>
      </c>
      <c r="L336" s="227" t="s">
        <v>416</v>
      </c>
      <c r="M336" s="234" t="s">
        <v>865</v>
      </c>
      <c r="N336" s="234" t="s">
        <v>865</v>
      </c>
      <c r="O336" s="234" t="s">
        <v>865</v>
      </c>
      <c r="P336" s="170"/>
      <c r="Q336" s="105">
        <v>0</v>
      </c>
      <c r="R336" s="105">
        <v>0</v>
      </c>
      <c r="S336" s="106" t="s">
        <v>869</v>
      </c>
      <c r="T336" s="10"/>
      <c r="U336" s="10"/>
      <c r="V336" s="10"/>
      <c r="W336" s="10"/>
      <c r="X336" s="10"/>
      <c r="Y336" s="10"/>
      <c r="Z336" s="10"/>
      <c r="AA336" s="10"/>
      <c r="AB336" s="10"/>
      <c r="AC336" s="10"/>
      <c r="AD336" s="10"/>
      <c r="AE336" s="10"/>
      <c r="AF336" s="10"/>
      <c r="AG336" s="10"/>
    </row>
    <row r="337" spans="1:33" ht="13.2" x14ac:dyDescent="0.25">
      <c r="A337" s="227" t="s">
        <v>664</v>
      </c>
      <c r="B337" s="227" t="s">
        <v>1293</v>
      </c>
      <c r="C337" s="170" t="s">
        <v>619</v>
      </c>
      <c r="D337" s="227" t="s">
        <v>155</v>
      </c>
      <c r="E337" s="115" t="s">
        <v>1424</v>
      </c>
      <c r="F337" s="227" t="s">
        <v>1572</v>
      </c>
      <c r="G337" s="228">
        <v>0</v>
      </c>
      <c r="H337" s="227" t="s">
        <v>358</v>
      </c>
      <c r="I337" s="228" t="s">
        <v>416</v>
      </c>
      <c r="J337" s="228" t="s">
        <v>416</v>
      </c>
      <c r="K337" s="227" t="s">
        <v>358</v>
      </c>
      <c r="L337" s="227" t="s">
        <v>416</v>
      </c>
      <c r="M337" s="234" t="s">
        <v>865</v>
      </c>
      <c r="N337" s="234" t="s">
        <v>865</v>
      </c>
      <c r="O337" s="234" t="s">
        <v>865</v>
      </c>
      <c r="P337" s="170"/>
      <c r="Q337" s="105">
        <v>0</v>
      </c>
      <c r="R337" s="105">
        <v>0</v>
      </c>
      <c r="S337" s="106" t="s">
        <v>869</v>
      </c>
      <c r="T337" s="10"/>
      <c r="U337" s="10"/>
      <c r="V337" s="10"/>
      <c r="W337" s="10"/>
      <c r="X337" s="10"/>
      <c r="Y337" s="10"/>
      <c r="Z337" s="10"/>
      <c r="AA337" s="10"/>
      <c r="AB337" s="10"/>
      <c r="AC337" s="10"/>
      <c r="AD337" s="10"/>
      <c r="AE337" s="10"/>
      <c r="AF337" s="10"/>
      <c r="AG337" s="10"/>
    </row>
    <row r="338" spans="1:33" ht="26.4" x14ac:dyDescent="0.25">
      <c r="A338" s="227" t="s">
        <v>664</v>
      </c>
      <c r="B338" s="227" t="s">
        <v>1293</v>
      </c>
      <c r="C338" s="170" t="s">
        <v>619</v>
      </c>
      <c r="D338" s="227" t="s">
        <v>155</v>
      </c>
      <c r="E338" s="115" t="s">
        <v>1427</v>
      </c>
      <c r="F338" s="227" t="s">
        <v>1572</v>
      </c>
      <c r="G338" s="228">
        <v>0</v>
      </c>
      <c r="H338" s="227" t="s">
        <v>358</v>
      </c>
      <c r="I338" s="228" t="s">
        <v>416</v>
      </c>
      <c r="J338" s="228" t="s">
        <v>416</v>
      </c>
      <c r="K338" s="227" t="s">
        <v>358</v>
      </c>
      <c r="L338" s="227" t="s">
        <v>416</v>
      </c>
      <c r="M338" s="234" t="s">
        <v>865</v>
      </c>
      <c r="N338" s="234" t="s">
        <v>865</v>
      </c>
      <c r="O338" s="234" t="s">
        <v>865</v>
      </c>
      <c r="P338" s="170"/>
      <c r="Q338" s="105">
        <v>0</v>
      </c>
      <c r="R338" s="105">
        <v>0</v>
      </c>
      <c r="S338" s="106" t="s">
        <v>869</v>
      </c>
      <c r="T338" s="10"/>
      <c r="U338" s="10"/>
      <c r="V338" s="10"/>
      <c r="W338" s="10"/>
      <c r="X338" s="10"/>
      <c r="Y338" s="10"/>
      <c r="Z338" s="10"/>
      <c r="AA338" s="10"/>
      <c r="AB338" s="10"/>
      <c r="AC338" s="10"/>
      <c r="AD338" s="10"/>
      <c r="AE338" s="10"/>
      <c r="AF338" s="10"/>
      <c r="AG338" s="10"/>
    </row>
    <row r="339" spans="1:33" ht="13.2" x14ac:dyDescent="0.25">
      <c r="A339" s="227" t="s">
        <v>664</v>
      </c>
      <c r="B339" s="227" t="s">
        <v>1293</v>
      </c>
      <c r="C339" s="170" t="s">
        <v>619</v>
      </c>
      <c r="D339" s="227" t="s">
        <v>155</v>
      </c>
      <c r="E339" s="115" t="s">
        <v>1578</v>
      </c>
      <c r="F339" s="227" t="s">
        <v>1570</v>
      </c>
      <c r="G339" s="228">
        <v>0</v>
      </c>
      <c r="H339" s="227" t="s">
        <v>358</v>
      </c>
      <c r="I339" s="228" t="s">
        <v>416</v>
      </c>
      <c r="J339" s="228" t="s">
        <v>416</v>
      </c>
      <c r="K339" s="227" t="s">
        <v>358</v>
      </c>
      <c r="L339" s="227" t="s">
        <v>416</v>
      </c>
      <c r="M339" s="234" t="s">
        <v>865</v>
      </c>
      <c r="N339" s="234" t="s">
        <v>865</v>
      </c>
      <c r="O339" s="234" t="s">
        <v>865</v>
      </c>
      <c r="P339" s="170"/>
      <c r="Q339" s="105">
        <v>0</v>
      </c>
      <c r="R339" s="105">
        <v>0</v>
      </c>
      <c r="S339" s="106" t="s">
        <v>869</v>
      </c>
      <c r="T339" s="10"/>
      <c r="U339" s="10"/>
      <c r="V339" s="10"/>
      <c r="W339" s="10"/>
      <c r="X339" s="10"/>
      <c r="Y339" s="10"/>
      <c r="Z339" s="10"/>
      <c r="AA339" s="10"/>
      <c r="AB339" s="10"/>
      <c r="AC339" s="10"/>
      <c r="AD339" s="10"/>
      <c r="AE339" s="10"/>
      <c r="AF339" s="10"/>
      <c r="AG339" s="10"/>
    </row>
    <row r="340" spans="1:33" ht="13.2" x14ac:dyDescent="0.25">
      <c r="A340" s="227" t="s">
        <v>664</v>
      </c>
      <c r="B340" s="227" t="s">
        <v>1293</v>
      </c>
      <c r="C340" s="170" t="s">
        <v>619</v>
      </c>
      <c r="D340" s="227" t="s">
        <v>155</v>
      </c>
      <c r="E340" s="115" t="s">
        <v>1437</v>
      </c>
      <c r="F340" s="227" t="s">
        <v>1572</v>
      </c>
      <c r="G340" s="228">
        <v>0</v>
      </c>
      <c r="H340" s="227" t="s">
        <v>358</v>
      </c>
      <c r="I340" s="228" t="s">
        <v>416</v>
      </c>
      <c r="J340" s="228" t="s">
        <v>416</v>
      </c>
      <c r="K340" s="227" t="s">
        <v>358</v>
      </c>
      <c r="L340" s="227" t="s">
        <v>416</v>
      </c>
      <c r="M340" s="234" t="s">
        <v>865</v>
      </c>
      <c r="N340" s="234" t="s">
        <v>865</v>
      </c>
      <c r="O340" s="234" t="s">
        <v>865</v>
      </c>
      <c r="P340" s="170"/>
      <c r="Q340" s="105">
        <v>0</v>
      </c>
      <c r="R340" s="105">
        <v>0</v>
      </c>
      <c r="S340" s="106" t="s">
        <v>869</v>
      </c>
      <c r="T340" s="10"/>
      <c r="U340" s="10"/>
      <c r="V340" s="10"/>
      <c r="W340" s="10"/>
      <c r="X340" s="10"/>
      <c r="Y340" s="10"/>
      <c r="Z340" s="10"/>
      <c r="AA340" s="10"/>
      <c r="AB340" s="10"/>
      <c r="AC340" s="10"/>
      <c r="AD340" s="10"/>
      <c r="AE340" s="10"/>
      <c r="AF340" s="10"/>
      <c r="AG340" s="10"/>
    </row>
    <row r="341" spans="1:33" ht="13.2" x14ac:dyDescent="0.25">
      <c r="A341" s="227" t="s">
        <v>664</v>
      </c>
      <c r="B341" s="227" t="s">
        <v>1293</v>
      </c>
      <c r="C341" s="170" t="s">
        <v>619</v>
      </c>
      <c r="D341" s="227" t="s">
        <v>155</v>
      </c>
      <c r="E341" s="115" t="s">
        <v>1441</v>
      </c>
      <c r="F341" s="227" t="s">
        <v>1572</v>
      </c>
      <c r="G341" s="228">
        <v>0</v>
      </c>
      <c r="H341" s="227" t="s">
        <v>358</v>
      </c>
      <c r="I341" s="228" t="s">
        <v>416</v>
      </c>
      <c r="J341" s="228" t="s">
        <v>416</v>
      </c>
      <c r="K341" s="227" t="s">
        <v>358</v>
      </c>
      <c r="L341" s="227" t="s">
        <v>416</v>
      </c>
      <c r="M341" s="234" t="s">
        <v>865</v>
      </c>
      <c r="N341" s="234" t="s">
        <v>865</v>
      </c>
      <c r="O341" s="234" t="s">
        <v>865</v>
      </c>
      <c r="P341" s="170"/>
      <c r="Q341" s="105">
        <v>0</v>
      </c>
      <c r="R341" s="105">
        <v>0</v>
      </c>
      <c r="S341" s="106" t="s">
        <v>869</v>
      </c>
      <c r="T341" s="10"/>
      <c r="U341" s="10"/>
      <c r="V341" s="10"/>
      <c r="W341" s="10"/>
      <c r="X341" s="10"/>
      <c r="Y341" s="10"/>
      <c r="Z341" s="10"/>
      <c r="AA341" s="10"/>
      <c r="AB341" s="10"/>
      <c r="AC341" s="10"/>
      <c r="AD341" s="10"/>
      <c r="AE341" s="10"/>
      <c r="AF341" s="10"/>
      <c r="AG341" s="10"/>
    </row>
    <row r="342" spans="1:33" ht="13.2" x14ac:dyDescent="0.25">
      <c r="A342" s="227" t="s">
        <v>664</v>
      </c>
      <c r="B342" s="227" t="s">
        <v>1293</v>
      </c>
      <c r="C342" s="170" t="s">
        <v>619</v>
      </c>
      <c r="D342" s="227" t="s">
        <v>155</v>
      </c>
      <c r="E342" s="115" t="s">
        <v>1579</v>
      </c>
      <c r="F342" s="227" t="s">
        <v>1577</v>
      </c>
      <c r="G342" s="228">
        <v>0</v>
      </c>
      <c r="H342" s="227" t="s">
        <v>358</v>
      </c>
      <c r="I342" s="228" t="s">
        <v>416</v>
      </c>
      <c r="J342" s="228" t="s">
        <v>416</v>
      </c>
      <c r="K342" s="227" t="s">
        <v>358</v>
      </c>
      <c r="L342" s="227" t="s">
        <v>416</v>
      </c>
      <c r="M342" s="234" t="s">
        <v>865</v>
      </c>
      <c r="N342" s="234" t="s">
        <v>865</v>
      </c>
      <c r="O342" s="234" t="s">
        <v>865</v>
      </c>
      <c r="P342" s="170"/>
      <c r="Q342" s="105">
        <v>0</v>
      </c>
      <c r="R342" s="105">
        <v>0</v>
      </c>
      <c r="S342" s="106" t="s">
        <v>869</v>
      </c>
      <c r="T342" s="10"/>
      <c r="U342" s="10"/>
      <c r="V342" s="10"/>
      <c r="W342" s="10"/>
      <c r="X342" s="10"/>
      <c r="Y342" s="10"/>
      <c r="Z342" s="10"/>
      <c r="AA342" s="10"/>
      <c r="AB342" s="10"/>
      <c r="AC342" s="10"/>
      <c r="AD342" s="10"/>
      <c r="AE342" s="10"/>
      <c r="AF342" s="10"/>
      <c r="AG342" s="10"/>
    </row>
    <row r="343" spans="1:33" ht="13.2" x14ac:dyDescent="0.25">
      <c r="A343" s="227" t="s">
        <v>664</v>
      </c>
      <c r="B343" s="227" t="s">
        <v>1293</v>
      </c>
      <c r="C343" s="170" t="s">
        <v>619</v>
      </c>
      <c r="D343" s="227" t="s">
        <v>155</v>
      </c>
      <c r="E343" s="115" t="s">
        <v>1580</v>
      </c>
      <c r="F343" s="227" t="s">
        <v>1570</v>
      </c>
      <c r="G343" s="228">
        <v>0</v>
      </c>
      <c r="H343" s="227" t="s">
        <v>358</v>
      </c>
      <c r="I343" s="228" t="s">
        <v>416</v>
      </c>
      <c r="J343" s="228" t="s">
        <v>416</v>
      </c>
      <c r="K343" s="227" t="s">
        <v>358</v>
      </c>
      <c r="L343" s="227" t="s">
        <v>416</v>
      </c>
      <c r="M343" s="234" t="s">
        <v>865</v>
      </c>
      <c r="N343" s="234" t="s">
        <v>865</v>
      </c>
      <c r="O343" s="234" t="s">
        <v>865</v>
      </c>
      <c r="P343" s="170"/>
      <c r="Q343" s="105">
        <v>0</v>
      </c>
      <c r="R343" s="105">
        <v>0</v>
      </c>
      <c r="S343" s="106" t="s">
        <v>869</v>
      </c>
      <c r="T343" s="10"/>
      <c r="U343" s="10"/>
      <c r="V343" s="10"/>
      <c r="W343" s="10"/>
      <c r="X343" s="10"/>
      <c r="Y343" s="10"/>
      <c r="Z343" s="10"/>
      <c r="AA343" s="10"/>
      <c r="AB343" s="10"/>
      <c r="AC343" s="10"/>
      <c r="AD343" s="10"/>
      <c r="AE343" s="10"/>
      <c r="AF343" s="10"/>
      <c r="AG343" s="10"/>
    </row>
    <row r="344" spans="1:33" ht="13.2" x14ac:dyDescent="0.25">
      <c r="A344" s="227" t="s">
        <v>664</v>
      </c>
      <c r="B344" s="227" t="s">
        <v>1293</v>
      </c>
      <c r="C344" s="170" t="s">
        <v>619</v>
      </c>
      <c r="D344" s="227" t="s">
        <v>155</v>
      </c>
      <c r="E344" s="115" t="s">
        <v>1448</v>
      </c>
      <c r="F344" s="227" t="s">
        <v>1570</v>
      </c>
      <c r="G344" s="228">
        <v>0</v>
      </c>
      <c r="H344" s="227" t="s">
        <v>358</v>
      </c>
      <c r="I344" s="228" t="s">
        <v>416</v>
      </c>
      <c r="J344" s="228" t="s">
        <v>416</v>
      </c>
      <c r="K344" s="227" t="s">
        <v>358</v>
      </c>
      <c r="L344" s="227" t="s">
        <v>416</v>
      </c>
      <c r="M344" s="234" t="s">
        <v>865</v>
      </c>
      <c r="N344" s="234" t="s">
        <v>865</v>
      </c>
      <c r="O344" s="234" t="s">
        <v>865</v>
      </c>
      <c r="P344" s="170"/>
      <c r="Q344" s="105">
        <v>0</v>
      </c>
      <c r="R344" s="105">
        <v>0</v>
      </c>
      <c r="S344" s="106" t="s">
        <v>869</v>
      </c>
      <c r="T344" s="10"/>
      <c r="U344" s="10"/>
      <c r="V344" s="10"/>
      <c r="W344" s="10"/>
      <c r="X344" s="10"/>
      <c r="Y344" s="10"/>
      <c r="Z344" s="10"/>
      <c r="AA344" s="10"/>
      <c r="AB344" s="10"/>
      <c r="AC344" s="10"/>
      <c r="AD344" s="10"/>
      <c r="AE344" s="10"/>
      <c r="AF344" s="10"/>
      <c r="AG344" s="10"/>
    </row>
    <row r="345" spans="1:33" ht="13.2" x14ac:dyDescent="0.25">
      <c r="A345" s="227" t="s">
        <v>664</v>
      </c>
      <c r="B345" s="227" t="s">
        <v>1293</v>
      </c>
      <c r="C345" s="170" t="s">
        <v>619</v>
      </c>
      <c r="D345" s="227" t="s">
        <v>155</v>
      </c>
      <c r="E345" s="115" t="s">
        <v>1581</v>
      </c>
      <c r="F345" s="227" t="s">
        <v>1582</v>
      </c>
      <c r="G345" s="228">
        <v>0</v>
      </c>
      <c r="H345" s="227" t="s">
        <v>358</v>
      </c>
      <c r="I345" s="228" t="s">
        <v>416</v>
      </c>
      <c r="J345" s="228" t="s">
        <v>416</v>
      </c>
      <c r="K345" s="227" t="s">
        <v>358</v>
      </c>
      <c r="L345" s="227" t="s">
        <v>416</v>
      </c>
      <c r="M345" s="234" t="s">
        <v>865</v>
      </c>
      <c r="N345" s="234" t="s">
        <v>865</v>
      </c>
      <c r="O345" s="234" t="s">
        <v>865</v>
      </c>
      <c r="P345" s="170"/>
      <c r="Q345" s="105">
        <v>0</v>
      </c>
      <c r="R345" s="105">
        <v>0</v>
      </c>
      <c r="S345" s="106" t="s">
        <v>869</v>
      </c>
      <c r="T345" s="10"/>
      <c r="U345" s="10"/>
      <c r="V345" s="10"/>
      <c r="W345" s="10"/>
      <c r="X345" s="10"/>
      <c r="Y345" s="10"/>
      <c r="Z345" s="10"/>
      <c r="AA345" s="10"/>
      <c r="AB345" s="10"/>
      <c r="AC345" s="10"/>
      <c r="AD345" s="10"/>
      <c r="AE345" s="10"/>
      <c r="AF345" s="10"/>
      <c r="AG345" s="10"/>
    </row>
    <row r="346" spans="1:33" ht="13.2" x14ac:dyDescent="0.25">
      <c r="A346" s="227" t="s">
        <v>664</v>
      </c>
      <c r="B346" s="227" t="s">
        <v>1293</v>
      </c>
      <c r="C346" s="170" t="s">
        <v>619</v>
      </c>
      <c r="D346" s="227" t="s">
        <v>155</v>
      </c>
      <c r="E346" s="115" t="s">
        <v>1583</v>
      </c>
      <c r="F346" s="227" t="s">
        <v>1577</v>
      </c>
      <c r="G346" s="228">
        <v>0</v>
      </c>
      <c r="H346" s="227" t="s">
        <v>358</v>
      </c>
      <c r="I346" s="228" t="s">
        <v>416</v>
      </c>
      <c r="J346" s="228" t="s">
        <v>416</v>
      </c>
      <c r="K346" s="227" t="s">
        <v>358</v>
      </c>
      <c r="L346" s="227" t="s">
        <v>416</v>
      </c>
      <c r="M346" s="234" t="s">
        <v>865</v>
      </c>
      <c r="N346" s="234" t="s">
        <v>865</v>
      </c>
      <c r="O346" s="234" t="s">
        <v>865</v>
      </c>
      <c r="P346" s="170"/>
      <c r="Q346" s="105">
        <v>0</v>
      </c>
      <c r="R346" s="105">
        <v>0</v>
      </c>
      <c r="S346" s="106" t="s">
        <v>869</v>
      </c>
      <c r="T346" s="10"/>
      <c r="U346" s="10"/>
      <c r="V346" s="10"/>
      <c r="W346" s="10"/>
      <c r="X346" s="10"/>
      <c r="Y346" s="10"/>
      <c r="Z346" s="10"/>
      <c r="AA346" s="10"/>
      <c r="AB346" s="10"/>
      <c r="AC346" s="10"/>
      <c r="AD346" s="10"/>
      <c r="AE346" s="10"/>
      <c r="AF346" s="10"/>
      <c r="AG346" s="10"/>
    </row>
    <row r="347" spans="1:33" ht="13.2" x14ac:dyDescent="0.25">
      <c r="A347" s="227" t="s">
        <v>664</v>
      </c>
      <c r="B347" s="227" t="s">
        <v>1293</v>
      </c>
      <c r="C347" s="170" t="s">
        <v>619</v>
      </c>
      <c r="D347" s="227" t="s">
        <v>155</v>
      </c>
      <c r="E347" s="115" t="s">
        <v>1450</v>
      </c>
      <c r="F347" s="227" t="s">
        <v>1572</v>
      </c>
      <c r="G347" s="228">
        <v>0</v>
      </c>
      <c r="H347" s="227" t="s">
        <v>358</v>
      </c>
      <c r="I347" s="228" t="s">
        <v>416</v>
      </c>
      <c r="J347" s="228" t="s">
        <v>416</v>
      </c>
      <c r="K347" s="227" t="s">
        <v>358</v>
      </c>
      <c r="L347" s="227" t="s">
        <v>416</v>
      </c>
      <c r="M347" s="234" t="s">
        <v>865</v>
      </c>
      <c r="N347" s="234" t="s">
        <v>865</v>
      </c>
      <c r="O347" s="234" t="s">
        <v>865</v>
      </c>
      <c r="P347" s="170"/>
      <c r="Q347" s="105">
        <v>0</v>
      </c>
      <c r="R347" s="105">
        <v>0</v>
      </c>
      <c r="S347" s="106" t="s">
        <v>869</v>
      </c>
      <c r="T347" s="10"/>
      <c r="U347" s="10"/>
      <c r="V347" s="10"/>
      <c r="W347" s="10"/>
      <c r="X347" s="10"/>
      <c r="Y347" s="10"/>
      <c r="Z347" s="10"/>
      <c r="AA347" s="10"/>
      <c r="AB347" s="10"/>
      <c r="AC347" s="10"/>
      <c r="AD347" s="10"/>
      <c r="AE347" s="10"/>
      <c r="AF347" s="10"/>
      <c r="AG347" s="10"/>
    </row>
    <row r="348" spans="1:33" ht="13.2" x14ac:dyDescent="0.25">
      <c r="A348" s="227" t="s">
        <v>664</v>
      </c>
      <c r="B348" s="227" t="s">
        <v>1293</v>
      </c>
      <c r="C348" s="170" t="s">
        <v>619</v>
      </c>
      <c r="D348" s="227" t="s">
        <v>155</v>
      </c>
      <c r="E348" s="115" t="s">
        <v>1451</v>
      </c>
      <c r="F348" s="227" t="s">
        <v>1572</v>
      </c>
      <c r="G348" s="228">
        <v>0</v>
      </c>
      <c r="H348" s="227" t="s">
        <v>358</v>
      </c>
      <c r="I348" s="228" t="s">
        <v>416</v>
      </c>
      <c r="J348" s="228" t="s">
        <v>416</v>
      </c>
      <c r="K348" s="227" t="s">
        <v>358</v>
      </c>
      <c r="L348" s="227" t="s">
        <v>416</v>
      </c>
      <c r="M348" s="234" t="s">
        <v>865</v>
      </c>
      <c r="N348" s="234" t="s">
        <v>865</v>
      </c>
      <c r="O348" s="234" t="s">
        <v>865</v>
      </c>
      <c r="P348" s="170"/>
      <c r="Q348" s="105">
        <v>0</v>
      </c>
      <c r="R348" s="105">
        <v>0</v>
      </c>
      <c r="S348" s="106" t="s">
        <v>869</v>
      </c>
      <c r="T348" s="10"/>
      <c r="U348" s="10"/>
      <c r="V348" s="10"/>
      <c r="W348" s="10"/>
      <c r="X348" s="10"/>
      <c r="Y348" s="10"/>
      <c r="Z348" s="10"/>
      <c r="AA348" s="10"/>
      <c r="AB348" s="10"/>
      <c r="AC348" s="10"/>
      <c r="AD348" s="10"/>
      <c r="AE348" s="10"/>
      <c r="AF348" s="10"/>
      <c r="AG348" s="10"/>
    </row>
    <row r="349" spans="1:33" ht="13.2" x14ac:dyDescent="0.25">
      <c r="A349" s="227" t="s">
        <v>664</v>
      </c>
      <c r="B349" s="227" t="s">
        <v>1293</v>
      </c>
      <c r="C349" s="170" t="s">
        <v>619</v>
      </c>
      <c r="D349" s="227" t="s">
        <v>155</v>
      </c>
      <c r="E349" s="115" t="s">
        <v>1584</v>
      </c>
      <c r="F349" s="227" t="s">
        <v>1570</v>
      </c>
      <c r="G349" s="228">
        <v>0</v>
      </c>
      <c r="H349" s="227" t="s">
        <v>358</v>
      </c>
      <c r="I349" s="228" t="s">
        <v>416</v>
      </c>
      <c r="J349" s="228" t="s">
        <v>416</v>
      </c>
      <c r="K349" s="227" t="s">
        <v>358</v>
      </c>
      <c r="L349" s="227" t="s">
        <v>416</v>
      </c>
      <c r="M349" s="234" t="s">
        <v>865</v>
      </c>
      <c r="N349" s="234" t="s">
        <v>865</v>
      </c>
      <c r="O349" s="234" t="s">
        <v>865</v>
      </c>
      <c r="P349" s="170"/>
      <c r="Q349" s="105">
        <v>0</v>
      </c>
      <c r="R349" s="105">
        <v>0</v>
      </c>
      <c r="S349" s="106" t="s">
        <v>869</v>
      </c>
      <c r="T349" s="10"/>
      <c r="U349" s="10"/>
      <c r="V349" s="10"/>
      <c r="W349" s="10"/>
      <c r="X349" s="10"/>
      <c r="Y349" s="10"/>
      <c r="Z349" s="10"/>
      <c r="AA349" s="10"/>
      <c r="AB349" s="10"/>
      <c r="AC349" s="10"/>
      <c r="AD349" s="10"/>
      <c r="AE349" s="10"/>
      <c r="AF349" s="10"/>
      <c r="AG349" s="10"/>
    </row>
    <row r="350" spans="1:33" ht="13.2" x14ac:dyDescent="0.25">
      <c r="A350" s="227" t="s">
        <v>664</v>
      </c>
      <c r="B350" s="227" t="s">
        <v>1293</v>
      </c>
      <c r="C350" s="170" t="s">
        <v>619</v>
      </c>
      <c r="D350" s="227" t="s">
        <v>155</v>
      </c>
      <c r="E350" s="115" t="s">
        <v>1585</v>
      </c>
      <c r="F350" s="227" t="s">
        <v>1582</v>
      </c>
      <c r="G350" s="228">
        <v>0</v>
      </c>
      <c r="H350" s="227" t="s">
        <v>358</v>
      </c>
      <c r="I350" s="228" t="s">
        <v>416</v>
      </c>
      <c r="J350" s="228" t="s">
        <v>416</v>
      </c>
      <c r="K350" s="227" t="s">
        <v>358</v>
      </c>
      <c r="L350" s="227" t="s">
        <v>416</v>
      </c>
      <c r="M350" s="234" t="s">
        <v>865</v>
      </c>
      <c r="N350" s="234" t="s">
        <v>865</v>
      </c>
      <c r="O350" s="234" t="s">
        <v>865</v>
      </c>
      <c r="P350" s="170"/>
      <c r="Q350" s="105">
        <v>0</v>
      </c>
      <c r="R350" s="105">
        <v>0</v>
      </c>
      <c r="S350" s="106" t="s">
        <v>869</v>
      </c>
      <c r="T350" s="10"/>
      <c r="U350" s="10"/>
      <c r="V350" s="10"/>
      <c r="W350" s="10"/>
      <c r="X350" s="10"/>
      <c r="Y350" s="10"/>
      <c r="Z350" s="10"/>
      <c r="AA350" s="10"/>
      <c r="AB350" s="10"/>
      <c r="AC350" s="10"/>
      <c r="AD350" s="10"/>
      <c r="AE350" s="10"/>
      <c r="AF350" s="10"/>
      <c r="AG350" s="10"/>
    </row>
    <row r="351" spans="1:33" ht="13.2" x14ac:dyDescent="0.25">
      <c r="A351" s="227" t="s">
        <v>664</v>
      </c>
      <c r="B351" s="227" t="s">
        <v>1293</v>
      </c>
      <c r="C351" s="170" t="s">
        <v>619</v>
      </c>
      <c r="D351" s="227" t="s">
        <v>155</v>
      </c>
      <c r="E351" s="115" t="s">
        <v>1463</v>
      </c>
      <c r="F351" s="227" t="s">
        <v>1572</v>
      </c>
      <c r="G351" s="228">
        <v>0</v>
      </c>
      <c r="H351" s="227" t="s">
        <v>358</v>
      </c>
      <c r="I351" s="228" t="s">
        <v>416</v>
      </c>
      <c r="J351" s="228" t="s">
        <v>416</v>
      </c>
      <c r="K351" s="227" t="s">
        <v>358</v>
      </c>
      <c r="L351" s="227" t="s">
        <v>416</v>
      </c>
      <c r="M351" s="234" t="s">
        <v>865</v>
      </c>
      <c r="N351" s="234" t="s">
        <v>865</v>
      </c>
      <c r="O351" s="234" t="s">
        <v>865</v>
      </c>
      <c r="P351" s="170"/>
      <c r="Q351" s="105">
        <v>0</v>
      </c>
      <c r="R351" s="105">
        <v>0</v>
      </c>
      <c r="S351" s="106" t="s">
        <v>869</v>
      </c>
      <c r="T351" s="10"/>
      <c r="U351" s="10"/>
      <c r="V351" s="10"/>
      <c r="W351" s="10"/>
      <c r="X351" s="10"/>
      <c r="Y351" s="10"/>
      <c r="Z351" s="10"/>
      <c r="AA351" s="10"/>
      <c r="AB351" s="10"/>
      <c r="AC351" s="10"/>
      <c r="AD351" s="10"/>
      <c r="AE351" s="10"/>
      <c r="AF351" s="10"/>
      <c r="AG351" s="10"/>
    </row>
    <row r="352" spans="1:33" ht="13.2" x14ac:dyDescent="0.25">
      <c r="A352" s="227" t="s">
        <v>664</v>
      </c>
      <c r="B352" s="227" t="s">
        <v>1293</v>
      </c>
      <c r="C352" s="170" t="s">
        <v>619</v>
      </c>
      <c r="D352" s="227" t="s">
        <v>155</v>
      </c>
      <c r="E352" s="115" t="s">
        <v>1464</v>
      </c>
      <c r="F352" s="227" t="s">
        <v>1572</v>
      </c>
      <c r="G352" s="228">
        <v>0</v>
      </c>
      <c r="H352" s="227" t="s">
        <v>358</v>
      </c>
      <c r="I352" s="228" t="s">
        <v>416</v>
      </c>
      <c r="J352" s="228" t="s">
        <v>416</v>
      </c>
      <c r="K352" s="227" t="s">
        <v>358</v>
      </c>
      <c r="L352" s="227" t="s">
        <v>416</v>
      </c>
      <c r="M352" s="234" t="s">
        <v>865</v>
      </c>
      <c r="N352" s="234" t="s">
        <v>865</v>
      </c>
      <c r="O352" s="234" t="s">
        <v>865</v>
      </c>
      <c r="P352" s="170"/>
      <c r="Q352" s="105">
        <v>0</v>
      </c>
      <c r="R352" s="105">
        <v>0</v>
      </c>
      <c r="S352" s="106" t="s">
        <v>869</v>
      </c>
      <c r="T352" s="10"/>
      <c r="U352" s="10"/>
      <c r="V352" s="10"/>
      <c r="W352" s="10"/>
      <c r="X352" s="10"/>
      <c r="Y352" s="10"/>
      <c r="Z352" s="10"/>
      <c r="AA352" s="10"/>
      <c r="AB352" s="10"/>
      <c r="AC352" s="10"/>
      <c r="AD352" s="10"/>
      <c r="AE352" s="10"/>
      <c r="AF352" s="10"/>
      <c r="AG352" s="10"/>
    </row>
    <row r="353" spans="1:33" ht="13.2" x14ac:dyDescent="0.25">
      <c r="A353" s="227" t="s">
        <v>664</v>
      </c>
      <c r="B353" s="227" t="s">
        <v>1293</v>
      </c>
      <c r="C353" s="170" t="s">
        <v>619</v>
      </c>
      <c r="D353" s="227" t="s">
        <v>155</v>
      </c>
      <c r="E353" s="115" t="s">
        <v>1477</v>
      </c>
      <c r="F353" s="227" t="s">
        <v>1570</v>
      </c>
      <c r="G353" s="228">
        <v>0</v>
      </c>
      <c r="H353" s="227" t="s">
        <v>358</v>
      </c>
      <c r="I353" s="228" t="s">
        <v>416</v>
      </c>
      <c r="J353" s="228" t="s">
        <v>416</v>
      </c>
      <c r="K353" s="227" t="s">
        <v>358</v>
      </c>
      <c r="L353" s="227" t="s">
        <v>416</v>
      </c>
      <c r="M353" s="234" t="s">
        <v>865</v>
      </c>
      <c r="N353" s="234" t="s">
        <v>865</v>
      </c>
      <c r="O353" s="234" t="s">
        <v>865</v>
      </c>
      <c r="P353" s="170"/>
      <c r="Q353" s="105">
        <v>0</v>
      </c>
      <c r="R353" s="105">
        <v>0</v>
      </c>
      <c r="S353" s="106" t="s">
        <v>869</v>
      </c>
      <c r="T353" s="10"/>
      <c r="U353" s="10"/>
      <c r="V353" s="10"/>
      <c r="W353" s="10"/>
      <c r="X353" s="10"/>
      <c r="Y353" s="10"/>
      <c r="Z353" s="10"/>
      <c r="AA353" s="10"/>
      <c r="AB353" s="10"/>
      <c r="AC353" s="10"/>
      <c r="AD353" s="10"/>
      <c r="AE353" s="10"/>
      <c r="AF353" s="10"/>
      <c r="AG353" s="10"/>
    </row>
    <row r="354" spans="1:33" ht="13.2" x14ac:dyDescent="0.25">
      <c r="A354" s="227" t="s">
        <v>664</v>
      </c>
      <c r="B354" s="227" t="s">
        <v>1293</v>
      </c>
      <c r="C354" s="170" t="s">
        <v>619</v>
      </c>
      <c r="D354" s="227" t="s">
        <v>155</v>
      </c>
      <c r="E354" s="115" t="s">
        <v>1586</v>
      </c>
      <c r="F354" s="227" t="s">
        <v>1570</v>
      </c>
      <c r="G354" s="228">
        <v>0</v>
      </c>
      <c r="H354" s="227" t="s">
        <v>358</v>
      </c>
      <c r="I354" s="228" t="s">
        <v>416</v>
      </c>
      <c r="J354" s="228" t="s">
        <v>416</v>
      </c>
      <c r="K354" s="227" t="s">
        <v>358</v>
      </c>
      <c r="L354" s="227" t="s">
        <v>416</v>
      </c>
      <c r="M354" s="234" t="s">
        <v>865</v>
      </c>
      <c r="N354" s="234" t="s">
        <v>865</v>
      </c>
      <c r="O354" s="234" t="s">
        <v>865</v>
      </c>
      <c r="P354" s="170"/>
      <c r="Q354" s="105">
        <v>0</v>
      </c>
      <c r="R354" s="105">
        <v>0</v>
      </c>
      <c r="S354" s="106" t="s">
        <v>869</v>
      </c>
      <c r="T354" s="10"/>
      <c r="U354" s="10"/>
      <c r="V354" s="10"/>
      <c r="W354" s="10"/>
      <c r="X354" s="10"/>
      <c r="Y354" s="10"/>
      <c r="Z354" s="10"/>
      <c r="AA354" s="10"/>
      <c r="AB354" s="10"/>
      <c r="AC354" s="10"/>
      <c r="AD354" s="10"/>
      <c r="AE354" s="10"/>
      <c r="AF354" s="10"/>
      <c r="AG354" s="10"/>
    </row>
    <row r="355" spans="1:33" ht="13.2" x14ac:dyDescent="0.25">
      <c r="A355" s="227" t="s">
        <v>664</v>
      </c>
      <c r="B355" s="227" t="s">
        <v>1293</v>
      </c>
      <c r="C355" s="170" t="s">
        <v>619</v>
      </c>
      <c r="D355" s="227" t="s">
        <v>155</v>
      </c>
      <c r="E355" s="115" t="s">
        <v>1587</v>
      </c>
      <c r="F355" s="227" t="s">
        <v>1570</v>
      </c>
      <c r="G355" s="228">
        <v>0</v>
      </c>
      <c r="H355" s="227" t="s">
        <v>358</v>
      </c>
      <c r="I355" s="228" t="s">
        <v>416</v>
      </c>
      <c r="J355" s="228" t="s">
        <v>416</v>
      </c>
      <c r="K355" s="227" t="s">
        <v>358</v>
      </c>
      <c r="L355" s="227" t="s">
        <v>416</v>
      </c>
      <c r="M355" s="234" t="s">
        <v>865</v>
      </c>
      <c r="N355" s="234" t="s">
        <v>865</v>
      </c>
      <c r="O355" s="234" t="s">
        <v>865</v>
      </c>
      <c r="P355" s="170"/>
      <c r="Q355" s="105">
        <v>0</v>
      </c>
      <c r="R355" s="105">
        <v>0</v>
      </c>
      <c r="S355" s="106" t="s">
        <v>869</v>
      </c>
      <c r="T355" s="10"/>
      <c r="U355" s="10"/>
      <c r="V355" s="10"/>
      <c r="W355" s="10"/>
      <c r="X355" s="10"/>
      <c r="Y355" s="10"/>
      <c r="Z355" s="10"/>
      <c r="AA355" s="10"/>
      <c r="AB355" s="10"/>
      <c r="AC355" s="10"/>
      <c r="AD355" s="10"/>
      <c r="AE355" s="10"/>
      <c r="AF355" s="10"/>
      <c r="AG355" s="10"/>
    </row>
    <row r="356" spans="1:33" ht="13.2" x14ac:dyDescent="0.25">
      <c r="A356" s="227" t="s">
        <v>664</v>
      </c>
      <c r="B356" s="227" t="s">
        <v>1293</v>
      </c>
      <c r="C356" s="170" t="s">
        <v>619</v>
      </c>
      <c r="D356" s="227" t="s">
        <v>155</v>
      </c>
      <c r="E356" s="115" t="s">
        <v>1503</v>
      </c>
      <c r="F356" s="227" t="s">
        <v>1570</v>
      </c>
      <c r="G356" s="228">
        <v>0</v>
      </c>
      <c r="H356" s="227" t="s">
        <v>358</v>
      </c>
      <c r="I356" s="228" t="s">
        <v>416</v>
      </c>
      <c r="J356" s="228" t="s">
        <v>416</v>
      </c>
      <c r="K356" s="227" t="s">
        <v>358</v>
      </c>
      <c r="L356" s="227" t="s">
        <v>416</v>
      </c>
      <c r="M356" s="234" t="s">
        <v>865</v>
      </c>
      <c r="N356" s="234" t="s">
        <v>865</v>
      </c>
      <c r="O356" s="234" t="s">
        <v>865</v>
      </c>
      <c r="P356" s="170"/>
      <c r="Q356" s="105">
        <v>0</v>
      </c>
      <c r="R356" s="105">
        <v>0</v>
      </c>
      <c r="S356" s="106" t="s">
        <v>869</v>
      </c>
      <c r="T356" s="10"/>
      <c r="U356" s="10"/>
      <c r="V356" s="10"/>
      <c r="W356" s="10"/>
      <c r="X356" s="10"/>
      <c r="Y356" s="10"/>
      <c r="Z356" s="10"/>
      <c r="AA356" s="10"/>
      <c r="AB356" s="10"/>
      <c r="AC356" s="10"/>
      <c r="AD356" s="10"/>
      <c r="AE356" s="10"/>
      <c r="AF356" s="10"/>
      <c r="AG356" s="10"/>
    </row>
    <row r="357" spans="1:33" ht="13.2" x14ac:dyDescent="0.25">
      <c r="A357" s="227" t="s">
        <v>664</v>
      </c>
      <c r="B357" s="227" t="s">
        <v>1293</v>
      </c>
      <c r="C357" s="170" t="s">
        <v>619</v>
      </c>
      <c r="D357" s="227" t="s">
        <v>155</v>
      </c>
      <c r="E357" s="115" t="s">
        <v>1504</v>
      </c>
      <c r="F357" s="227" t="s">
        <v>1572</v>
      </c>
      <c r="G357" s="228">
        <v>0</v>
      </c>
      <c r="H357" s="227" t="s">
        <v>358</v>
      </c>
      <c r="I357" s="228" t="s">
        <v>416</v>
      </c>
      <c r="J357" s="228" t="s">
        <v>416</v>
      </c>
      <c r="K357" s="227" t="s">
        <v>358</v>
      </c>
      <c r="L357" s="227" t="s">
        <v>416</v>
      </c>
      <c r="M357" s="234" t="s">
        <v>865</v>
      </c>
      <c r="N357" s="234" t="s">
        <v>865</v>
      </c>
      <c r="O357" s="234" t="s">
        <v>865</v>
      </c>
      <c r="P357" s="170"/>
      <c r="Q357" s="105">
        <v>0</v>
      </c>
      <c r="R357" s="105">
        <v>0</v>
      </c>
      <c r="S357" s="106" t="s">
        <v>869</v>
      </c>
      <c r="T357" s="10"/>
      <c r="U357" s="10"/>
      <c r="V357" s="10"/>
      <c r="W357" s="10"/>
      <c r="X357" s="10"/>
      <c r="Y357" s="10"/>
      <c r="Z357" s="10"/>
      <c r="AA357" s="10"/>
      <c r="AB357" s="10"/>
      <c r="AC357" s="10"/>
      <c r="AD357" s="10"/>
      <c r="AE357" s="10"/>
      <c r="AF357" s="10"/>
      <c r="AG357" s="10"/>
    </row>
    <row r="358" spans="1:33" ht="13.2" x14ac:dyDescent="0.25">
      <c r="A358" s="227" t="s">
        <v>664</v>
      </c>
      <c r="B358" s="227" t="s">
        <v>1293</v>
      </c>
      <c r="C358" s="170" t="s">
        <v>619</v>
      </c>
      <c r="D358" s="227" t="s">
        <v>155</v>
      </c>
      <c r="E358" s="115" t="s">
        <v>1588</v>
      </c>
      <c r="F358" s="227" t="s">
        <v>1589</v>
      </c>
      <c r="G358" s="228">
        <v>0</v>
      </c>
      <c r="H358" s="227" t="s">
        <v>358</v>
      </c>
      <c r="I358" s="228" t="s">
        <v>416</v>
      </c>
      <c r="J358" s="228" t="s">
        <v>416</v>
      </c>
      <c r="K358" s="227" t="s">
        <v>358</v>
      </c>
      <c r="L358" s="227" t="s">
        <v>416</v>
      </c>
      <c r="M358" s="234" t="s">
        <v>865</v>
      </c>
      <c r="N358" s="234" t="s">
        <v>865</v>
      </c>
      <c r="O358" s="234" t="s">
        <v>865</v>
      </c>
      <c r="P358" s="170"/>
      <c r="Q358" s="105">
        <v>0</v>
      </c>
      <c r="R358" s="105">
        <v>0</v>
      </c>
      <c r="S358" s="106" t="s">
        <v>869</v>
      </c>
      <c r="T358" s="10"/>
      <c r="U358" s="10"/>
      <c r="V358" s="10"/>
      <c r="W358" s="10"/>
      <c r="X358" s="10"/>
      <c r="Y358" s="10"/>
      <c r="Z358" s="10"/>
      <c r="AA358" s="10"/>
      <c r="AB358" s="10"/>
      <c r="AC358" s="10"/>
      <c r="AD358" s="10"/>
      <c r="AE358" s="10"/>
      <c r="AF358" s="10"/>
      <c r="AG358" s="10"/>
    </row>
    <row r="359" spans="1:33" ht="13.2" x14ac:dyDescent="0.25">
      <c r="A359" s="227" t="s">
        <v>664</v>
      </c>
      <c r="B359" s="227" t="s">
        <v>1293</v>
      </c>
      <c r="C359" s="170" t="s">
        <v>619</v>
      </c>
      <c r="D359" s="227" t="s">
        <v>155</v>
      </c>
      <c r="E359" s="115" t="s">
        <v>1590</v>
      </c>
      <c r="F359" s="227" t="s">
        <v>1570</v>
      </c>
      <c r="G359" s="228">
        <v>0</v>
      </c>
      <c r="H359" s="227" t="s">
        <v>358</v>
      </c>
      <c r="I359" s="228" t="s">
        <v>416</v>
      </c>
      <c r="J359" s="228" t="s">
        <v>416</v>
      </c>
      <c r="K359" s="227" t="s">
        <v>358</v>
      </c>
      <c r="L359" s="227" t="s">
        <v>416</v>
      </c>
      <c r="M359" s="234" t="s">
        <v>865</v>
      </c>
      <c r="N359" s="234" t="s">
        <v>865</v>
      </c>
      <c r="O359" s="234" t="s">
        <v>865</v>
      </c>
      <c r="P359" s="170"/>
      <c r="Q359" s="105">
        <v>0</v>
      </c>
      <c r="R359" s="105">
        <v>0</v>
      </c>
      <c r="S359" s="106" t="s">
        <v>869</v>
      </c>
      <c r="T359" s="10"/>
      <c r="U359" s="10"/>
      <c r="V359" s="10"/>
      <c r="W359" s="10"/>
      <c r="X359" s="10"/>
      <c r="Y359" s="10"/>
      <c r="Z359" s="10"/>
      <c r="AA359" s="10"/>
      <c r="AB359" s="10"/>
      <c r="AC359" s="10"/>
      <c r="AD359" s="10"/>
      <c r="AE359" s="10"/>
      <c r="AF359" s="10"/>
      <c r="AG359" s="10"/>
    </row>
    <row r="360" spans="1:33" ht="13.2" x14ac:dyDescent="0.25">
      <c r="A360" s="227" t="s">
        <v>664</v>
      </c>
      <c r="B360" s="227" t="s">
        <v>1293</v>
      </c>
      <c r="C360" s="170" t="s">
        <v>619</v>
      </c>
      <c r="D360" s="227" t="s">
        <v>155</v>
      </c>
      <c r="E360" s="115" t="s">
        <v>1591</v>
      </c>
      <c r="F360" s="227" t="s">
        <v>1570</v>
      </c>
      <c r="G360" s="228">
        <v>0</v>
      </c>
      <c r="H360" s="227" t="s">
        <v>358</v>
      </c>
      <c r="I360" s="228" t="s">
        <v>416</v>
      </c>
      <c r="J360" s="228" t="s">
        <v>416</v>
      </c>
      <c r="K360" s="227" t="s">
        <v>358</v>
      </c>
      <c r="L360" s="227" t="s">
        <v>416</v>
      </c>
      <c r="M360" s="234" t="s">
        <v>865</v>
      </c>
      <c r="N360" s="234" t="s">
        <v>865</v>
      </c>
      <c r="O360" s="234" t="s">
        <v>865</v>
      </c>
      <c r="P360" s="170"/>
      <c r="Q360" s="105">
        <v>0</v>
      </c>
      <c r="R360" s="105">
        <v>0</v>
      </c>
      <c r="S360" s="106" t="s">
        <v>869</v>
      </c>
      <c r="T360" s="10"/>
      <c r="U360" s="10"/>
      <c r="V360" s="10"/>
      <c r="W360" s="10"/>
      <c r="X360" s="10"/>
      <c r="Y360" s="10"/>
      <c r="Z360" s="10"/>
      <c r="AA360" s="10"/>
      <c r="AB360" s="10"/>
      <c r="AC360" s="10"/>
      <c r="AD360" s="10"/>
      <c r="AE360" s="10"/>
      <c r="AF360" s="10"/>
      <c r="AG360" s="10"/>
    </row>
    <row r="361" spans="1:33" ht="13.2" x14ac:dyDescent="0.25">
      <c r="A361" s="227" t="s">
        <v>664</v>
      </c>
      <c r="B361" s="227" t="s">
        <v>1293</v>
      </c>
      <c r="C361" s="170" t="s">
        <v>619</v>
      </c>
      <c r="D361" s="227" t="s">
        <v>155</v>
      </c>
      <c r="E361" s="115" t="s">
        <v>1507</v>
      </c>
      <c r="F361" s="227" t="s">
        <v>1570</v>
      </c>
      <c r="G361" s="228">
        <v>0</v>
      </c>
      <c r="H361" s="227" t="s">
        <v>358</v>
      </c>
      <c r="I361" s="228" t="s">
        <v>416</v>
      </c>
      <c r="J361" s="228" t="s">
        <v>416</v>
      </c>
      <c r="K361" s="227" t="s">
        <v>358</v>
      </c>
      <c r="L361" s="227" t="s">
        <v>416</v>
      </c>
      <c r="M361" s="234" t="s">
        <v>865</v>
      </c>
      <c r="N361" s="234" t="s">
        <v>865</v>
      </c>
      <c r="O361" s="234" t="s">
        <v>865</v>
      </c>
      <c r="P361" s="170"/>
      <c r="Q361" s="105">
        <v>0</v>
      </c>
      <c r="R361" s="105">
        <v>0</v>
      </c>
      <c r="S361" s="106" t="s">
        <v>869</v>
      </c>
      <c r="T361" s="10"/>
      <c r="U361" s="10"/>
      <c r="V361" s="10"/>
      <c r="W361" s="10"/>
      <c r="X361" s="10"/>
      <c r="Y361" s="10"/>
      <c r="Z361" s="10"/>
      <c r="AA361" s="10"/>
      <c r="AB361" s="10"/>
      <c r="AC361" s="10"/>
      <c r="AD361" s="10"/>
      <c r="AE361" s="10"/>
      <c r="AF361" s="10"/>
      <c r="AG361" s="10"/>
    </row>
    <row r="362" spans="1:33" ht="13.2" x14ac:dyDescent="0.25">
      <c r="A362" s="227" t="s">
        <v>664</v>
      </c>
      <c r="B362" s="227" t="s">
        <v>1293</v>
      </c>
      <c r="C362" s="170" t="s">
        <v>619</v>
      </c>
      <c r="D362" s="227" t="s">
        <v>155</v>
      </c>
      <c r="E362" s="115" t="s">
        <v>1592</v>
      </c>
      <c r="F362" s="227" t="s">
        <v>1570</v>
      </c>
      <c r="G362" s="228">
        <v>0</v>
      </c>
      <c r="H362" s="227" t="s">
        <v>358</v>
      </c>
      <c r="I362" s="228" t="s">
        <v>416</v>
      </c>
      <c r="J362" s="228" t="s">
        <v>416</v>
      </c>
      <c r="K362" s="227" t="s">
        <v>358</v>
      </c>
      <c r="L362" s="227" t="s">
        <v>416</v>
      </c>
      <c r="M362" s="234" t="s">
        <v>865</v>
      </c>
      <c r="N362" s="234" t="s">
        <v>865</v>
      </c>
      <c r="O362" s="234" t="s">
        <v>865</v>
      </c>
      <c r="P362" s="170"/>
      <c r="Q362" s="105">
        <v>0</v>
      </c>
      <c r="R362" s="105">
        <v>0</v>
      </c>
      <c r="S362" s="106" t="s">
        <v>869</v>
      </c>
      <c r="T362" s="10"/>
      <c r="U362" s="10"/>
      <c r="V362" s="10"/>
      <c r="W362" s="10"/>
      <c r="X362" s="10"/>
      <c r="Y362" s="10"/>
      <c r="Z362" s="10"/>
      <c r="AA362" s="10"/>
      <c r="AB362" s="10"/>
      <c r="AC362" s="10"/>
      <c r="AD362" s="10"/>
      <c r="AE362" s="10"/>
      <c r="AF362" s="10"/>
      <c r="AG362" s="10"/>
    </row>
    <row r="363" spans="1:33" ht="13.2" x14ac:dyDescent="0.25">
      <c r="A363" s="227" t="s">
        <v>664</v>
      </c>
      <c r="B363" s="227" t="s">
        <v>1293</v>
      </c>
      <c r="C363" s="170" t="s">
        <v>619</v>
      </c>
      <c r="D363" s="227" t="s">
        <v>155</v>
      </c>
      <c r="E363" s="115" t="s">
        <v>1593</v>
      </c>
      <c r="F363" s="227" t="s">
        <v>1589</v>
      </c>
      <c r="G363" s="228">
        <v>0</v>
      </c>
      <c r="H363" s="227" t="s">
        <v>358</v>
      </c>
      <c r="I363" s="228" t="s">
        <v>416</v>
      </c>
      <c r="J363" s="228" t="s">
        <v>416</v>
      </c>
      <c r="K363" s="227" t="s">
        <v>358</v>
      </c>
      <c r="L363" s="227" t="s">
        <v>416</v>
      </c>
      <c r="M363" s="234" t="s">
        <v>865</v>
      </c>
      <c r="N363" s="234" t="s">
        <v>865</v>
      </c>
      <c r="O363" s="234" t="s">
        <v>865</v>
      </c>
      <c r="P363" s="170"/>
      <c r="Q363" s="105">
        <v>0</v>
      </c>
      <c r="R363" s="105">
        <v>0</v>
      </c>
      <c r="S363" s="106" t="s">
        <v>869</v>
      </c>
      <c r="T363" s="10"/>
      <c r="U363" s="10"/>
      <c r="V363" s="10"/>
      <c r="W363" s="10"/>
      <c r="X363" s="10"/>
      <c r="Y363" s="10"/>
      <c r="Z363" s="10"/>
      <c r="AA363" s="10"/>
      <c r="AB363" s="10"/>
      <c r="AC363" s="10"/>
      <c r="AD363" s="10"/>
      <c r="AE363" s="10"/>
      <c r="AF363" s="10"/>
      <c r="AG363" s="10"/>
    </row>
    <row r="364" spans="1:33" ht="26.4" x14ac:dyDescent="0.25">
      <c r="A364" s="227" t="s">
        <v>664</v>
      </c>
      <c r="B364" s="227" t="s">
        <v>1293</v>
      </c>
      <c r="C364" s="170" t="s">
        <v>619</v>
      </c>
      <c r="D364" s="227" t="s">
        <v>155</v>
      </c>
      <c r="E364" s="115" t="s">
        <v>1527</v>
      </c>
      <c r="F364" s="227" t="s">
        <v>1594</v>
      </c>
      <c r="G364" s="228">
        <v>17560</v>
      </c>
      <c r="H364" s="227" t="s">
        <v>358</v>
      </c>
      <c r="I364" s="228" t="s">
        <v>416</v>
      </c>
      <c r="J364" s="237">
        <v>0.42762517046561466</v>
      </c>
      <c r="K364" s="227" t="s">
        <v>358</v>
      </c>
      <c r="L364" s="227" t="s">
        <v>416</v>
      </c>
      <c r="M364" s="228" t="s">
        <v>1162</v>
      </c>
      <c r="N364" s="228" t="s">
        <v>1162</v>
      </c>
      <c r="O364" s="228" t="s">
        <v>1162</v>
      </c>
      <c r="P364" s="170" t="s">
        <v>1595</v>
      </c>
      <c r="Q364" s="105">
        <v>0</v>
      </c>
      <c r="R364" s="105">
        <v>0</v>
      </c>
      <c r="S364" s="106" t="s">
        <v>868</v>
      </c>
      <c r="T364" s="10"/>
      <c r="U364" s="10"/>
      <c r="V364" s="10"/>
      <c r="W364" s="10"/>
      <c r="X364" s="10"/>
      <c r="Y364" s="10"/>
      <c r="Z364" s="10"/>
      <c r="AA364" s="10"/>
      <c r="AB364" s="10"/>
      <c r="AC364" s="10"/>
      <c r="AD364" s="10"/>
      <c r="AE364" s="10"/>
      <c r="AF364" s="10"/>
      <c r="AG364" s="10"/>
    </row>
    <row r="365" spans="1:33" ht="26.4" x14ac:dyDescent="0.25">
      <c r="A365" s="227" t="s">
        <v>664</v>
      </c>
      <c r="B365" s="227" t="s">
        <v>1293</v>
      </c>
      <c r="C365" s="170" t="s">
        <v>619</v>
      </c>
      <c r="D365" s="227" t="s">
        <v>155</v>
      </c>
      <c r="E365" s="115" t="s">
        <v>1596</v>
      </c>
      <c r="F365" s="227" t="s">
        <v>1570</v>
      </c>
      <c r="G365" s="228">
        <v>497</v>
      </c>
      <c r="H365" s="227" t="s">
        <v>358</v>
      </c>
      <c r="I365" s="228" t="s">
        <v>416</v>
      </c>
      <c r="J365" s="237">
        <v>0.16188925081433225</v>
      </c>
      <c r="K365" s="227" t="s">
        <v>358</v>
      </c>
      <c r="L365" s="227" t="s">
        <v>416</v>
      </c>
      <c r="M365" s="228" t="s">
        <v>1162</v>
      </c>
      <c r="N365" s="228" t="s">
        <v>1162</v>
      </c>
      <c r="O365" s="228" t="s">
        <v>1162</v>
      </c>
      <c r="P365" s="170" t="s">
        <v>1595</v>
      </c>
      <c r="Q365" s="105">
        <v>0</v>
      </c>
      <c r="R365" s="105">
        <v>0</v>
      </c>
      <c r="S365" s="106" t="s">
        <v>868</v>
      </c>
      <c r="T365" s="10"/>
      <c r="U365" s="10"/>
      <c r="V365" s="10"/>
      <c r="W365" s="10"/>
      <c r="X365" s="10"/>
      <c r="Y365" s="10"/>
      <c r="Z365" s="10"/>
      <c r="AA365" s="10"/>
      <c r="AB365" s="10"/>
      <c r="AC365" s="10"/>
      <c r="AD365" s="10"/>
      <c r="AE365" s="10"/>
      <c r="AF365" s="10"/>
      <c r="AG365" s="10"/>
    </row>
    <row r="366" spans="1:33" ht="13.2" x14ac:dyDescent="0.25">
      <c r="A366" s="227" t="s">
        <v>664</v>
      </c>
      <c r="B366" s="227" t="s">
        <v>1293</v>
      </c>
      <c r="C366" s="170" t="s">
        <v>619</v>
      </c>
      <c r="D366" s="227" t="s">
        <v>155</v>
      </c>
      <c r="E366" s="115" t="s">
        <v>1597</v>
      </c>
      <c r="F366" s="227" t="s">
        <v>1570</v>
      </c>
      <c r="G366" s="228">
        <v>0</v>
      </c>
      <c r="H366" s="227" t="s">
        <v>358</v>
      </c>
      <c r="I366" s="228" t="s">
        <v>416</v>
      </c>
      <c r="J366" s="228" t="s">
        <v>416</v>
      </c>
      <c r="K366" s="227" t="s">
        <v>358</v>
      </c>
      <c r="L366" s="227" t="s">
        <v>416</v>
      </c>
      <c r="M366" s="234" t="s">
        <v>865</v>
      </c>
      <c r="N366" s="234" t="s">
        <v>865</v>
      </c>
      <c r="O366" s="234" t="s">
        <v>865</v>
      </c>
      <c r="P366" s="170"/>
      <c r="Q366" s="105">
        <v>0</v>
      </c>
      <c r="R366" s="105">
        <v>0</v>
      </c>
      <c r="S366" s="106" t="s">
        <v>869</v>
      </c>
      <c r="T366" s="10"/>
      <c r="U366" s="10"/>
      <c r="V366" s="10"/>
      <c r="W366" s="10"/>
      <c r="X366" s="10"/>
      <c r="Y366" s="10"/>
      <c r="Z366" s="10"/>
      <c r="AA366" s="10"/>
      <c r="AB366" s="10"/>
      <c r="AC366" s="10"/>
      <c r="AD366" s="10"/>
      <c r="AE366" s="10"/>
      <c r="AF366" s="10"/>
      <c r="AG366" s="10"/>
    </row>
    <row r="367" spans="1:33" ht="26.4" x14ac:dyDescent="0.25">
      <c r="A367" s="227" t="s">
        <v>664</v>
      </c>
      <c r="B367" s="227" t="s">
        <v>1293</v>
      </c>
      <c r="C367" s="170" t="s">
        <v>619</v>
      </c>
      <c r="D367" s="227" t="s">
        <v>155</v>
      </c>
      <c r="E367" s="115" t="s">
        <v>1529</v>
      </c>
      <c r="F367" s="227" t="s">
        <v>1570</v>
      </c>
      <c r="G367" s="228">
        <v>3174</v>
      </c>
      <c r="H367" s="227" t="s">
        <v>358</v>
      </c>
      <c r="I367" s="228" t="s">
        <v>416</v>
      </c>
      <c r="J367" s="237">
        <v>0.11937267290984994</v>
      </c>
      <c r="K367" s="227" t="s">
        <v>358</v>
      </c>
      <c r="L367" s="227" t="s">
        <v>416</v>
      </c>
      <c r="M367" s="228" t="s">
        <v>1162</v>
      </c>
      <c r="N367" s="228" t="s">
        <v>1162</v>
      </c>
      <c r="O367" s="228" t="s">
        <v>1162</v>
      </c>
      <c r="P367" s="170" t="s">
        <v>1595</v>
      </c>
      <c r="Q367" s="105">
        <v>0</v>
      </c>
      <c r="R367" s="105">
        <v>0</v>
      </c>
      <c r="S367" s="106" t="s">
        <v>868</v>
      </c>
      <c r="T367" s="10"/>
      <c r="U367" s="10"/>
      <c r="V367" s="10"/>
      <c r="W367" s="10"/>
      <c r="X367" s="10"/>
      <c r="Y367" s="10"/>
      <c r="Z367" s="10"/>
      <c r="AA367" s="10"/>
      <c r="AB367" s="10"/>
      <c r="AC367" s="10"/>
      <c r="AD367" s="10"/>
      <c r="AE367" s="10"/>
      <c r="AF367" s="10"/>
      <c r="AG367" s="10"/>
    </row>
    <row r="368" spans="1:33" ht="13.2" x14ac:dyDescent="0.25">
      <c r="A368" s="227" t="s">
        <v>664</v>
      </c>
      <c r="B368" s="227" t="s">
        <v>1293</v>
      </c>
      <c r="C368" s="170" t="s">
        <v>619</v>
      </c>
      <c r="D368" s="227" t="s">
        <v>155</v>
      </c>
      <c r="E368" s="115" t="s">
        <v>1533</v>
      </c>
      <c r="F368" s="227" t="s">
        <v>1572</v>
      </c>
      <c r="G368" s="228">
        <v>0</v>
      </c>
      <c r="H368" s="227" t="s">
        <v>358</v>
      </c>
      <c r="I368" s="228" t="s">
        <v>416</v>
      </c>
      <c r="J368" s="228" t="s">
        <v>416</v>
      </c>
      <c r="K368" s="227" t="s">
        <v>358</v>
      </c>
      <c r="L368" s="227" t="s">
        <v>416</v>
      </c>
      <c r="M368" s="234" t="s">
        <v>865</v>
      </c>
      <c r="N368" s="234" t="s">
        <v>865</v>
      </c>
      <c r="O368" s="234" t="s">
        <v>865</v>
      </c>
      <c r="P368" s="170"/>
      <c r="Q368" s="105">
        <v>0</v>
      </c>
      <c r="R368" s="105">
        <v>0</v>
      </c>
      <c r="S368" s="106" t="s">
        <v>869</v>
      </c>
      <c r="T368" s="10"/>
      <c r="U368" s="10"/>
      <c r="V368" s="10"/>
      <c r="W368" s="10"/>
      <c r="X368" s="10"/>
      <c r="Y368" s="10"/>
      <c r="Z368" s="10"/>
      <c r="AA368" s="10"/>
      <c r="AB368" s="10"/>
      <c r="AC368" s="10"/>
      <c r="AD368" s="10"/>
      <c r="AE368" s="10"/>
      <c r="AF368" s="10"/>
      <c r="AG368" s="10"/>
    </row>
    <row r="369" spans="1:33" ht="13.2" x14ac:dyDescent="0.25">
      <c r="A369" s="227" t="s">
        <v>664</v>
      </c>
      <c r="B369" s="227" t="s">
        <v>1293</v>
      </c>
      <c r="C369" s="170" t="s">
        <v>619</v>
      </c>
      <c r="D369" s="227" t="s">
        <v>155</v>
      </c>
      <c r="E369" s="115" t="s">
        <v>1598</v>
      </c>
      <c r="F369" s="227" t="s">
        <v>1570</v>
      </c>
      <c r="G369" s="228">
        <v>0</v>
      </c>
      <c r="H369" s="227" t="s">
        <v>358</v>
      </c>
      <c r="I369" s="228" t="s">
        <v>416</v>
      </c>
      <c r="J369" s="228" t="s">
        <v>416</v>
      </c>
      <c r="K369" s="227" t="s">
        <v>358</v>
      </c>
      <c r="L369" s="227" t="s">
        <v>416</v>
      </c>
      <c r="M369" s="234" t="s">
        <v>865</v>
      </c>
      <c r="N369" s="234" t="s">
        <v>865</v>
      </c>
      <c r="O369" s="234" t="s">
        <v>865</v>
      </c>
      <c r="P369" s="170"/>
      <c r="Q369" s="105">
        <v>0</v>
      </c>
      <c r="R369" s="105">
        <v>0</v>
      </c>
      <c r="S369" s="106" t="s">
        <v>869</v>
      </c>
      <c r="T369" s="10"/>
      <c r="U369" s="10"/>
      <c r="V369" s="10"/>
      <c r="W369" s="10"/>
      <c r="X369" s="10"/>
      <c r="Y369" s="10"/>
      <c r="Z369" s="10"/>
      <c r="AA369" s="10"/>
      <c r="AB369" s="10"/>
      <c r="AC369" s="10"/>
      <c r="AD369" s="10"/>
      <c r="AE369" s="10"/>
      <c r="AF369" s="10"/>
      <c r="AG369" s="10"/>
    </row>
    <row r="370" spans="1:33" ht="13.2" x14ac:dyDescent="0.25">
      <c r="A370" s="227" t="s">
        <v>664</v>
      </c>
      <c r="B370" s="227" t="s">
        <v>1293</v>
      </c>
      <c r="C370" s="170" t="s">
        <v>619</v>
      </c>
      <c r="D370" s="227" t="s">
        <v>155</v>
      </c>
      <c r="E370" s="115" t="s">
        <v>1537</v>
      </c>
      <c r="F370" s="227" t="s">
        <v>1570</v>
      </c>
      <c r="G370" s="228">
        <v>0</v>
      </c>
      <c r="H370" s="227" t="s">
        <v>358</v>
      </c>
      <c r="I370" s="228" t="s">
        <v>416</v>
      </c>
      <c r="J370" s="228" t="s">
        <v>416</v>
      </c>
      <c r="K370" s="227" t="s">
        <v>358</v>
      </c>
      <c r="L370" s="227" t="s">
        <v>416</v>
      </c>
      <c r="M370" s="234" t="s">
        <v>865</v>
      </c>
      <c r="N370" s="234" t="s">
        <v>865</v>
      </c>
      <c r="O370" s="234" t="s">
        <v>865</v>
      </c>
      <c r="P370" s="170"/>
      <c r="Q370" s="105">
        <v>0</v>
      </c>
      <c r="R370" s="105">
        <v>0</v>
      </c>
      <c r="S370" s="106" t="s">
        <v>869</v>
      </c>
      <c r="T370" s="10"/>
      <c r="U370" s="10"/>
      <c r="V370" s="10"/>
      <c r="W370" s="10"/>
      <c r="X370" s="10"/>
      <c r="Y370" s="10"/>
      <c r="Z370" s="10"/>
      <c r="AA370" s="10"/>
      <c r="AB370" s="10"/>
      <c r="AC370" s="10"/>
      <c r="AD370" s="10"/>
      <c r="AE370" s="10"/>
      <c r="AF370" s="10"/>
      <c r="AG370" s="10"/>
    </row>
    <row r="371" spans="1:33" ht="13.2" x14ac:dyDescent="0.25">
      <c r="A371" s="227" t="s">
        <v>664</v>
      </c>
      <c r="B371" s="227" t="s">
        <v>1293</v>
      </c>
      <c r="C371" s="170" t="s">
        <v>619</v>
      </c>
      <c r="D371" s="227" t="s">
        <v>155</v>
      </c>
      <c r="E371" s="115" t="s">
        <v>1599</v>
      </c>
      <c r="F371" s="227" t="s">
        <v>1589</v>
      </c>
      <c r="G371" s="228">
        <v>0</v>
      </c>
      <c r="H371" s="227" t="s">
        <v>358</v>
      </c>
      <c r="I371" s="228" t="s">
        <v>416</v>
      </c>
      <c r="J371" s="228" t="s">
        <v>416</v>
      </c>
      <c r="K371" s="227" t="s">
        <v>358</v>
      </c>
      <c r="L371" s="227" t="s">
        <v>416</v>
      </c>
      <c r="M371" s="234" t="s">
        <v>865</v>
      </c>
      <c r="N371" s="234" t="s">
        <v>865</v>
      </c>
      <c r="O371" s="234" t="s">
        <v>865</v>
      </c>
      <c r="P371" s="170"/>
      <c r="Q371" s="105">
        <v>0</v>
      </c>
      <c r="R371" s="105">
        <v>0</v>
      </c>
      <c r="S371" s="106" t="s">
        <v>869</v>
      </c>
      <c r="T371" s="10"/>
      <c r="U371" s="10"/>
      <c r="V371" s="10"/>
      <c r="W371" s="10"/>
      <c r="X371" s="10"/>
      <c r="Y371" s="10"/>
      <c r="Z371" s="10"/>
      <c r="AA371" s="10"/>
      <c r="AB371" s="10"/>
      <c r="AC371" s="10"/>
      <c r="AD371" s="10"/>
      <c r="AE371" s="10"/>
      <c r="AF371" s="10"/>
      <c r="AG371" s="10"/>
    </row>
    <row r="372" spans="1:33" ht="26.4" x14ac:dyDescent="0.25">
      <c r="A372" s="227" t="s">
        <v>664</v>
      </c>
      <c r="B372" s="227" t="s">
        <v>1293</v>
      </c>
      <c r="C372" s="170" t="s">
        <v>619</v>
      </c>
      <c r="D372" s="227" t="s">
        <v>155</v>
      </c>
      <c r="E372" s="115" t="s">
        <v>1600</v>
      </c>
      <c r="F372" s="227" t="s">
        <v>1570</v>
      </c>
      <c r="G372" s="228">
        <v>528</v>
      </c>
      <c r="H372" s="227" t="s">
        <v>358</v>
      </c>
      <c r="I372" s="228" t="s">
        <v>416</v>
      </c>
      <c r="J372" s="237">
        <v>1.1824778285407149E-2</v>
      </c>
      <c r="K372" s="227" t="s">
        <v>358</v>
      </c>
      <c r="L372" s="227" t="s">
        <v>416</v>
      </c>
      <c r="M372" s="228" t="s">
        <v>1162</v>
      </c>
      <c r="N372" s="228" t="s">
        <v>1162</v>
      </c>
      <c r="O372" s="228" t="s">
        <v>1162</v>
      </c>
      <c r="P372" s="170" t="s">
        <v>1595</v>
      </c>
      <c r="Q372" s="105">
        <v>0</v>
      </c>
      <c r="R372" s="105">
        <v>0</v>
      </c>
      <c r="S372" s="106" t="s">
        <v>868</v>
      </c>
      <c r="T372" s="10"/>
      <c r="U372" s="10"/>
      <c r="V372" s="10"/>
      <c r="W372" s="10"/>
      <c r="X372" s="10"/>
      <c r="Y372" s="10"/>
      <c r="Z372" s="10"/>
      <c r="AA372" s="10"/>
      <c r="AB372" s="10"/>
      <c r="AC372" s="10"/>
      <c r="AD372" s="10"/>
      <c r="AE372" s="10"/>
      <c r="AF372" s="10"/>
      <c r="AG372" s="10"/>
    </row>
    <row r="373" spans="1:33" ht="26.4" x14ac:dyDescent="0.25">
      <c r="A373" s="227" t="s">
        <v>664</v>
      </c>
      <c r="B373" s="227" t="s">
        <v>1293</v>
      </c>
      <c r="C373" s="170" t="s">
        <v>619</v>
      </c>
      <c r="D373" s="227" t="s">
        <v>173</v>
      </c>
      <c r="E373" s="238" t="s">
        <v>1601</v>
      </c>
      <c r="F373" s="233" t="s">
        <v>1570</v>
      </c>
      <c r="G373" s="228">
        <v>0</v>
      </c>
      <c r="H373" s="227" t="s">
        <v>358</v>
      </c>
      <c r="I373" s="227">
        <v>27</v>
      </c>
      <c r="J373" s="237">
        <v>0</v>
      </c>
      <c r="K373" s="227" t="s">
        <v>358</v>
      </c>
      <c r="L373" s="227" t="s">
        <v>416</v>
      </c>
      <c r="M373" s="228" t="s">
        <v>1162</v>
      </c>
      <c r="N373" s="228" t="s">
        <v>1162</v>
      </c>
      <c r="O373" s="228" t="s">
        <v>1162</v>
      </c>
      <c r="P373" s="170" t="s">
        <v>1595</v>
      </c>
      <c r="Q373" s="105">
        <v>0</v>
      </c>
      <c r="R373" s="105">
        <v>0</v>
      </c>
      <c r="S373" s="106" t="s">
        <v>868</v>
      </c>
      <c r="T373" s="10"/>
      <c r="U373" s="10"/>
      <c r="V373" s="10"/>
      <c r="W373" s="10"/>
      <c r="X373" s="10"/>
      <c r="Y373" s="10"/>
      <c r="Z373" s="10"/>
      <c r="AA373" s="10"/>
      <c r="AB373" s="10"/>
      <c r="AC373" s="10"/>
      <c r="AD373" s="10"/>
      <c r="AE373" s="10"/>
      <c r="AF373" s="10"/>
      <c r="AG373" s="10"/>
    </row>
  </sheetData>
  <pageMargins left="0.70866141732283472" right="0.70866141732283472" top="0.74803149606299213" bottom="0.74803149606299213" header="0.39370078740157483" footer="0"/>
  <pageSetup paperSize="8" scale="54" fitToWidth="2" fitToHeight="0" pageOrder="overThenDown" orientation="landscape" r:id="rId1"/>
  <headerFooter>
    <oddHeader>&amp;R&amp;F - &amp;A
&amp;P of &amp;N</oddHeader>
  </headerFooter>
  <colBreaks count="1" manualBreakCount="1">
    <brk id="8" max="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0000000}">
          <x14:formula1>
            <xm:f>MasterCodeList!$C$2:$C$27</xm:f>
          </x14:formula1>
          <xm:sqref>A4:A6</xm:sqref>
        </x14:dataValidation>
        <x14:dataValidation type="list" allowBlank="1" showInputMessage="1" showErrorMessage="1" xr:uid="{00000000-0002-0000-0600-000001000000}">
          <x14:formula1>
            <xm:f>MasterCodeList!$C$378:$C$384</xm:f>
          </x14:formula1>
          <xm:sqref>C4:C6</xm:sqref>
        </x14:dataValidation>
        <x14:dataValidation type="list" allowBlank="1" showInputMessage="1" showErrorMessage="1" xr:uid="{00000000-0002-0000-0600-000002000000}">
          <x14:formula1>
            <xm:f>MasterCodeList!$C$28:$C$46</xm:f>
          </x14:formula1>
          <xm:sqref>D4:D6</xm:sqref>
        </x14:dataValidation>
        <x14:dataValidation type="list" allowBlank="1" showInputMessage="1" showErrorMessage="1" xr:uid="{00000000-0002-0000-0600-000003000000}">
          <x14:formula1>
            <xm:f>MasterCodeList!$C$151:$C$155</xm:f>
          </x14:formula1>
          <xm:sqref>H4:H6 K4:K6</xm:sqref>
        </x14:dataValidation>
        <x14:dataValidation type="list" allowBlank="1" showInputMessage="1" showErrorMessage="1" xr:uid="{00000000-0002-0000-0600-000004000000}">
          <x14:formula1>
            <xm:f>MasterCodeList!$C$174:$C$177</xm:f>
          </x14:formula1>
          <xm:sqref>L4:L6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92"/>
  <sheetViews>
    <sheetView zoomScale="70" zoomScaleNormal="70" zoomScaleSheetLayoutView="100" workbookViewId="0">
      <selection activeCell="A2" sqref="A2:XFD2"/>
    </sheetView>
  </sheetViews>
  <sheetFormatPr defaultColWidth="14.44140625" defaultRowHeight="15" customHeight="1" x14ac:dyDescent="0.25"/>
  <cols>
    <col min="1" max="1" width="11.44140625" style="155" customWidth="1"/>
    <col min="2" max="2" width="26.44140625" style="155" customWidth="1"/>
    <col min="3" max="3" width="23.109375" style="155" customWidth="1"/>
    <col min="4" max="4" width="21" style="155" customWidth="1"/>
    <col min="5" max="5" width="22.44140625" style="155" customWidth="1"/>
    <col min="6" max="6" width="36.88671875" style="155" customWidth="1"/>
    <col min="7" max="7" width="26.44140625" style="155" customWidth="1"/>
    <col min="8" max="8" width="21.88671875" style="155" customWidth="1"/>
    <col min="9" max="11" width="23.44140625" style="155" customWidth="1"/>
    <col min="12" max="12" width="26.44140625" style="155" customWidth="1"/>
    <col min="13" max="13" width="26.44140625" style="180" customWidth="1"/>
    <col min="14" max="14" width="26.44140625" style="155" customWidth="1"/>
    <col min="15" max="15" width="32.44140625" style="155" customWidth="1"/>
    <col min="16" max="16" width="25.6640625" style="189" customWidth="1"/>
    <col min="17" max="17" width="23.5546875" style="189" customWidth="1"/>
    <col min="18" max="18" width="16.44140625" style="189" customWidth="1"/>
    <col min="19" max="19" width="28.33203125" style="190" customWidth="1"/>
    <col min="20" max="20" width="16.109375" style="155" customWidth="1"/>
    <col min="21" max="22" width="8.88671875" style="155" customWidth="1"/>
    <col min="23" max="16384" width="14.44140625" style="155"/>
  </cols>
  <sheetData>
    <row r="1" spans="1:22" ht="13.2" x14ac:dyDescent="0.25">
      <c r="A1" s="43" t="s">
        <v>1602</v>
      </c>
      <c r="B1" s="107"/>
      <c r="C1" s="107"/>
      <c r="M1" s="155"/>
      <c r="P1" s="151"/>
      <c r="Q1" s="151"/>
      <c r="R1" s="151"/>
      <c r="S1" s="151"/>
    </row>
    <row r="2" spans="1:22" ht="52.8" x14ac:dyDescent="0.25">
      <c r="A2" s="108" t="s">
        <v>99</v>
      </c>
      <c r="B2" s="108" t="s">
        <v>857</v>
      </c>
      <c r="C2" s="108" t="s">
        <v>854</v>
      </c>
      <c r="D2" s="108" t="s">
        <v>147</v>
      </c>
      <c r="E2" s="108" t="s">
        <v>1280</v>
      </c>
      <c r="F2" s="108" t="s">
        <v>1281</v>
      </c>
      <c r="G2" s="108" t="s">
        <v>298</v>
      </c>
      <c r="H2" s="108" t="s">
        <v>1603</v>
      </c>
      <c r="I2" s="114" t="s">
        <v>1604</v>
      </c>
      <c r="J2" s="114" t="s">
        <v>1605</v>
      </c>
      <c r="K2" s="114" t="s">
        <v>1606</v>
      </c>
      <c r="L2" s="114" t="s">
        <v>1607</v>
      </c>
      <c r="M2" s="108" t="s">
        <v>1608</v>
      </c>
      <c r="N2" s="108" t="s">
        <v>1609</v>
      </c>
      <c r="O2" s="108" t="s">
        <v>860</v>
      </c>
      <c r="P2" s="172" t="s">
        <v>1610</v>
      </c>
      <c r="Q2" s="181" t="s">
        <v>1611</v>
      </c>
      <c r="R2" s="182" t="s">
        <v>1612</v>
      </c>
      <c r="S2" s="183" t="s">
        <v>1613</v>
      </c>
      <c r="T2" s="172" t="s">
        <v>1292</v>
      </c>
      <c r="U2" s="10"/>
      <c r="V2" s="10"/>
    </row>
    <row r="3" spans="1:22" ht="26.4" x14ac:dyDescent="0.25">
      <c r="A3" s="239" t="s">
        <v>664</v>
      </c>
      <c r="B3" s="240">
        <v>2022</v>
      </c>
      <c r="C3" s="239" t="s">
        <v>654</v>
      </c>
      <c r="D3" s="242" t="s">
        <v>149</v>
      </c>
      <c r="E3" s="243" t="s">
        <v>1298</v>
      </c>
      <c r="F3" s="241" t="s">
        <v>1300</v>
      </c>
      <c r="G3" s="244" t="s">
        <v>300</v>
      </c>
      <c r="H3" s="240" t="s">
        <v>1162</v>
      </c>
      <c r="I3" s="245" t="s">
        <v>462</v>
      </c>
      <c r="J3" s="246" t="s">
        <v>201</v>
      </c>
      <c r="K3" s="247" t="s">
        <v>1614</v>
      </c>
      <c r="L3" s="248" t="s">
        <v>1615</v>
      </c>
      <c r="M3" s="249">
        <v>100</v>
      </c>
      <c r="N3" s="248" t="s">
        <v>865</v>
      </c>
      <c r="O3" s="250" t="s">
        <v>1616</v>
      </c>
      <c r="P3" s="184">
        <v>101</v>
      </c>
      <c r="Q3" s="185">
        <v>36</v>
      </c>
      <c r="R3" s="187">
        <f t="shared" ref="R3" si="0">IF(M3="N/A","N/A", P3/M3*100)</f>
        <v>101</v>
      </c>
      <c r="S3" s="188" t="str">
        <f t="shared" ref="S3" si="1">IF(M3="N/A","N/A",IF(OR(R3&lt;90,R3&gt;150),"X",""))</f>
        <v/>
      </c>
      <c r="T3" s="371" t="s">
        <v>869</v>
      </c>
      <c r="U3" s="10"/>
      <c r="V3" s="10"/>
    </row>
    <row r="4" spans="1:22" ht="118.8" x14ac:dyDescent="0.25">
      <c r="A4" s="239" t="s">
        <v>664</v>
      </c>
      <c r="B4" s="240">
        <v>2022</v>
      </c>
      <c r="C4" s="239" t="s">
        <v>654</v>
      </c>
      <c r="D4" s="242" t="s">
        <v>149</v>
      </c>
      <c r="E4" s="243" t="s">
        <v>1298</v>
      </c>
      <c r="F4" s="241" t="s">
        <v>1300</v>
      </c>
      <c r="G4" s="244" t="s">
        <v>1617</v>
      </c>
      <c r="H4" s="240" t="s">
        <v>1162</v>
      </c>
      <c r="I4" s="245" t="s">
        <v>462</v>
      </c>
      <c r="J4" s="246" t="s">
        <v>201</v>
      </c>
      <c r="K4" s="247" t="s">
        <v>1614</v>
      </c>
      <c r="L4" s="248" t="s">
        <v>1615</v>
      </c>
      <c r="M4" s="249">
        <v>720</v>
      </c>
      <c r="N4" s="248" t="s">
        <v>865</v>
      </c>
      <c r="O4" s="250" t="s">
        <v>1616</v>
      </c>
      <c r="P4" s="186">
        <v>0</v>
      </c>
      <c r="Q4" s="186">
        <v>0</v>
      </c>
      <c r="R4" s="187">
        <f t="shared" ref="R4:R5" si="2">IF(M4="N/A","N/A", P4/M4*100)</f>
        <v>0</v>
      </c>
      <c r="S4" s="188" t="str">
        <f t="shared" ref="S4:S5" si="3">IF(M4="N/A","N/A",IF(OR(R4&lt;90,R4&gt;150),"X",""))</f>
        <v>X</v>
      </c>
      <c r="T4" s="106" t="s">
        <v>1618</v>
      </c>
      <c r="U4" s="10"/>
      <c r="V4" s="10"/>
    </row>
    <row r="5" spans="1:22" ht="26.4" x14ac:dyDescent="0.25">
      <c r="A5" s="239" t="s">
        <v>664</v>
      </c>
      <c r="B5" s="240">
        <v>2022</v>
      </c>
      <c r="C5" s="239" t="s">
        <v>654</v>
      </c>
      <c r="D5" s="242" t="s">
        <v>149</v>
      </c>
      <c r="E5" s="243" t="s">
        <v>1298</v>
      </c>
      <c r="F5" s="241" t="s">
        <v>1300</v>
      </c>
      <c r="G5" s="244" t="s">
        <v>1619</v>
      </c>
      <c r="H5" s="240" t="s">
        <v>1162</v>
      </c>
      <c r="I5" s="245" t="s">
        <v>462</v>
      </c>
      <c r="J5" s="246" t="s">
        <v>201</v>
      </c>
      <c r="K5" s="247" t="s">
        <v>1614</v>
      </c>
      <c r="L5" s="248" t="s">
        <v>1615</v>
      </c>
      <c r="M5" s="249">
        <v>720</v>
      </c>
      <c r="N5" s="248" t="s">
        <v>865</v>
      </c>
      <c r="O5" s="250" t="s">
        <v>1616</v>
      </c>
      <c r="P5" s="186">
        <v>826</v>
      </c>
      <c r="Q5" s="186">
        <v>36</v>
      </c>
      <c r="R5" s="187">
        <f t="shared" si="2"/>
        <v>114.72222222222221</v>
      </c>
      <c r="S5" s="188" t="str">
        <f t="shared" si="3"/>
        <v/>
      </c>
      <c r="T5" s="106" t="s">
        <v>869</v>
      </c>
      <c r="U5" s="10"/>
      <c r="V5" s="10"/>
    </row>
    <row r="6" spans="1:22" ht="26.4" x14ac:dyDescent="0.25">
      <c r="A6" s="239" t="s">
        <v>664</v>
      </c>
      <c r="B6" s="240">
        <v>2022</v>
      </c>
      <c r="C6" s="239" t="s">
        <v>654</v>
      </c>
      <c r="D6" s="242" t="s">
        <v>149</v>
      </c>
      <c r="E6" s="243" t="s">
        <v>1298</v>
      </c>
      <c r="F6" s="241" t="s">
        <v>1300</v>
      </c>
      <c r="G6" s="244" t="s">
        <v>304</v>
      </c>
      <c r="H6" s="240" t="s">
        <v>1162</v>
      </c>
      <c r="I6" s="245" t="s">
        <v>462</v>
      </c>
      <c r="J6" s="246" t="s">
        <v>201</v>
      </c>
      <c r="K6" s="247" t="s">
        <v>1614</v>
      </c>
      <c r="L6" s="248" t="s">
        <v>1615</v>
      </c>
      <c r="M6" s="249">
        <v>720</v>
      </c>
      <c r="N6" s="248" t="s">
        <v>865</v>
      </c>
      <c r="O6" s="250" t="s">
        <v>1616</v>
      </c>
      <c r="P6" s="186">
        <v>809</v>
      </c>
      <c r="Q6" s="186">
        <v>36</v>
      </c>
      <c r="R6" s="187">
        <f>IF(M6="N/A","N/A", P6/M6*100)</f>
        <v>112.36111111111111</v>
      </c>
      <c r="S6" s="188" t="str">
        <f>IF(M6="N/A","N/A",IF(OR(R6&lt;90,R6&gt;150),"X",""))</f>
        <v/>
      </c>
      <c r="T6" s="106" t="s">
        <v>869</v>
      </c>
      <c r="U6" s="10"/>
      <c r="V6" s="10"/>
    </row>
    <row r="7" spans="1:22" ht="26.4" x14ac:dyDescent="0.25">
      <c r="A7" s="239" t="s">
        <v>664</v>
      </c>
      <c r="B7" s="240">
        <v>2022</v>
      </c>
      <c r="C7" s="239" t="s">
        <v>654</v>
      </c>
      <c r="D7" s="242" t="s">
        <v>149</v>
      </c>
      <c r="E7" s="243" t="s">
        <v>1298</v>
      </c>
      <c r="F7" s="241" t="s">
        <v>1300</v>
      </c>
      <c r="G7" s="244" t="s">
        <v>302</v>
      </c>
      <c r="H7" s="240" t="s">
        <v>1162</v>
      </c>
      <c r="I7" s="245" t="s">
        <v>462</v>
      </c>
      <c r="J7" s="246" t="s">
        <v>201</v>
      </c>
      <c r="K7" s="247" t="s">
        <v>1614</v>
      </c>
      <c r="L7" s="248" t="s">
        <v>1615</v>
      </c>
      <c r="M7" s="249">
        <v>720</v>
      </c>
      <c r="N7" s="248" t="s">
        <v>865</v>
      </c>
      <c r="O7" s="250" t="s">
        <v>1616</v>
      </c>
      <c r="P7" s="186">
        <v>826</v>
      </c>
      <c r="Q7" s="186">
        <v>36</v>
      </c>
      <c r="R7" s="187">
        <f t="shared" ref="R7:R70" si="4">IF(M7="N/A","N/A", P7/M7*100)</f>
        <v>114.72222222222221</v>
      </c>
      <c r="S7" s="188" t="str">
        <f t="shared" ref="S7:S70" si="5">IF(M7="N/A","N/A",IF(OR(R7&lt;90,R7&gt;150),"X",""))</f>
        <v/>
      </c>
      <c r="T7" s="106" t="s">
        <v>869</v>
      </c>
      <c r="U7" s="10"/>
      <c r="V7" s="10"/>
    </row>
    <row r="8" spans="1:22" ht="26.4" x14ac:dyDescent="0.25">
      <c r="A8" s="221" t="s">
        <v>664</v>
      </c>
      <c r="B8" s="228">
        <v>2022</v>
      </c>
      <c r="C8" s="221" t="s">
        <v>654</v>
      </c>
      <c r="D8" s="227" t="s">
        <v>149</v>
      </c>
      <c r="E8" s="251" t="s">
        <v>1310</v>
      </c>
      <c r="F8" s="233" t="s">
        <v>1620</v>
      </c>
      <c r="G8" s="252" t="s">
        <v>300</v>
      </c>
      <c r="H8" s="228" t="s">
        <v>1162</v>
      </c>
      <c r="I8" s="252" t="s">
        <v>462</v>
      </c>
      <c r="J8" s="227" t="s">
        <v>189</v>
      </c>
      <c r="K8" s="220" t="s">
        <v>884</v>
      </c>
      <c r="L8" s="228" t="s">
        <v>1621</v>
      </c>
      <c r="M8" s="253" t="s">
        <v>1622</v>
      </c>
      <c r="N8" s="228" t="s">
        <v>865</v>
      </c>
      <c r="O8" s="170"/>
      <c r="P8" s="186">
        <v>0</v>
      </c>
      <c r="Q8" s="186">
        <v>0</v>
      </c>
      <c r="R8" s="187" t="str">
        <f t="shared" si="4"/>
        <v>N/A</v>
      </c>
      <c r="S8" s="188" t="str">
        <f t="shared" si="5"/>
        <v>N/A</v>
      </c>
      <c r="T8" s="106" t="s">
        <v>869</v>
      </c>
      <c r="U8" s="10"/>
      <c r="V8" s="10"/>
    </row>
    <row r="9" spans="1:22" ht="26.4" x14ac:dyDescent="0.25">
      <c r="A9" s="221" t="s">
        <v>664</v>
      </c>
      <c r="B9" s="228">
        <v>2022</v>
      </c>
      <c r="C9" s="221" t="s">
        <v>654</v>
      </c>
      <c r="D9" s="227" t="s">
        <v>149</v>
      </c>
      <c r="E9" s="251" t="s">
        <v>1310</v>
      </c>
      <c r="F9" s="233" t="s">
        <v>1620</v>
      </c>
      <c r="G9" s="252" t="s">
        <v>1619</v>
      </c>
      <c r="H9" s="228" t="s">
        <v>1162</v>
      </c>
      <c r="I9" s="252" t="s">
        <v>462</v>
      </c>
      <c r="J9" s="227" t="s">
        <v>189</v>
      </c>
      <c r="K9" s="220" t="s">
        <v>884</v>
      </c>
      <c r="L9" s="228" t="s">
        <v>1621</v>
      </c>
      <c r="M9" s="253" t="s">
        <v>1622</v>
      </c>
      <c r="N9" s="228" t="s">
        <v>865</v>
      </c>
      <c r="O9" s="170"/>
      <c r="P9" s="186">
        <v>0</v>
      </c>
      <c r="Q9" s="186">
        <v>0</v>
      </c>
      <c r="R9" s="187" t="str">
        <f t="shared" si="4"/>
        <v>N/A</v>
      </c>
      <c r="S9" s="188" t="str">
        <f t="shared" si="5"/>
        <v>N/A</v>
      </c>
      <c r="T9" s="106" t="s">
        <v>869</v>
      </c>
      <c r="U9" s="10"/>
      <c r="V9" s="10"/>
    </row>
    <row r="10" spans="1:22" ht="26.4" x14ac:dyDescent="0.25">
      <c r="A10" s="221" t="s">
        <v>664</v>
      </c>
      <c r="B10" s="228">
        <v>2022</v>
      </c>
      <c r="C10" s="221" t="s">
        <v>654</v>
      </c>
      <c r="D10" s="227" t="s">
        <v>149</v>
      </c>
      <c r="E10" s="251" t="s">
        <v>1310</v>
      </c>
      <c r="F10" s="233" t="s">
        <v>1620</v>
      </c>
      <c r="G10" s="252" t="s">
        <v>304</v>
      </c>
      <c r="H10" s="228" t="s">
        <v>1162</v>
      </c>
      <c r="I10" s="252" t="s">
        <v>462</v>
      </c>
      <c r="J10" s="227" t="s">
        <v>189</v>
      </c>
      <c r="K10" s="220" t="s">
        <v>884</v>
      </c>
      <c r="L10" s="228" t="s">
        <v>1621</v>
      </c>
      <c r="M10" s="253" t="s">
        <v>1622</v>
      </c>
      <c r="N10" s="228" t="s">
        <v>865</v>
      </c>
      <c r="O10" s="170"/>
      <c r="P10" s="186">
        <v>0</v>
      </c>
      <c r="Q10" s="186">
        <v>0</v>
      </c>
      <c r="R10" s="187" t="str">
        <f t="shared" si="4"/>
        <v>N/A</v>
      </c>
      <c r="S10" s="188" t="str">
        <f t="shared" si="5"/>
        <v>N/A</v>
      </c>
      <c r="T10" s="106" t="s">
        <v>869</v>
      </c>
      <c r="U10" s="10"/>
      <c r="V10" s="10"/>
    </row>
    <row r="11" spans="1:22" ht="26.4" x14ac:dyDescent="0.25">
      <c r="A11" s="221" t="s">
        <v>664</v>
      </c>
      <c r="B11" s="228">
        <v>2022</v>
      </c>
      <c r="C11" s="221" t="s">
        <v>654</v>
      </c>
      <c r="D11" s="227" t="s">
        <v>149</v>
      </c>
      <c r="E11" s="251" t="s">
        <v>1310</v>
      </c>
      <c r="F11" s="233" t="s">
        <v>1620</v>
      </c>
      <c r="G11" s="252" t="s">
        <v>302</v>
      </c>
      <c r="H11" s="228" t="s">
        <v>1162</v>
      </c>
      <c r="I11" s="252" t="s">
        <v>462</v>
      </c>
      <c r="J11" s="227" t="s">
        <v>189</v>
      </c>
      <c r="K11" s="220" t="s">
        <v>884</v>
      </c>
      <c r="L11" s="228" t="s">
        <v>1621</v>
      </c>
      <c r="M11" s="253" t="s">
        <v>1622</v>
      </c>
      <c r="N11" s="228" t="s">
        <v>865</v>
      </c>
      <c r="O11" s="170"/>
      <c r="P11" s="186">
        <v>0</v>
      </c>
      <c r="Q11" s="186">
        <v>0</v>
      </c>
      <c r="R11" s="187" t="str">
        <f t="shared" si="4"/>
        <v>N/A</v>
      </c>
      <c r="S11" s="188" t="str">
        <f t="shared" si="5"/>
        <v>N/A</v>
      </c>
      <c r="T11" s="106" t="s">
        <v>869</v>
      </c>
      <c r="U11" s="10"/>
      <c r="V11" s="10"/>
    </row>
    <row r="12" spans="1:22" ht="26.4" x14ac:dyDescent="0.25">
      <c r="A12" s="239" t="s">
        <v>664</v>
      </c>
      <c r="B12" s="240">
        <v>2022</v>
      </c>
      <c r="C12" s="239" t="s">
        <v>654</v>
      </c>
      <c r="D12" s="242" t="s">
        <v>149</v>
      </c>
      <c r="E12" s="243" t="s">
        <v>1310</v>
      </c>
      <c r="F12" s="241" t="s">
        <v>1300</v>
      </c>
      <c r="G12" s="244" t="s">
        <v>300</v>
      </c>
      <c r="H12" s="240" t="s">
        <v>1162</v>
      </c>
      <c r="I12" s="244" t="s">
        <v>462</v>
      </c>
      <c r="J12" s="242" t="s">
        <v>189</v>
      </c>
      <c r="K12" s="254" t="s">
        <v>884</v>
      </c>
      <c r="L12" s="240" t="s">
        <v>1621</v>
      </c>
      <c r="M12" s="255" t="s">
        <v>1622</v>
      </c>
      <c r="N12" s="240" t="s">
        <v>865</v>
      </c>
      <c r="O12" s="246"/>
      <c r="P12" s="186">
        <v>2900</v>
      </c>
      <c r="Q12" s="186">
        <v>108</v>
      </c>
      <c r="R12" s="187" t="str">
        <f t="shared" si="4"/>
        <v>N/A</v>
      </c>
      <c r="S12" s="188" t="str">
        <f t="shared" si="5"/>
        <v>N/A</v>
      </c>
      <c r="T12" s="106" t="s">
        <v>869</v>
      </c>
      <c r="U12" s="10"/>
      <c r="V12" s="10"/>
    </row>
    <row r="13" spans="1:22" ht="26.4" x14ac:dyDescent="0.25">
      <c r="A13" s="239" t="s">
        <v>664</v>
      </c>
      <c r="B13" s="240">
        <v>2022</v>
      </c>
      <c r="C13" s="239" t="s">
        <v>654</v>
      </c>
      <c r="D13" s="242" t="s">
        <v>149</v>
      </c>
      <c r="E13" s="243" t="s">
        <v>1310</v>
      </c>
      <c r="F13" s="241" t="s">
        <v>1300</v>
      </c>
      <c r="G13" s="244" t="s">
        <v>1619</v>
      </c>
      <c r="H13" s="240" t="s">
        <v>1162</v>
      </c>
      <c r="I13" s="244" t="s">
        <v>462</v>
      </c>
      <c r="J13" s="242" t="s">
        <v>189</v>
      </c>
      <c r="K13" s="254" t="s">
        <v>884</v>
      </c>
      <c r="L13" s="240" t="s">
        <v>1621</v>
      </c>
      <c r="M13" s="255" t="s">
        <v>1622</v>
      </c>
      <c r="N13" s="240" t="s">
        <v>865</v>
      </c>
      <c r="O13" s="246"/>
      <c r="P13" s="186">
        <v>2900</v>
      </c>
      <c r="Q13" s="186">
        <v>108</v>
      </c>
      <c r="R13" s="187" t="str">
        <f t="shared" si="4"/>
        <v>N/A</v>
      </c>
      <c r="S13" s="188" t="str">
        <f t="shared" si="5"/>
        <v>N/A</v>
      </c>
      <c r="T13" s="106" t="s">
        <v>869</v>
      </c>
      <c r="U13" s="10"/>
      <c r="V13" s="10"/>
    </row>
    <row r="14" spans="1:22" ht="26.4" x14ac:dyDescent="0.25">
      <c r="A14" s="239" t="s">
        <v>664</v>
      </c>
      <c r="B14" s="240">
        <v>2022</v>
      </c>
      <c r="C14" s="239" t="s">
        <v>654</v>
      </c>
      <c r="D14" s="242" t="s">
        <v>149</v>
      </c>
      <c r="E14" s="243" t="s">
        <v>1310</v>
      </c>
      <c r="F14" s="241" t="s">
        <v>1300</v>
      </c>
      <c r="G14" s="244" t="s">
        <v>304</v>
      </c>
      <c r="H14" s="240" t="s">
        <v>1162</v>
      </c>
      <c r="I14" s="244" t="s">
        <v>462</v>
      </c>
      <c r="J14" s="242" t="s">
        <v>189</v>
      </c>
      <c r="K14" s="254" t="s">
        <v>884</v>
      </c>
      <c r="L14" s="240" t="s">
        <v>1621</v>
      </c>
      <c r="M14" s="255" t="s">
        <v>1622</v>
      </c>
      <c r="N14" s="240" t="s">
        <v>865</v>
      </c>
      <c r="O14" s="246"/>
      <c r="P14" s="186">
        <v>2900</v>
      </c>
      <c r="Q14" s="186">
        <v>108</v>
      </c>
      <c r="R14" s="187" t="str">
        <f t="shared" si="4"/>
        <v>N/A</v>
      </c>
      <c r="S14" s="188" t="str">
        <f t="shared" si="5"/>
        <v>N/A</v>
      </c>
      <c r="T14" s="106" t="s">
        <v>869</v>
      </c>
      <c r="U14" s="10"/>
      <c r="V14" s="10"/>
    </row>
    <row r="15" spans="1:22" ht="26.4" x14ac:dyDescent="0.25">
      <c r="A15" s="239" t="s">
        <v>664</v>
      </c>
      <c r="B15" s="240">
        <v>2022</v>
      </c>
      <c r="C15" s="239" t="s">
        <v>654</v>
      </c>
      <c r="D15" s="242" t="s">
        <v>149</v>
      </c>
      <c r="E15" s="243" t="s">
        <v>1310</v>
      </c>
      <c r="F15" s="241" t="s">
        <v>1300</v>
      </c>
      <c r="G15" s="244" t="s">
        <v>302</v>
      </c>
      <c r="H15" s="240" t="s">
        <v>1162</v>
      </c>
      <c r="I15" s="244" t="s">
        <v>462</v>
      </c>
      <c r="J15" s="242" t="s">
        <v>189</v>
      </c>
      <c r="K15" s="254" t="s">
        <v>884</v>
      </c>
      <c r="L15" s="240" t="s">
        <v>1621</v>
      </c>
      <c r="M15" s="255" t="s">
        <v>1622</v>
      </c>
      <c r="N15" s="240" t="s">
        <v>865</v>
      </c>
      <c r="O15" s="246"/>
      <c r="P15" s="186">
        <v>2900</v>
      </c>
      <c r="Q15" s="186">
        <v>108</v>
      </c>
      <c r="R15" s="187" t="str">
        <f t="shared" si="4"/>
        <v>N/A</v>
      </c>
      <c r="S15" s="188" t="str">
        <f t="shared" si="5"/>
        <v>N/A</v>
      </c>
      <c r="T15" s="106" t="s">
        <v>869</v>
      </c>
      <c r="U15" s="10"/>
      <c r="V15" s="10"/>
    </row>
    <row r="16" spans="1:22" ht="26.4" x14ac:dyDescent="0.25">
      <c r="A16" s="221" t="s">
        <v>664</v>
      </c>
      <c r="B16" s="228">
        <v>2022</v>
      </c>
      <c r="C16" s="221" t="s">
        <v>654</v>
      </c>
      <c r="D16" s="227" t="s">
        <v>149</v>
      </c>
      <c r="E16" s="251" t="s">
        <v>1310</v>
      </c>
      <c r="F16" s="221" t="s">
        <v>1300</v>
      </c>
      <c r="G16" s="91" t="s">
        <v>300</v>
      </c>
      <c r="H16" s="228" t="s">
        <v>1162</v>
      </c>
      <c r="I16" s="91" t="s">
        <v>460</v>
      </c>
      <c r="J16" s="221" t="s">
        <v>197</v>
      </c>
      <c r="K16" s="220" t="s">
        <v>734</v>
      </c>
      <c r="L16" s="228" t="s">
        <v>1621</v>
      </c>
      <c r="M16" s="253" t="s">
        <v>1622</v>
      </c>
      <c r="N16" s="228" t="s">
        <v>865</v>
      </c>
      <c r="O16" s="170"/>
      <c r="P16" s="186">
        <v>604</v>
      </c>
      <c r="Q16" s="186" t="s">
        <v>1622</v>
      </c>
      <c r="R16" s="187" t="str">
        <f t="shared" si="4"/>
        <v>N/A</v>
      </c>
      <c r="S16" s="188" t="str">
        <f t="shared" si="5"/>
        <v>N/A</v>
      </c>
      <c r="T16" s="106" t="s">
        <v>869</v>
      </c>
      <c r="U16" s="10"/>
      <c r="V16" s="10"/>
    </row>
    <row r="17" spans="1:22" ht="26.4" x14ac:dyDescent="0.25">
      <c r="A17" s="221" t="s">
        <v>664</v>
      </c>
      <c r="B17" s="228">
        <v>2022</v>
      </c>
      <c r="C17" s="221" t="s">
        <v>654</v>
      </c>
      <c r="D17" s="227" t="s">
        <v>149</v>
      </c>
      <c r="E17" s="251" t="s">
        <v>1310</v>
      </c>
      <c r="F17" s="221" t="s">
        <v>1300</v>
      </c>
      <c r="G17" s="91" t="s">
        <v>300</v>
      </c>
      <c r="H17" s="228" t="s">
        <v>1162</v>
      </c>
      <c r="I17" s="91" t="s">
        <v>460</v>
      </c>
      <c r="J17" s="221" t="s">
        <v>197</v>
      </c>
      <c r="K17" s="220" t="s">
        <v>751</v>
      </c>
      <c r="L17" s="228" t="s">
        <v>1621</v>
      </c>
      <c r="M17" s="253" t="s">
        <v>1622</v>
      </c>
      <c r="N17" s="228" t="s">
        <v>865</v>
      </c>
      <c r="O17" s="170"/>
      <c r="P17" s="186">
        <v>373</v>
      </c>
      <c r="Q17" s="186" t="s">
        <v>1622</v>
      </c>
      <c r="R17" s="187" t="str">
        <f t="shared" si="4"/>
        <v>N/A</v>
      </c>
      <c r="S17" s="188" t="str">
        <f t="shared" si="5"/>
        <v>N/A</v>
      </c>
      <c r="T17" s="106" t="s">
        <v>869</v>
      </c>
      <c r="U17" s="10"/>
      <c r="V17" s="10"/>
    </row>
    <row r="18" spans="1:22" ht="26.4" x14ac:dyDescent="0.25">
      <c r="A18" s="221" t="s">
        <v>664</v>
      </c>
      <c r="B18" s="228">
        <v>2022</v>
      </c>
      <c r="C18" s="221" t="s">
        <v>654</v>
      </c>
      <c r="D18" s="227" t="s">
        <v>149</v>
      </c>
      <c r="E18" s="251" t="s">
        <v>1310</v>
      </c>
      <c r="F18" s="221" t="s">
        <v>1300</v>
      </c>
      <c r="G18" s="91" t="s">
        <v>1619</v>
      </c>
      <c r="H18" s="228" t="s">
        <v>1162</v>
      </c>
      <c r="I18" s="91" t="s">
        <v>460</v>
      </c>
      <c r="J18" s="221" t="s">
        <v>197</v>
      </c>
      <c r="K18" s="220" t="s">
        <v>734</v>
      </c>
      <c r="L18" s="228" t="s">
        <v>1621</v>
      </c>
      <c r="M18" s="253" t="s">
        <v>1622</v>
      </c>
      <c r="N18" s="228" t="s">
        <v>865</v>
      </c>
      <c r="O18" s="170"/>
      <c r="P18" s="186">
        <v>565</v>
      </c>
      <c r="Q18" s="186" t="s">
        <v>1622</v>
      </c>
      <c r="R18" s="187" t="str">
        <f t="shared" si="4"/>
        <v>N/A</v>
      </c>
      <c r="S18" s="188" t="str">
        <f t="shared" si="5"/>
        <v>N/A</v>
      </c>
      <c r="T18" s="106" t="s">
        <v>869</v>
      </c>
      <c r="U18" s="10"/>
      <c r="V18" s="10"/>
    </row>
    <row r="19" spans="1:22" ht="26.4" x14ac:dyDescent="0.25">
      <c r="A19" s="221" t="s">
        <v>664</v>
      </c>
      <c r="B19" s="228">
        <v>2022</v>
      </c>
      <c r="C19" s="221" t="s">
        <v>654</v>
      </c>
      <c r="D19" s="227" t="s">
        <v>149</v>
      </c>
      <c r="E19" s="251" t="s">
        <v>1310</v>
      </c>
      <c r="F19" s="221" t="s">
        <v>1300</v>
      </c>
      <c r="G19" s="91" t="s">
        <v>1619</v>
      </c>
      <c r="H19" s="228" t="s">
        <v>1162</v>
      </c>
      <c r="I19" s="91" t="s">
        <v>460</v>
      </c>
      <c r="J19" s="221" t="s">
        <v>197</v>
      </c>
      <c r="K19" s="220" t="s">
        <v>751</v>
      </c>
      <c r="L19" s="228" t="s">
        <v>1621</v>
      </c>
      <c r="M19" s="253" t="s">
        <v>1622</v>
      </c>
      <c r="N19" s="228" t="s">
        <v>865</v>
      </c>
      <c r="O19" s="170"/>
      <c r="P19" s="186">
        <v>372</v>
      </c>
      <c r="Q19" s="186" t="s">
        <v>1622</v>
      </c>
      <c r="R19" s="187" t="str">
        <f t="shared" si="4"/>
        <v>N/A</v>
      </c>
      <c r="S19" s="188" t="str">
        <f t="shared" si="5"/>
        <v>N/A</v>
      </c>
      <c r="T19" s="106" t="s">
        <v>869</v>
      </c>
      <c r="U19" s="10"/>
      <c r="V19" s="10"/>
    </row>
    <row r="20" spans="1:22" ht="26.4" x14ac:dyDescent="0.25">
      <c r="A20" s="221" t="s">
        <v>664</v>
      </c>
      <c r="B20" s="228">
        <v>2022</v>
      </c>
      <c r="C20" s="221" t="s">
        <v>654</v>
      </c>
      <c r="D20" s="227" t="s">
        <v>149</v>
      </c>
      <c r="E20" s="251" t="s">
        <v>1310</v>
      </c>
      <c r="F20" s="221" t="s">
        <v>1300</v>
      </c>
      <c r="G20" s="91" t="s">
        <v>304</v>
      </c>
      <c r="H20" s="228" t="s">
        <v>1162</v>
      </c>
      <c r="I20" s="91" t="s">
        <v>460</v>
      </c>
      <c r="J20" s="221" t="s">
        <v>197</v>
      </c>
      <c r="K20" s="220" t="s">
        <v>734</v>
      </c>
      <c r="L20" s="228" t="s">
        <v>1621</v>
      </c>
      <c r="M20" s="253" t="s">
        <v>1622</v>
      </c>
      <c r="N20" s="228" t="s">
        <v>865</v>
      </c>
      <c r="O20" s="170"/>
      <c r="P20" s="186">
        <v>566</v>
      </c>
      <c r="Q20" s="186" t="s">
        <v>1622</v>
      </c>
      <c r="R20" s="187" t="str">
        <f t="shared" si="4"/>
        <v>N/A</v>
      </c>
      <c r="S20" s="188" t="str">
        <f t="shared" si="5"/>
        <v>N/A</v>
      </c>
      <c r="T20" s="106" t="s">
        <v>869</v>
      </c>
      <c r="U20" s="10"/>
      <c r="V20" s="10"/>
    </row>
    <row r="21" spans="1:22" ht="26.4" x14ac:dyDescent="0.25">
      <c r="A21" s="221" t="s">
        <v>664</v>
      </c>
      <c r="B21" s="228">
        <v>2022</v>
      </c>
      <c r="C21" s="221" t="s">
        <v>654</v>
      </c>
      <c r="D21" s="227" t="s">
        <v>149</v>
      </c>
      <c r="E21" s="251" t="s">
        <v>1310</v>
      </c>
      <c r="F21" s="221" t="s">
        <v>1300</v>
      </c>
      <c r="G21" s="91" t="s">
        <v>304</v>
      </c>
      <c r="H21" s="228" t="s">
        <v>1162</v>
      </c>
      <c r="I21" s="91" t="s">
        <v>460</v>
      </c>
      <c r="J21" s="221" t="s">
        <v>197</v>
      </c>
      <c r="K21" s="220" t="s">
        <v>751</v>
      </c>
      <c r="L21" s="228" t="s">
        <v>1621</v>
      </c>
      <c r="M21" s="253" t="s">
        <v>1622</v>
      </c>
      <c r="N21" s="228" t="s">
        <v>865</v>
      </c>
      <c r="O21" s="170"/>
      <c r="P21" s="186">
        <v>372</v>
      </c>
      <c r="Q21" s="186" t="s">
        <v>1622</v>
      </c>
      <c r="R21" s="187" t="str">
        <f t="shared" si="4"/>
        <v>N/A</v>
      </c>
      <c r="S21" s="188" t="str">
        <f t="shared" si="5"/>
        <v>N/A</v>
      </c>
      <c r="T21" s="106" t="s">
        <v>869</v>
      </c>
      <c r="U21" s="10"/>
      <c r="V21" s="10"/>
    </row>
    <row r="22" spans="1:22" ht="26.4" x14ac:dyDescent="0.25">
      <c r="A22" s="221" t="s">
        <v>664</v>
      </c>
      <c r="B22" s="228">
        <v>2022</v>
      </c>
      <c r="C22" s="221" t="s">
        <v>654</v>
      </c>
      <c r="D22" s="227" t="s">
        <v>149</v>
      </c>
      <c r="E22" s="251" t="s">
        <v>1310</v>
      </c>
      <c r="F22" s="221" t="s">
        <v>1300</v>
      </c>
      <c r="G22" s="91" t="s">
        <v>302</v>
      </c>
      <c r="H22" s="228" t="s">
        <v>1162</v>
      </c>
      <c r="I22" s="91" t="s">
        <v>460</v>
      </c>
      <c r="J22" s="221" t="s">
        <v>197</v>
      </c>
      <c r="K22" s="220" t="s">
        <v>734</v>
      </c>
      <c r="L22" s="228" t="s">
        <v>1621</v>
      </c>
      <c r="M22" s="253" t="s">
        <v>1622</v>
      </c>
      <c r="N22" s="228" t="s">
        <v>865</v>
      </c>
      <c r="O22" s="170"/>
      <c r="P22" s="186">
        <v>604</v>
      </c>
      <c r="Q22" s="186" t="s">
        <v>1622</v>
      </c>
      <c r="R22" s="187" t="str">
        <f t="shared" si="4"/>
        <v>N/A</v>
      </c>
      <c r="S22" s="188" t="str">
        <f t="shared" si="5"/>
        <v>N/A</v>
      </c>
      <c r="T22" s="106" t="s">
        <v>869</v>
      </c>
      <c r="U22" s="10"/>
      <c r="V22" s="10"/>
    </row>
    <row r="23" spans="1:22" ht="26.4" x14ac:dyDescent="0.25">
      <c r="A23" s="221" t="s">
        <v>664</v>
      </c>
      <c r="B23" s="228">
        <v>2022</v>
      </c>
      <c r="C23" s="221" t="s">
        <v>654</v>
      </c>
      <c r="D23" s="227" t="s">
        <v>149</v>
      </c>
      <c r="E23" s="251" t="s">
        <v>1310</v>
      </c>
      <c r="F23" s="221" t="s">
        <v>1300</v>
      </c>
      <c r="G23" s="91" t="s">
        <v>302</v>
      </c>
      <c r="H23" s="228" t="s">
        <v>1162</v>
      </c>
      <c r="I23" s="91" t="s">
        <v>460</v>
      </c>
      <c r="J23" s="221" t="s">
        <v>197</v>
      </c>
      <c r="K23" s="220" t="s">
        <v>751</v>
      </c>
      <c r="L23" s="228" t="s">
        <v>1621</v>
      </c>
      <c r="M23" s="253" t="s">
        <v>1622</v>
      </c>
      <c r="N23" s="228" t="s">
        <v>865</v>
      </c>
      <c r="O23" s="170"/>
      <c r="P23" s="186">
        <v>373</v>
      </c>
      <c r="Q23" s="186" t="s">
        <v>1622</v>
      </c>
      <c r="R23" s="187" t="str">
        <f t="shared" si="4"/>
        <v>N/A</v>
      </c>
      <c r="S23" s="188" t="str">
        <f t="shared" si="5"/>
        <v>N/A</v>
      </c>
      <c r="T23" s="106" t="s">
        <v>869</v>
      </c>
      <c r="U23" s="10"/>
      <c r="V23" s="10"/>
    </row>
    <row r="24" spans="1:22" ht="26.4" x14ac:dyDescent="0.25">
      <c r="A24" s="239" t="s">
        <v>664</v>
      </c>
      <c r="B24" s="240">
        <v>2022</v>
      </c>
      <c r="C24" s="239" t="s">
        <v>654</v>
      </c>
      <c r="D24" s="242" t="s">
        <v>149</v>
      </c>
      <c r="E24" s="243" t="s">
        <v>1315</v>
      </c>
      <c r="F24" s="241" t="s">
        <v>1316</v>
      </c>
      <c r="G24" s="244" t="s">
        <v>1619</v>
      </c>
      <c r="H24" s="240" t="s">
        <v>1162</v>
      </c>
      <c r="I24" s="244" t="s">
        <v>462</v>
      </c>
      <c r="J24" s="242" t="s">
        <v>189</v>
      </c>
      <c r="K24" s="254" t="s">
        <v>1623</v>
      </c>
      <c r="L24" s="240" t="s">
        <v>1621</v>
      </c>
      <c r="M24" s="255" t="s">
        <v>1622</v>
      </c>
      <c r="N24" s="240" t="s">
        <v>865</v>
      </c>
      <c r="O24" s="246"/>
      <c r="P24" s="186">
        <v>1829</v>
      </c>
      <c r="Q24" s="186">
        <v>6</v>
      </c>
      <c r="R24" s="187" t="str">
        <f t="shared" si="4"/>
        <v>N/A</v>
      </c>
      <c r="S24" s="188" t="str">
        <f t="shared" si="5"/>
        <v>N/A</v>
      </c>
      <c r="T24" s="106" t="s">
        <v>869</v>
      </c>
      <c r="U24" s="10"/>
      <c r="V24" s="10"/>
    </row>
    <row r="25" spans="1:22" ht="26.4" x14ac:dyDescent="0.25">
      <c r="A25" s="239" t="s">
        <v>664</v>
      </c>
      <c r="B25" s="240">
        <v>2022</v>
      </c>
      <c r="C25" s="239" t="s">
        <v>654</v>
      </c>
      <c r="D25" s="242" t="s">
        <v>149</v>
      </c>
      <c r="E25" s="243" t="s">
        <v>1315</v>
      </c>
      <c r="F25" s="241" t="s">
        <v>1316</v>
      </c>
      <c r="G25" s="244" t="s">
        <v>304</v>
      </c>
      <c r="H25" s="240" t="s">
        <v>1162</v>
      </c>
      <c r="I25" s="244" t="s">
        <v>462</v>
      </c>
      <c r="J25" s="242" t="s">
        <v>189</v>
      </c>
      <c r="K25" s="254" t="s">
        <v>1623</v>
      </c>
      <c r="L25" s="240" t="s">
        <v>1621</v>
      </c>
      <c r="M25" s="255" t="s">
        <v>1622</v>
      </c>
      <c r="N25" s="240" t="s">
        <v>865</v>
      </c>
      <c r="O25" s="246"/>
      <c r="P25" s="186">
        <v>1829</v>
      </c>
      <c r="Q25" s="186">
        <v>6</v>
      </c>
      <c r="R25" s="187" t="str">
        <f t="shared" si="4"/>
        <v>N/A</v>
      </c>
      <c r="S25" s="188" t="str">
        <f t="shared" si="5"/>
        <v>N/A</v>
      </c>
      <c r="T25" s="106" t="s">
        <v>869</v>
      </c>
      <c r="U25" s="10"/>
      <c r="V25" s="10"/>
    </row>
    <row r="26" spans="1:22" ht="26.4" x14ac:dyDescent="0.25">
      <c r="A26" s="239" t="s">
        <v>664</v>
      </c>
      <c r="B26" s="240">
        <v>2022</v>
      </c>
      <c r="C26" s="239" t="s">
        <v>654</v>
      </c>
      <c r="D26" s="242" t="s">
        <v>149</v>
      </c>
      <c r="E26" s="243" t="s">
        <v>1315</v>
      </c>
      <c r="F26" s="241" t="s">
        <v>1316</v>
      </c>
      <c r="G26" s="244" t="s">
        <v>302</v>
      </c>
      <c r="H26" s="240" t="s">
        <v>1162</v>
      </c>
      <c r="I26" s="244" t="s">
        <v>462</v>
      </c>
      <c r="J26" s="242" t="s">
        <v>189</v>
      </c>
      <c r="K26" s="254" t="s">
        <v>1623</v>
      </c>
      <c r="L26" s="240" t="s">
        <v>1621</v>
      </c>
      <c r="M26" s="255" t="s">
        <v>1622</v>
      </c>
      <c r="N26" s="240" t="s">
        <v>865</v>
      </c>
      <c r="O26" s="246"/>
      <c r="P26" s="186">
        <v>0</v>
      </c>
      <c r="Q26" s="186">
        <v>0</v>
      </c>
      <c r="R26" s="187" t="str">
        <f t="shared" si="4"/>
        <v>N/A</v>
      </c>
      <c r="S26" s="188" t="str">
        <f t="shared" si="5"/>
        <v>N/A</v>
      </c>
      <c r="T26" s="106" t="s">
        <v>869</v>
      </c>
      <c r="U26" s="10"/>
      <c r="V26" s="10"/>
    </row>
    <row r="27" spans="1:22" ht="26.4" x14ac:dyDescent="0.25">
      <c r="A27" s="239" t="s">
        <v>664</v>
      </c>
      <c r="B27" s="240">
        <v>2022</v>
      </c>
      <c r="C27" s="239" t="s">
        <v>654</v>
      </c>
      <c r="D27" s="242" t="s">
        <v>149</v>
      </c>
      <c r="E27" s="243" t="s">
        <v>1317</v>
      </c>
      <c r="F27" s="241" t="s">
        <v>1316</v>
      </c>
      <c r="G27" s="244" t="s">
        <v>300</v>
      </c>
      <c r="H27" s="240" t="s">
        <v>1162</v>
      </c>
      <c r="I27" s="244" t="s">
        <v>462</v>
      </c>
      <c r="J27" s="242" t="s">
        <v>189</v>
      </c>
      <c r="K27" s="254" t="s">
        <v>885</v>
      </c>
      <c r="L27" s="240" t="s">
        <v>1621</v>
      </c>
      <c r="M27" s="255" t="s">
        <v>1622</v>
      </c>
      <c r="N27" s="240" t="s">
        <v>865</v>
      </c>
      <c r="O27" s="246"/>
      <c r="P27" s="186">
        <v>452</v>
      </c>
      <c r="Q27" s="186">
        <v>12</v>
      </c>
      <c r="R27" s="187" t="str">
        <f t="shared" si="4"/>
        <v>N/A</v>
      </c>
      <c r="S27" s="188" t="str">
        <f t="shared" si="5"/>
        <v>N/A</v>
      </c>
      <c r="T27" s="106" t="s">
        <v>869</v>
      </c>
      <c r="U27" s="10"/>
      <c r="V27" s="10"/>
    </row>
    <row r="28" spans="1:22" ht="26.4" x14ac:dyDescent="0.25">
      <c r="A28" s="239" t="s">
        <v>664</v>
      </c>
      <c r="B28" s="240">
        <v>2022</v>
      </c>
      <c r="C28" s="239" t="s">
        <v>654</v>
      </c>
      <c r="D28" s="242" t="s">
        <v>149</v>
      </c>
      <c r="E28" s="243" t="s">
        <v>1317</v>
      </c>
      <c r="F28" s="241" t="s">
        <v>1316</v>
      </c>
      <c r="G28" s="244" t="s">
        <v>1619</v>
      </c>
      <c r="H28" s="240" t="s">
        <v>1162</v>
      </c>
      <c r="I28" s="244" t="s">
        <v>462</v>
      </c>
      <c r="J28" s="242" t="s">
        <v>189</v>
      </c>
      <c r="K28" s="254" t="s">
        <v>885</v>
      </c>
      <c r="L28" s="240" t="s">
        <v>1621</v>
      </c>
      <c r="M28" s="255" t="s">
        <v>1622</v>
      </c>
      <c r="N28" s="240" t="s">
        <v>865</v>
      </c>
      <c r="O28" s="246"/>
      <c r="P28" s="186">
        <v>452</v>
      </c>
      <c r="Q28" s="186">
        <v>12</v>
      </c>
      <c r="R28" s="187" t="str">
        <f t="shared" si="4"/>
        <v>N/A</v>
      </c>
      <c r="S28" s="188" t="str">
        <f t="shared" si="5"/>
        <v>N/A</v>
      </c>
      <c r="T28" s="106" t="s">
        <v>869</v>
      </c>
      <c r="U28" s="10"/>
      <c r="V28" s="10"/>
    </row>
    <row r="29" spans="1:22" ht="26.4" x14ac:dyDescent="0.25">
      <c r="A29" s="239" t="s">
        <v>664</v>
      </c>
      <c r="B29" s="240">
        <v>2022</v>
      </c>
      <c r="C29" s="239" t="s">
        <v>654</v>
      </c>
      <c r="D29" s="242" t="s">
        <v>149</v>
      </c>
      <c r="E29" s="243" t="s">
        <v>1317</v>
      </c>
      <c r="F29" s="241" t="s">
        <v>1316</v>
      </c>
      <c r="G29" s="244" t="s">
        <v>304</v>
      </c>
      <c r="H29" s="240" t="s">
        <v>1162</v>
      </c>
      <c r="I29" s="244" t="s">
        <v>462</v>
      </c>
      <c r="J29" s="242" t="s">
        <v>189</v>
      </c>
      <c r="K29" s="254" t="s">
        <v>885</v>
      </c>
      <c r="L29" s="240" t="s">
        <v>1621</v>
      </c>
      <c r="M29" s="255" t="s">
        <v>1622</v>
      </c>
      <c r="N29" s="240" t="s">
        <v>865</v>
      </c>
      <c r="O29" s="246"/>
      <c r="P29" s="186">
        <v>452</v>
      </c>
      <c r="Q29" s="186">
        <v>12</v>
      </c>
      <c r="R29" s="187" t="str">
        <f t="shared" si="4"/>
        <v>N/A</v>
      </c>
      <c r="S29" s="188" t="str">
        <f t="shared" si="5"/>
        <v>N/A</v>
      </c>
      <c r="T29" s="106" t="s">
        <v>869</v>
      </c>
      <c r="U29" s="10"/>
      <c r="V29" s="10"/>
    </row>
    <row r="30" spans="1:22" ht="26.4" x14ac:dyDescent="0.25">
      <c r="A30" s="239" t="s">
        <v>664</v>
      </c>
      <c r="B30" s="240">
        <v>2022</v>
      </c>
      <c r="C30" s="239" t="s">
        <v>654</v>
      </c>
      <c r="D30" s="242" t="s">
        <v>149</v>
      </c>
      <c r="E30" s="243" t="s">
        <v>1317</v>
      </c>
      <c r="F30" s="241" t="s">
        <v>1316</v>
      </c>
      <c r="G30" s="244" t="s">
        <v>302</v>
      </c>
      <c r="H30" s="240" t="s">
        <v>1162</v>
      </c>
      <c r="I30" s="244" t="s">
        <v>462</v>
      </c>
      <c r="J30" s="242" t="s">
        <v>189</v>
      </c>
      <c r="K30" s="254" t="s">
        <v>885</v>
      </c>
      <c r="L30" s="240" t="s">
        <v>1621</v>
      </c>
      <c r="M30" s="255" t="s">
        <v>1622</v>
      </c>
      <c r="N30" s="240" t="s">
        <v>865</v>
      </c>
      <c r="O30" s="246"/>
      <c r="P30" s="186">
        <v>452</v>
      </c>
      <c r="Q30" s="186">
        <v>12</v>
      </c>
      <c r="R30" s="187" t="str">
        <f t="shared" si="4"/>
        <v>N/A</v>
      </c>
      <c r="S30" s="188" t="str">
        <f t="shared" si="5"/>
        <v>N/A</v>
      </c>
      <c r="T30" s="106" t="s">
        <v>869</v>
      </c>
      <c r="U30" s="10"/>
      <c r="V30" s="10"/>
    </row>
    <row r="31" spans="1:22" ht="26.4" x14ac:dyDescent="0.25">
      <c r="A31" s="239" t="s">
        <v>664</v>
      </c>
      <c r="B31" s="240">
        <v>2022</v>
      </c>
      <c r="C31" s="239" t="s">
        <v>654</v>
      </c>
      <c r="D31" s="242" t="s">
        <v>149</v>
      </c>
      <c r="E31" s="243" t="s">
        <v>1320</v>
      </c>
      <c r="F31" s="233" t="s">
        <v>1316</v>
      </c>
      <c r="G31" s="244" t="s">
        <v>300</v>
      </c>
      <c r="H31" s="240" t="s">
        <v>1162</v>
      </c>
      <c r="I31" s="244" t="s">
        <v>462</v>
      </c>
      <c r="J31" s="242" t="s">
        <v>189</v>
      </c>
      <c r="K31" s="254" t="s">
        <v>885</v>
      </c>
      <c r="L31" s="240" t="s">
        <v>1621</v>
      </c>
      <c r="M31" s="255" t="s">
        <v>1622</v>
      </c>
      <c r="N31" s="240" t="s">
        <v>865</v>
      </c>
      <c r="O31" s="246"/>
      <c r="P31" s="186">
        <v>583</v>
      </c>
      <c r="Q31" s="186">
        <v>14</v>
      </c>
      <c r="R31" s="187" t="str">
        <f t="shared" si="4"/>
        <v>N/A</v>
      </c>
      <c r="S31" s="188" t="str">
        <f t="shared" si="5"/>
        <v>N/A</v>
      </c>
      <c r="T31" s="106" t="s">
        <v>869</v>
      </c>
      <c r="U31" s="10"/>
      <c r="V31" s="10"/>
    </row>
    <row r="32" spans="1:22" ht="26.4" x14ac:dyDescent="0.25">
      <c r="A32" s="239" t="s">
        <v>664</v>
      </c>
      <c r="B32" s="240">
        <v>2022</v>
      </c>
      <c r="C32" s="239" t="s">
        <v>654</v>
      </c>
      <c r="D32" s="242" t="s">
        <v>149</v>
      </c>
      <c r="E32" s="243" t="s">
        <v>1320</v>
      </c>
      <c r="F32" s="233" t="s">
        <v>1316</v>
      </c>
      <c r="G32" s="244" t="s">
        <v>302</v>
      </c>
      <c r="H32" s="240" t="s">
        <v>1162</v>
      </c>
      <c r="I32" s="244" t="s">
        <v>462</v>
      </c>
      <c r="J32" s="242" t="s">
        <v>189</v>
      </c>
      <c r="K32" s="254" t="s">
        <v>885</v>
      </c>
      <c r="L32" s="240" t="s">
        <v>1621</v>
      </c>
      <c r="M32" s="255" t="s">
        <v>1622</v>
      </c>
      <c r="N32" s="240" t="s">
        <v>865</v>
      </c>
      <c r="O32" s="246"/>
      <c r="P32" s="186">
        <v>583</v>
      </c>
      <c r="Q32" s="186">
        <v>14</v>
      </c>
      <c r="R32" s="187" t="str">
        <f t="shared" si="4"/>
        <v>N/A</v>
      </c>
      <c r="S32" s="188" t="str">
        <f t="shared" si="5"/>
        <v>N/A</v>
      </c>
      <c r="T32" s="106" t="s">
        <v>869</v>
      </c>
      <c r="U32" s="10"/>
      <c r="V32" s="10"/>
    </row>
    <row r="33" spans="1:22" ht="26.4" x14ac:dyDescent="0.25">
      <c r="A33" s="221" t="s">
        <v>664</v>
      </c>
      <c r="B33" s="228">
        <v>2022</v>
      </c>
      <c r="C33" s="221" t="s">
        <v>654</v>
      </c>
      <c r="D33" s="227" t="s">
        <v>149</v>
      </c>
      <c r="E33" s="251" t="s">
        <v>1320</v>
      </c>
      <c r="F33" s="221" t="s">
        <v>1316</v>
      </c>
      <c r="G33" s="91" t="s">
        <v>300</v>
      </c>
      <c r="H33" s="228" t="s">
        <v>1162</v>
      </c>
      <c r="I33" s="91" t="s">
        <v>460</v>
      </c>
      <c r="J33" s="221" t="s">
        <v>197</v>
      </c>
      <c r="K33" s="220" t="s">
        <v>737</v>
      </c>
      <c r="L33" s="228" t="s">
        <v>1621</v>
      </c>
      <c r="M33" s="253" t="s">
        <v>1622</v>
      </c>
      <c r="N33" s="228" t="s">
        <v>865</v>
      </c>
      <c r="O33" s="170"/>
      <c r="P33" s="186">
        <v>225</v>
      </c>
      <c r="Q33" s="186" t="s">
        <v>1622</v>
      </c>
      <c r="R33" s="187" t="str">
        <f t="shared" si="4"/>
        <v>N/A</v>
      </c>
      <c r="S33" s="188" t="str">
        <f t="shared" si="5"/>
        <v>N/A</v>
      </c>
      <c r="T33" s="106" t="s">
        <v>869</v>
      </c>
      <c r="U33" s="10"/>
      <c r="V33" s="10"/>
    </row>
    <row r="34" spans="1:22" ht="26.4" x14ac:dyDescent="0.25">
      <c r="A34" s="221" t="s">
        <v>664</v>
      </c>
      <c r="B34" s="228">
        <v>2022</v>
      </c>
      <c r="C34" s="221" t="s">
        <v>654</v>
      </c>
      <c r="D34" s="227" t="s">
        <v>149</v>
      </c>
      <c r="E34" s="251" t="s">
        <v>1320</v>
      </c>
      <c r="F34" s="221" t="s">
        <v>1316</v>
      </c>
      <c r="G34" s="91" t="s">
        <v>300</v>
      </c>
      <c r="H34" s="228" t="s">
        <v>1162</v>
      </c>
      <c r="I34" s="91" t="s">
        <v>460</v>
      </c>
      <c r="J34" s="221" t="s">
        <v>197</v>
      </c>
      <c r="K34" s="220" t="s">
        <v>734</v>
      </c>
      <c r="L34" s="228" t="s">
        <v>1621</v>
      </c>
      <c r="M34" s="253" t="s">
        <v>1622</v>
      </c>
      <c r="N34" s="228" t="s">
        <v>865</v>
      </c>
      <c r="O34" s="170"/>
      <c r="P34" s="186">
        <v>87</v>
      </c>
      <c r="Q34" s="186" t="s">
        <v>1622</v>
      </c>
      <c r="R34" s="187" t="str">
        <f t="shared" si="4"/>
        <v>N/A</v>
      </c>
      <c r="S34" s="188" t="str">
        <f t="shared" si="5"/>
        <v>N/A</v>
      </c>
      <c r="T34" s="106" t="s">
        <v>869</v>
      </c>
      <c r="U34" s="10"/>
      <c r="V34" s="10"/>
    </row>
    <row r="35" spans="1:22" ht="26.4" x14ac:dyDescent="0.25">
      <c r="A35" s="221" t="s">
        <v>664</v>
      </c>
      <c r="B35" s="228">
        <v>2022</v>
      </c>
      <c r="C35" s="221" t="s">
        <v>654</v>
      </c>
      <c r="D35" s="227" t="s">
        <v>149</v>
      </c>
      <c r="E35" s="251" t="s">
        <v>1320</v>
      </c>
      <c r="F35" s="221" t="s">
        <v>1316</v>
      </c>
      <c r="G35" s="91" t="s">
        <v>1619</v>
      </c>
      <c r="H35" s="228" t="s">
        <v>1162</v>
      </c>
      <c r="I35" s="91" t="s">
        <v>460</v>
      </c>
      <c r="J35" s="221" t="s">
        <v>197</v>
      </c>
      <c r="K35" s="220" t="s">
        <v>737</v>
      </c>
      <c r="L35" s="228" t="s">
        <v>1621</v>
      </c>
      <c r="M35" s="253" t="s">
        <v>1622</v>
      </c>
      <c r="N35" s="228" t="s">
        <v>865</v>
      </c>
      <c r="O35" s="170"/>
      <c r="P35" s="186">
        <v>223</v>
      </c>
      <c r="Q35" s="186" t="s">
        <v>1622</v>
      </c>
      <c r="R35" s="187" t="str">
        <f t="shared" si="4"/>
        <v>N/A</v>
      </c>
      <c r="S35" s="188" t="str">
        <f t="shared" si="5"/>
        <v>N/A</v>
      </c>
      <c r="T35" s="106" t="s">
        <v>869</v>
      </c>
      <c r="U35" s="10"/>
      <c r="V35" s="10"/>
    </row>
    <row r="36" spans="1:22" ht="26.4" x14ac:dyDescent="0.25">
      <c r="A36" s="221" t="s">
        <v>664</v>
      </c>
      <c r="B36" s="228">
        <v>2022</v>
      </c>
      <c r="C36" s="221" t="s">
        <v>654</v>
      </c>
      <c r="D36" s="227" t="s">
        <v>149</v>
      </c>
      <c r="E36" s="251" t="s">
        <v>1320</v>
      </c>
      <c r="F36" s="221" t="s">
        <v>1316</v>
      </c>
      <c r="G36" s="91" t="s">
        <v>1619</v>
      </c>
      <c r="H36" s="228" t="s">
        <v>1162</v>
      </c>
      <c r="I36" s="91" t="s">
        <v>460</v>
      </c>
      <c r="J36" s="221" t="s">
        <v>197</v>
      </c>
      <c r="K36" s="220" t="s">
        <v>734</v>
      </c>
      <c r="L36" s="228" t="s">
        <v>1621</v>
      </c>
      <c r="M36" s="253" t="s">
        <v>1622</v>
      </c>
      <c r="N36" s="228" t="s">
        <v>865</v>
      </c>
      <c r="O36" s="170"/>
      <c r="P36" s="186">
        <v>85</v>
      </c>
      <c r="Q36" s="186" t="s">
        <v>1622</v>
      </c>
      <c r="R36" s="187" t="str">
        <f t="shared" si="4"/>
        <v>N/A</v>
      </c>
      <c r="S36" s="188" t="str">
        <f t="shared" si="5"/>
        <v>N/A</v>
      </c>
      <c r="T36" s="106" t="s">
        <v>869</v>
      </c>
      <c r="U36" s="10"/>
      <c r="V36" s="10"/>
    </row>
    <row r="37" spans="1:22" ht="26.4" x14ac:dyDescent="0.25">
      <c r="A37" s="221" t="s">
        <v>664</v>
      </c>
      <c r="B37" s="228">
        <v>2022</v>
      </c>
      <c r="C37" s="221" t="s">
        <v>654</v>
      </c>
      <c r="D37" s="227" t="s">
        <v>149</v>
      </c>
      <c r="E37" s="251" t="s">
        <v>1320</v>
      </c>
      <c r="F37" s="221" t="s">
        <v>1316</v>
      </c>
      <c r="G37" s="91" t="s">
        <v>304</v>
      </c>
      <c r="H37" s="228" t="s">
        <v>1162</v>
      </c>
      <c r="I37" s="91" t="s">
        <v>460</v>
      </c>
      <c r="J37" s="221" t="s">
        <v>197</v>
      </c>
      <c r="K37" s="220" t="s">
        <v>737</v>
      </c>
      <c r="L37" s="228" t="s">
        <v>1621</v>
      </c>
      <c r="M37" s="253" t="s">
        <v>1622</v>
      </c>
      <c r="N37" s="228" t="s">
        <v>865</v>
      </c>
      <c r="O37" s="170"/>
      <c r="P37" s="186">
        <v>195</v>
      </c>
      <c r="Q37" s="186" t="s">
        <v>1622</v>
      </c>
      <c r="R37" s="187" t="str">
        <f t="shared" si="4"/>
        <v>N/A</v>
      </c>
      <c r="S37" s="188" t="str">
        <f t="shared" si="5"/>
        <v>N/A</v>
      </c>
      <c r="T37" s="106" t="s">
        <v>869</v>
      </c>
      <c r="U37" s="10"/>
      <c r="V37" s="10"/>
    </row>
    <row r="38" spans="1:22" ht="26.4" x14ac:dyDescent="0.25">
      <c r="A38" s="221" t="s">
        <v>664</v>
      </c>
      <c r="B38" s="228">
        <v>2022</v>
      </c>
      <c r="C38" s="221" t="s">
        <v>654</v>
      </c>
      <c r="D38" s="227" t="s">
        <v>149</v>
      </c>
      <c r="E38" s="251" t="s">
        <v>1320</v>
      </c>
      <c r="F38" s="221" t="s">
        <v>1316</v>
      </c>
      <c r="G38" s="91" t="s">
        <v>304</v>
      </c>
      <c r="H38" s="228" t="s">
        <v>1162</v>
      </c>
      <c r="I38" s="91" t="s">
        <v>460</v>
      </c>
      <c r="J38" s="221" t="s">
        <v>197</v>
      </c>
      <c r="K38" s="220" t="s">
        <v>734</v>
      </c>
      <c r="L38" s="228" t="s">
        <v>1621</v>
      </c>
      <c r="M38" s="253" t="s">
        <v>1622</v>
      </c>
      <c r="N38" s="228" t="s">
        <v>865</v>
      </c>
      <c r="O38" s="170"/>
      <c r="P38" s="186">
        <v>85</v>
      </c>
      <c r="Q38" s="186" t="s">
        <v>1622</v>
      </c>
      <c r="R38" s="187" t="str">
        <f t="shared" si="4"/>
        <v>N/A</v>
      </c>
      <c r="S38" s="188" t="str">
        <f t="shared" si="5"/>
        <v>N/A</v>
      </c>
      <c r="T38" s="106" t="s">
        <v>869</v>
      </c>
      <c r="U38" s="10"/>
      <c r="V38" s="10"/>
    </row>
    <row r="39" spans="1:22" ht="26.4" x14ac:dyDescent="0.25">
      <c r="A39" s="221" t="s">
        <v>664</v>
      </c>
      <c r="B39" s="228">
        <v>2022</v>
      </c>
      <c r="C39" s="221" t="s">
        <v>654</v>
      </c>
      <c r="D39" s="227" t="s">
        <v>149</v>
      </c>
      <c r="E39" s="251" t="s">
        <v>1320</v>
      </c>
      <c r="F39" s="221" t="s">
        <v>1316</v>
      </c>
      <c r="G39" s="91" t="s">
        <v>302</v>
      </c>
      <c r="H39" s="228" t="s">
        <v>1162</v>
      </c>
      <c r="I39" s="91" t="s">
        <v>460</v>
      </c>
      <c r="J39" s="221" t="s">
        <v>197</v>
      </c>
      <c r="K39" s="220" t="s">
        <v>737</v>
      </c>
      <c r="L39" s="228" t="s">
        <v>1621</v>
      </c>
      <c r="M39" s="253" t="s">
        <v>1622</v>
      </c>
      <c r="N39" s="228" t="s">
        <v>865</v>
      </c>
      <c r="O39" s="170"/>
      <c r="P39" s="186">
        <v>225</v>
      </c>
      <c r="Q39" s="186" t="s">
        <v>1622</v>
      </c>
      <c r="R39" s="187" t="str">
        <f t="shared" si="4"/>
        <v>N/A</v>
      </c>
      <c r="S39" s="188" t="str">
        <f t="shared" si="5"/>
        <v>N/A</v>
      </c>
      <c r="T39" s="106" t="s">
        <v>869</v>
      </c>
      <c r="U39" s="10"/>
      <c r="V39" s="10"/>
    </row>
    <row r="40" spans="1:22" ht="26.4" x14ac:dyDescent="0.25">
      <c r="A40" s="221" t="s">
        <v>664</v>
      </c>
      <c r="B40" s="228">
        <v>2022</v>
      </c>
      <c r="C40" s="221" t="s">
        <v>654</v>
      </c>
      <c r="D40" s="227" t="s">
        <v>149</v>
      </c>
      <c r="E40" s="251" t="s">
        <v>1320</v>
      </c>
      <c r="F40" s="221" t="s">
        <v>1316</v>
      </c>
      <c r="G40" s="91" t="s">
        <v>302</v>
      </c>
      <c r="H40" s="228" t="s">
        <v>1162</v>
      </c>
      <c r="I40" s="91" t="s">
        <v>460</v>
      </c>
      <c r="J40" s="221" t="s">
        <v>197</v>
      </c>
      <c r="K40" s="220" t="s">
        <v>734</v>
      </c>
      <c r="L40" s="228" t="s">
        <v>1621</v>
      </c>
      <c r="M40" s="253" t="s">
        <v>1622</v>
      </c>
      <c r="N40" s="228" t="s">
        <v>865</v>
      </c>
      <c r="O40" s="170"/>
      <c r="P40" s="186">
        <v>87</v>
      </c>
      <c r="Q40" s="186" t="s">
        <v>1622</v>
      </c>
      <c r="R40" s="187" t="str">
        <f t="shared" si="4"/>
        <v>N/A</v>
      </c>
      <c r="S40" s="188" t="str">
        <f t="shared" si="5"/>
        <v>N/A</v>
      </c>
      <c r="T40" s="106" t="s">
        <v>869</v>
      </c>
      <c r="U40" s="10"/>
      <c r="V40" s="10"/>
    </row>
    <row r="41" spans="1:22" ht="26.4" x14ac:dyDescent="0.25">
      <c r="A41" s="239" t="s">
        <v>664</v>
      </c>
      <c r="B41" s="240">
        <v>2022</v>
      </c>
      <c r="C41" s="239" t="s">
        <v>654</v>
      </c>
      <c r="D41" s="242" t="s">
        <v>149</v>
      </c>
      <c r="E41" s="243" t="s">
        <v>1334</v>
      </c>
      <c r="F41" s="241" t="s">
        <v>1300</v>
      </c>
      <c r="G41" s="244" t="s">
        <v>300</v>
      </c>
      <c r="H41" s="240" t="s">
        <v>1162</v>
      </c>
      <c r="I41" s="244" t="s">
        <v>462</v>
      </c>
      <c r="J41" s="242" t="s">
        <v>189</v>
      </c>
      <c r="K41" s="254" t="s">
        <v>885</v>
      </c>
      <c r="L41" s="240" t="s">
        <v>1621</v>
      </c>
      <c r="M41" s="255" t="s">
        <v>1622</v>
      </c>
      <c r="N41" s="240" t="s">
        <v>865</v>
      </c>
      <c r="O41" s="246"/>
      <c r="P41" s="186">
        <v>1999</v>
      </c>
      <c r="Q41" s="186">
        <v>40</v>
      </c>
      <c r="R41" s="187" t="str">
        <f t="shared" si="4"/>
        <v>N/A</v>
      </c>
      <c r="S41" s="188" t="str">
        <f t="shared" si="5"/>
        <v>N/A</v>
      </c>
      <c r="T41" s="106" t="s">
        <v>869</v>
      </c>
      <c r="U41" s="10"/>
      <c r="V41" s="10"/>
    </row>
    <row r="42" spans="1:22" ht="26.4" x14ac:dyDescent="0.25">
      <c r="A42" s="239" t="s">
        <v>664</v>
      </c>
      <c r="B42" s="240">
        <v>2022</v>
      </c>
      <c r="C42" s="239" t="s">
        <v>654</v>
      </c>
      <c r="D42" s="242" t="s">
        <v>149</v>
      </c>
      <c r="E42" s="243" t="s">
        <v>1334</v>
      </c>
      <c r="F42" s="241" t="s">
        <v>1300</v>
      </c>
      <c r="G42" s="256" t="s">
        <v>300</v>
      </c>
      <c r="H42" s="240" t="s">
        <v>1162</v>
      </c>
      <c r="I42" s="244" t="s">
        <v>460</v>
      </c>
      <c r="J42" s="242" t="s">
        <v>189</v>
      </c>
      <c r="K42" s="254" t="s">
        <v>1624</v>
      </c>
      <c r="L42" s="240" t="s">
        <v>1621</v>
      </c>
      <c r="M42" s="255" t="s">
        <v>1622</v>
      </c>
      <c r="N42" s="240" t="s">
        <v>865</v>
      </c>
      <c r="O42" s="246"/>
      <c r="P42" s="186">
        <v>299</v>
      </c>
      <c r="Q42" s="186">
        <v>7</v>
      </c>
      <c r="R42" s="187" t="str">
        <f t="shared" si="4"/>
        <v>N/A</v>
      </c>
      <c r="S42" s="188" t="str">
        <f t="shared" si="5"/>
        <v>N/A</v>
      </c>
      <c r="T42" s="106" t="s">
        <v>869</v>
      </c>
      <c r="U42" s="10"/>
      <c r="V42" s="10"/>
    </row>
    <row r="43" spans="1:22" ht="26.4" x14ac:dyDescent="0.25">
      <c r="A43" s="239" t="s">
        <v>664</v>
      </c>
      <c r="B43" s="240">
        <v>2022</v>
      </c>
      <c r="C43" s="239" t="s">
        <v>654</v>
      </c>
      <c r="D43" s="242" t="s">
        <v>149</v>
      </c>
      <c r="E43" s="243" t="s">
        <v>1334</v>
      </c>
      <c r="F43" s="241" t="s">
        <v>1300</v>
      </c>
      <c r="G43" s="256" t="s">
        <v>300</v>
      </c>
      <c r="H43" s="240" t="s">
        <v>1162</v>
      </c>
      <c r="I43" s="244" t="s">
        <v>460</v>
      </c>
      <c r="J43" s="242" t="s">
        <v>189</v>
      </c>
      <c r="K43" s="254" t="s">
        <v>1625</v>
      </c>
      <c r="L43" s="240" t="s">
        <v>1621</v>
      </c>
      <c r="M43" s="255" t="s">
        <v>1622</v>
      </c>
      <c r="N43" s="240" t="s">
        <v>865</v>
      </c>
      <c r="O43" s="246"/>
      <c r="P43" s="186">
        <v>2102</v>
      </c>
      <c r="Q43" s="186">
        <v>41</v>
      </c>
      <c r="R43" s="187" t="str">
        <f t="shared" si="4"/>
        <v>N/A</v>
      </c>
      <c r="S43" s="188" t="str">
        <f t="shared" si="5"/>
        <v>N/A</v>
      </c>
      <c r="T43" s="106" t="s">
        <v>869</v>
      </c>
      <c r="U43" s="10"/>
      <c r="V43" s="10"/>
    </row>
    <row r="44" spans="1:22" ht="26.4" x14ac:dyDescent="0.25">
      <c r="A44" s="239" t="s">
        <v>664</v>
      </c>
      <c r="B44" s="240">
        <v>2022</v>
      </c>
      <c r="C44" s="239" t="s">
        <v>654</v>
      </c>
      <c r="D44" s="242" t="s">
        <v>149</v>
      </c>
      <c r="E44" s="243" t="s">
        <v>1334</v>
      </c>
      <c r="F44" s="241" t="s">
        <v>1300</v>
      </c>
      <c r="G44" s="244" t="s">
        <v>1619</v>
      </c>
      <c r="H44" s="240" t="s">
        <v>1162</v>
      </c>
      <c r="I44" s="244" t="s">
        <v>462</v>
      </c>
      <c r="J44" s="242" t="s">
        <v>189</v>
      </c>
      <c r="K44" s="254" t="s">
        <v>885</v>
      </c>
      <c r="L44" s="240" t="s">
        <v>1621</v>
      </c>
      <c r="M44" s="255" t="s">
        <v>1622</v>
      </c>
      <c r="N44" s="240" t="s">
        <v>865</v>
      </c>
      <c r="O44" s="246"/>
      <c r="P44" s="186">
        <v>1999</v>
      </c>
      <c r="Q44" s="186">
        <v>40</v>
      </c>
      <c r="R44" s="187" t="str">
        <f t="shared" si="4"/>
        <v>N/A</v>
      </c>
      <c r="S44" s="188" t="str">
        <f t="shared" si="5"/>
        <v>N/A</v>
      </c>
      <c r="T44" s="106" t="s">
        <v>869</v>
      </c>
      <c r="U44" s="10"/>
      <c r="V44" s="10"/>
    </row>
    <row r="45" spans="1:22" ht="26.4" x14ac:dyDescent="0.25">
      <c r="A45" s="239" t="s">
        <v>664</v>
      </c>
      <c r="B45" s="240">
        <v>2022</v>
      </c>
      <c r="C45" s="239" t="s">
        <v>654</v>
      </c>
      <c r="D45" s="242" t="s">
        <v>149</v>
      </c>
      <c r="E45" s="243" t="s">
        <v>1334</v>
      </c>
      <c r="F45" s="241" t="s">
        <v>1300</v>
      </c>
      <c r="G45" s="256" t="s">
        <v>1619</v>
      </c>
      <c r="H45" s="240" t="s">
        <v>1162</v>
      </c>
      <c r="I45" s="244" t="s">
        <v>460</v>
      </c>
      <c r="J45" s="242" t="s">
        <v>189</v>
      </c>
      <c r="K45" s="254" t="s">
        <v>1624</v>
      </c>
      <c r="L45" s="240" t="s">
        <v>1621</v>
      </c>
      <c r="M45" s="255" t="s">
        <v>1622</v>
      </c>
      <c r="N45" s="240" t="s">
        <v>865</v>
      </c>
      <c r="O45" s="246"/>
      <c r="P45" s="186">
        <v>299</v>
      </c>
      <c r="Q45" s="186">
        <v>7</v>
      </c>
      <c r="R45" s="187" t="str">
        <f t="shared" si="4"/>
        <v>N/A</v>
      </c>
      <c r="S45" s="188" t="str">
        <f t="shared" si="5"/>
        <v>N/A</v>
      </c>
      <c r="T45" s="106" t="s">
        <v>869</v>
      </c>
      <c r="U45" s="10"/>
      <c r="V45" s="10"/>
    </row>
    <row r="46" spans="1:22" ht="26.4" x14ac:dyDescent="0.25">
      <c r="A46" s="239" t="s">
        <v>664</v>
      </c>
      <c r="B46" s="240">
        <v>2022</v>
      </c>
      <c r="C46" s="239" t="s">
        <v>654</v>
      </c>
      <c r="D46" s="242" t="s">
        <v>149</v>
      </c>
      <c r="E46" s="243" t="s">
        <v>1334</v>
      </c>
      <c r="F46" s="241" t="s">
        <v>1300</v>
      </c>
      <c r="G46" s="256" t="s">
        <v>1619</v>
      </c>
      <c r="H46" s="240" t="s">
        <v>1162</v>
      </c>
      <c r="I46" s="244" t="s">
        <v>460</v>
      </c>
      <c r="J46" s="242" t="s">
        <v>189</v>
      </c>
      <c r="K46" s="254" t="s">
        <v>1625</v>
      </c>
      <c r="L46" s="240" t="s">
        <v>1621</v>
      </c>
      <c r="M46" s="255" t="s">
        <v>1622</v>
      </c>
      <c r="N46" s="240" t="s">
        <v>865</v>
      </c>
      <c r="O46" s="246"/>
      <c r="P46" s="186">
        <v>2102</v>
      </c>
      <c r="Q46" s="186">
        <v>41</v>
      </c>
      <c r="R46" s="187" t="str">
        <f t="shared" si="4"/>
        <v>N/A</v>
      </c>
      <c r="S46" s="188" t="str">
        <f t="shared" si="5"/>
        <v>N/A</v>
      </c>
      <c r="T46" s="106" t="s">
        <v>869</v>
      </c>
      <c r="U46" s="10"/>
      <c r="V46" s="10"/>
    </row>
    <row r="47" spans="1:22" ht="26.4" x14ac:dyDescent="0.25">
      <c r="A47" s="239" t="s">
        <v>664</v>
      </c>
      <c r="B47" s="240">
        <v>2022</v>
      </c>
      <c r="C47" s="239" t="s">
        <v>654</v>
      </c>
      <c r="D47" s="242" t="s">
        <v>149</v>
      </c>
      <c r="E47" s="243" t="s">
        <v>1334</v>
      </c>
      <c r="F47" s="241" t="s">
        <v>1300</v>
      </c>
      <c r="G47" s="244" t="s">
        <v>304</v>
      </c>
      <c r="H47" s="240" t="s">
        <v>1162</v>
      </c>
      <c r="I47" s="244" t="s">
        <v>462</v>
      </c>
      <c r="J47" s="242" t="s">
        <v>189</v>
      </c>
      <c r="K47" s="254" t="s">
        <v>885</v>
      </c>
      <c r="L47" s="240" t="s">
        <v>1621</v>
      </c>
      <c r="M47" s="255" t="s">
        <v>1622</v>
      </c>
      <c r="N47" s="240" t="s">
        <v>865</v>
      </c>
      <c r="O47" s="246"/>
      <c r="P47" s="186">
        <v>1999</v>
      </c>
      <c r="Q47" s="186">
        <v>40</v>
      </c>
      <c r="R47" s="187" t="str">
        <f t="shared" si="4"/>
        <v>N/A</v>
      </c>
      <c r="S47" s="188" t="str">
        <f t="shared" si="5"/>
        <v>N/A</v>
      </c>
      <c r="T47" s="106" t="s">
        <v>869</v>
      </c>
      <c r="U47" s="10"/>
      <c r="V47" s="10"/>
    </row>
    <row r="48" spans="1:22" ht="26.4" x14ac:dyDescent="0.25">
      <c r="A48" s="239" t="s">
        <v>664</v>
      </c>
      <c r="B48" s="240">
        <v>2022</v>
      </c>
      <c r="C48" s="239" t="s">
        <v>654</v>
      </c>
      <c r="D48" s="242" t="s">
        <v>149</v>
      </c>
      <c r="E48" s="243" t="s">
        <v>1334</v>
      </c>
      <c r="F48" s="241" t="s">
        <v>1300</v>
      </c>
      <c r="G48" s="256" t="s">
        <v>304</v>
      </c>
      <c r="H48" s="240" t="s">
        <v>1162</v>
      </c>
      <c r="I48" s="244" t="s">
        <v>460</v>
      </c>
      <c r="J48" s="242" t="s">
        <v>189</v>
      </c>
      <c r="K48" s="254" t="s">
        <v>1624</v>
      </c>
      <c r="L48" s="240" t="s">
        <v>1621</v>
      </c>
      <c r="M48" s="255" t="s">
        <v>1622</v>
      </c>
      <c r="N48" s="240" t="s">
        <v>865</v>
      </c>
      <c r="O48" s="246"/>
      <c r="P48" s="186">
        <v>299</v>
      </c>
      <c r="Q48" s="186">
        <v>7</v>
      </c>
      <c r="R48" s="187" t="str">
        <f t="shared" si="4"/>
        <v>N/A</v>
      </c>
      <c r="S48" s="188" t="str">
        <f t="shared" si="5"/>
        <v>N/A</v>
      </c>
      <c r="T48" s="106" t="s">
        <v>869</v>
      </c>
      <c r="U48" s="10"/>
      <c r="V48" s="10"/>
    </row>
    <row r="49" spans="1:22" ht="26.4" x14ac:dyDescent="0.25">
      <c r="A49" s="239" t="s">
        <v>664</v>
      </c>
      <c r="B49" s="240">
        <v>2022</v>
      </c>
      <c r="C49" s="239" t="s">
        <v>654</v>
      </c>
      <c r="D49" s="242" t="s">
        <v>149</v>
      </c>
      <c r="E49" s="243" t="s">
        <v>1334</v>
      </c>
      <c r="F49" s="241" t="s">
        <v>1300</v>
      </c>
      <c r="G49" s="256" t="s">
        <v>304</v>
      </c>
      <c r="H49" s="240" t="s">
        <v>1162</v>
      </c>
      <c r="I49" s="244" t="s">
        <v>460</v>
      </c>
      <c r="J49" s="242" t="s">
        <v>189</v>
      </c>
      <c r="K49" s="254" t="s">
        <v>1625</v>
      </c>
      <c r="L49" s="240" t="s">
        <v>1621</v>
      </c>
      <c r="M49" s="255" t="s">
        <v>1622</v>
      </c>
      <c r="N49" s="240" t="s">
        <v>865</v>
      </c>
      <c r="O49" s="246"/>
      <c r="P49" s="186">
        <v>2102</v>
      </c>
      <c r="Q49" s="186">
        <v>41</v>
      </c>
      <c r="R49" s="187" t="str">
        <f t="shared" si="4"/>
        <v>N/A</v>
      </c>
      <c r="S49" s="188" t="str">
        <f t="shared" si="5"/>
        <v>N/A</v>
      </c>
      <c r="T49" s="106" t="s">
        <v>869</v>
      </c>
      <c r="U49" s="10"/>
      <c r="V49" s="10"/>
    </row>
    <row r="50" spans="1:22" ht="26.4" x14ac:dyDescent="0.25">
      <c r="A50" s="239" t="s">
        <v>664</v>
      </c>
      <c r="B50" s="240">
        <v>2022</v>
      </c>
      <c r="C50" s="239" t="s">
        <v>654</v>
      </c>
      <c r="D50" s="242" t="s">
        <v>149</v>
      </c>
      <c r="E50" s="243" t="s">
        <v>1334</v>
      </c>
      <c r="F50" s="241" t="s">
        <v>1300</v>
      </c>
      <c r="G50" s="244" t="s">
        <v>302</v>
      </c>
      <c r="H50" s="240" t="s">
        <v>1162</v>
      </c>
      <c r="I50" s="244" t="s">
        <v>462</v>
      </c>
      <c r="J50" s="242" t="s">
        <v>189</v>
      </c>
      <c r="K50" s="254" t="s">
        <v>885</v>
      </c>
      <c r="L50" s="240" t="s">
        <v>1621</v>
      </c>
      <c r="M50" s="255" t="s">
        <v>1622</v>
      </c>
      <c r="N50" s="240" t="s">
        <v>865</v>
      </c>
      <c r="O50" s="246"/>
      <c r="P50" s="186">
        <v>1999</v>
      </c>
      <c r="Q50" s="186">
        <v>40</v>
      </c>
      <c r="R50" s="187" t="str">
        <f t="shared" si="4"/>
        <v>N/A</v>
      </c>
      <c r="S50" s="188" t="str">
        <f t="shared" si="5"/>
        <v>N/A</v>
      </c>
      <c r="T50" s="106" t="s">
        <v>869</v>
      </c>
      <c r="U50" s="10"/>
      <c r="V50" s="10"/>
    </row>
    <row r="51" spans="1:22" ht="26.4" x14ac:dyDescent="0.25">
      <c r="A51" s="239" t="s">
        <v>664</v>
      </c>
      <c r="B51" s="240">
        <v>2022</v>
      </c>
      <c r="C51" s="239" t="s">
        <v>654</v>
      </c>
      <c r="D51" s="242" t="s">
        <v>149</v>
      </c>
      <c r="E51" s="243" t="s">
        <v>1334</v>
      </c>
      <c r="F51" s="241" t="s">
        <v>1300</v>
      </c>
      <c r="G51" s="256" t="s">
        <v>302</v>
      </c>
      <c r="H51" s="240" t="s">
        <v>1162</v>
      </c>
      <c r="I51" s="244" t="s">
        <v>460</v>
      </c>
      <c r="J51" s="242" t="s">
        <v>189</v>
      </c>
      <c r="K51" s="254" t="s">
        <v>1624</v>
      </c>
      <c r="L51" s="240" t="s">
        <v>1621</v>
      </c>
      <c r="M51" s="255" t="s">
        <v>1622</v>
      </c>
      <c r="N51" s="240" t="s">
        <v>865</v>
      </c>
      <c r="O51" s="246"/>
      <c r="P51" s="186">
        <v>299</v>
      </c>
      <c r="Q51" s="186">
        <v>7</v>
      </c>
      <c r="R51" s="187" t="str">
        <f t="shared" si="4"/>
        <v>N/A</v>
      </c>
      <c r="S51" s="188" t="str">
        <f t="shared" si="5"/>
        <v>N/A</v>
      </c>
      <c r="T51" s="106" t="s">
        <v>869</v>
      </c>
      <c r="U51" s="10"/>
      <c r="V51" s="10"/>
    </row>
    <row r="52" spans="1:22" ht="26.4" x14ac:dyDescent="0.25">
      <c r="A52" s="239" t="s">
        <v>664</v>
      </c>
      <c r="B52" s="240">
        <v>2022</v>
      </c>
      <c r="C52" s="239" t="s">
        <v>654</v>
      </c>
      <c r="D52" s="242" t="s">
        <v>149</v>
      </c>
      <c r="E52" s="243" t="s">
        <v>1334</v>
      </c>
      <c r="F52" s="241" t="s">
        <v>1300</v>
      </c>
      <c r="G52" s="256" t="s">
        <v>302</v>
      </c>
      <c r="H52" s="240" t="s">
        <v>1162</v>
      </c>
      <c r="I52" s="244" t="s">
        <v>460</v>
      </c>
      <c r="J52" s="242" t="s">
        <v>189</v>
      </c>
      <c r="K52" s="254" t="s">
        <v>1625</v>
      </c>
      <c r="L52" s="240" t="s">
        <v>1621</v>
      </c>
      <c r="M52" s="255" t="s">
        <v>1622</v>
      </c>
      <c r="N52" s="240" t="s">
        <v>865</v>
      </c>
      <c r="O52" s="246"/>
      <c r="P52" s="186">
        <v>2102</v>
      </c>
      <c r="Q52" s="186">
        <v>41</v>
      </c>
      <c r="R52" s="187" t="str">
        <f t="shared" si="4"/>
        <v>N/A</v>
      </c>
      <c r="S52" s="188" t="str">
        <f t="shared" si="5"/>
        <v>N/A</v>
      </c>
      <c r="T52" s="106" t="s">
        <v>869</v>
      </c>
      <c r="U52" s="10"/>
      <c r="V52" s="10"/>
    </row>
    <row r="53" spans="1:22" ht="26.4" x14ac:dyDescent="0.25">
      <c r="A53" s="221" t="s">
        <v>664</v>
      </c>
      <c r="B53" s="228">
        <v>2022</v>
      </c>
      <c r="C53" s="221" t="s">
        <v>654</v>
      </c>
      <c r="D53" s="227" t="s">
        <v>149</v>
      </c>
      <c r="E53" s="251" t="s">
        <v>1334</v>
      </c>
      <c r="F53" s="221" t="s">
        <v>1300</v>
      </c>
      <c r="G53" s="91" t="s">
        <v>300</v>
      </c>
      <c r="H53" s="228" t="s">
        <v>1162</v>
      </c>
      <c r="I53" s="91" t="s">
        <v>460</v>
      </c>
      <c r="J53" s="221" t="s">
        <v>197</v>
      </c>
      <c r="K53" s="220" t="s">
        <v>737</v>
      </c>
      <c r="L53" s="228" t="s">
        <v>1621</v>
      </c>
      <c r="M53" s="253" t="s">
        <v>1622</v>
      </c>
      <c r="N53" s="228" t="s">
        <v>865</v>
      </c>
      <c r="O53" s="170"/>
      <c r="P53" s="186">
        <v>825</v>
      </c>
      <c r="Q53" s="186" t="s">
        <v>1622</v>
      </c>
      <c r="R53" s="187" t="str">
        <f t="shared" si="4"/>
        <v>N/A</v>
      </c>
      <c r="S53" s="188" t="str">
        <f t="shared" si="5"/>
        <v>N/A</v>
      </c>
      <c r="T53" s="106" t="s">
        <v>869</v>
      </c>
      <c r="U53" s="10"/>
      <c r="V53" s="10"/>
    </row>
    <row r="54" spans="1:22" ht="26.4" x14ac:dyDescent="0.25">
      <c r="A54" s="221" t="s">
        <v>664</v>
      </c>
      <c r="B54" s="228">
        <v>2022</v>
      </c>
      <c r="C54" s="221" t="s">
        <v>654</v>
      </c>
      <c r="D54" s="227" t="s">
        <v>149</v>
      </c>
      <c r="E54" s="251" t="s">
        <v>1334</v>
      </c>
      <c r="F54" s="221" t="s">
        <v>1300</v>
      </c>
      <c r="G54" s="91" t="s">
        <v>300</v>
      </c>
      <c r="H54" s="228" t="s">
        <v>1162</v>
      </c>
      <c r="I54" s="91" t="s">
        <v>460</v>
      </c>
      <c r="J54" s="221" t="s">
        <v>197</v>
      </c>
      <c r="K54" s="220" t="s">
        <v>739</v>
      </c>
      <c r="L54" s="228" t="s">
        <v>1621</v>
      </c>
      <c r="M54" s="253" t="s">
        <v>1622</v>
      </c>
      <c r="N54" s="228" t="s">
        <v>865</v>
      </c>
      <c r="O54" s="170"/>
      <c r="P54" s="186">
        <f>485+50+15</f>
        <v>550</v>
      </c>
      <c r="Q54" s="186" t="s">
        <v>1622</v>
      </c>
      <c r="R54" s="187" t="str">
        <f t="shared" si="4"/>
        <v>N/A</v>
      </c>
      <c r="S54" s="188" t="str">
        <f t="shared" si="5"/>
        <v>N/A</v>
      </c>
      <c r="T54" s="106" t="s">
        <v>869</v>
      </c>
      <c r="U54" s="10"/>
      <c r="V54" s="10"/>
    </row>
    <row r="55" spans="1:22" ht="26.4" x14ac:dyDescent="0.25">
      <c r="A55" s="221" t="s">
        <v>664</v>
      </c>
      <c r="B55" s="228">
        <v>2022</v>
      </c>
      <c r="C55" s="221" t="s">
        <v>654</v>
      </c>
      <c r="D55" s="227" t="s">
        <v>149</v>
      </c>
      <c r="E55" s="251" t="s">
        <v>1334</v>
      </c>
      <c r="F55" s="221" t="s">
        <v>1300</v>
      </c>
      <c r="G55" s="91" t="s">
        <v>300</v>
      </c>
      <c r="H55" s="228" t="s">
        <v>1162</v>
      </c>
      <c r="I55" s="91" t="s">
        <v>460</v>
      </c>
      <c r="J55" s="221" t="s">
        <v>197</v>
      </c>
      <c r="K55" s="220" t="s">
        <v>741</v>
      </c>
      <c r="L55" s="228" t="s">
        <v>1621</v>
      </c>
      <c r="M55" s="253" t="s">
        <v>1622</v>
      </c>
      <c r="N55" s="228" t="s">
        <v>865</v>
      </c>
      <c r="O55" s="170"/>
      <c r="P55" s="186">
        <v>383</v>
      </c>
      <c r="Q55" s="186" t="s">
        <v>1622</v>
      </c>
      <c r="R55" s="187" t="str">
        <f t="shared" si="4"/>
        <v>N/A</v>
      </c>
      <c r="S55" s="188" t="str">
        <f t="shared" si="5"/>
        <v>N/A</v>
      </c>
      <c r="T55" s="106" t="s">
        <v>869</v>
      </c>
      <c r="U55" s="10"/>
      <c r="V55" s="10"/>
    </row>
    <row r="56" spans="1:22" ht="26.4" x14ac:dyDescent="0.25">
      <c r="A56" s="221" t="s">
        <v>664</v>
      </c>
      <c r="B56" s="228">
        <v>2022</v>
      </c>
      <c r="C56" s="221" t="s">
        <v>654</v>
      </c>
      <c r="D56" s="227" t="s">
        <v>149</v>
      </c>
      <c r="E56" s="251" t="s">
        <v>1334</v>
      </c>
      <c r="F56" s="221" t="s">
        <v>1300</v>
      </c>
      <c r="G56" s="91" t="s">
        <v>304</v>
      </c>
      <c r="H56" s="228" t="s">
        <v>1162</v>
      </c>
      <c r="I56" s="91" t="s">
        <v>460</v>
      </c>
      <c r="J56" s="221" t="s">
        <v>197</v>
      </c>
      <c r="K56" s="220" t="s">
        <v>737</v>
      </c>
      <c r="L56" s="228" t="s">
        <v>1621</v>
      </c>
      <c r="M56" s="253" t="s">
        <v>1622</v>
      </c>
      <c r="N56" s="228" t="s">
        <v>865</v>
      </c>
      <c r="O56" s="170"/>
      <c r="P56" s="186">
        <v>825</v>
      </c>
      <c r="Q56" s="186" t="s">
        <v>1622</v>
      </c>
      <c r="R56" s="187" t="str">
        <f t="shared" si="4"/>
        <v>N/A</v>
      </c>
      <c r="S56" s="188" t="str">
        <f t="shared" si="5"/>
        <v>N/A</v>
      </c>
      <c r="T56" s="106" t="s">
        <v>869</v>
      </c>
      <c r="U56" s="10"/>
      <c r="V56" s="10"/>
    </row>
    <row r="57" spans="1:22" ht="26.4" x14ac:dyDescent="0.25">
      <c r="A57" s="221" t="s">
        <v>664</v>
      </c>
      <c r="B57" s="228">
        <v>2022</v>
      </c>
      <c r="C57" s="221" t="s">
        <v>654</v>
      </c>
      <c r="D57" s="227" t="s">
        <v>149</v>
      </c>
      <c r="E57" s="251" t="s">
        <v>1334</v>
      </c>
      <c r="F57" s="221" t="s">
        <v>1300</v>
      </c>
      <c r="G57" s="91" t="s">
        <v>304</v>
      </c>
      <c r="H57" s="228" t="s">
        <v>1162</v>
      </c>
      <c r="I57" s="91" t="s">
        <v>460</v>
      </c>
      <c r="J57" s="221" t="s">
        <v>197</v>
      </c>
      <c r="K57" s="220" t="s">
        <v>739</v>
      </c>
      <c r="L57" s="228" t="s">
        <v>1621</v>
      </c>
      <c r="M57" s="253" t="s">
        <v>1622</v>
      </c>
      <c r="N57" s="228" t="s">
        <v>865</v>
      </c>
      <c r="O57" s="170"/>
      <c r="P57" s="186">
        <f>485+50+15</f>
        <v>550</v>
      </c>
      <c r="Q57" s="186" t="s">
        <v>1622</v>
      </c>
      <c r="R57" s="187" t="str">
        <f t="shared" si="4"/>
        <v>N/A</v>
      </c>
      <c r="S57" s="188" t="str">
        <f t="shared" si="5"/>
        <v>N/A</v>
      </c>
      <c r="T57" s="106" t="s">
        <v>869</v>
      </c>
      <c r="U57" s="10"/>
      <c r="V57" s="10"/>
    </row>
    <row r="58" spans="1:22" ht="26.4" x14ac:dyDescent="0.25">
      <c r="A58" s="221" t="s">
        <v>664</v>
      </c>
      <c r="B58" s="228">
        <v>2022</v>
      </c>
      <c r="C58" s="221" t="s">
        <v>654</v>
      </c>
      <c r="D58" s="227" t="s">
        <v>149</v>
      </c>
      <c r="E58" s="251" t="s">
        <v>1334</v>
      </c>
      <c r="F58" s="221" t="s">
        <v>1300</v>
      </c>
      <c r="G58" s="91" t="s">
        <v>304</v>
      </c>
      <c r="H58" s="228" t="s">
        <v>1162</v>
      </c>
      <c r="I58" s="91" t="s">
        <v>460</v>
      </c>
      <c r="J58" s="221" t="s">
        <v>197</v>
      </c>
      <c r="K58" s="220" t="s">
        <v>741</v>
      </c>
      <c r="L58" s="228" t="s">
        <v>1621</v>
      </c>
      <c r="M58" s="253" t="s">
        <v>1622</v>
      </c>
      <c r="N58" s="228" t="s">
        <v>865</v>
      </c>
      <c r="O58" s="170"/>
      <c r="P58" s="186">
        <v>383</v>
      </c>
      <c r="Q58" s="186" t="s">
        <v>1622</v>
      </c>
      <c r="R58" s="187" t="str">
        <f t="shared" si="4"/>
        <v>N/A</v>
      </c>
      <c r="S58" s="188" t="str">
        <f t="shared" si="5"/>
        <v>N/A</v>
      </c>
      <c r="T58" s="106" t="s">
        <v>869</v>
      </c>
      <c r="U58" s="10"/>
      <c r="V58" s="10"/>
    </row>
    <row r="59" spans="1:22" ht="26.4" x14ac:dyDescent="0.25">
      <c r="A59" s="221" t="s">
        <v>664</v>
      </c>
      <c r="B59" s="228">
        <v>2022</v>
      </c>
      <c r="C59" s="221" t="s">
        <v>654</v>
      </c>
      <c r="D59" s="227" t="s">
        <v>149</v>
      </c>
      <c r="E59" s="251" t="s">
        <v>1334</v>
      </c>
      <c r="F59" s="221" t="s">
        <v>1300</v>
      </c>
      <c r="G59" s="91" t="s">
        <v>302</v>
      </c>
      <c r="H59" s="228" t="s">
        <v>1162</v>
      </c>
      <c r="I59" s="91" t="s">
        <v>460</v>
      </c>
      <c r="J59" s="221" t="s">
        <v>197</v>
      </c>
      <c r="K59" s="220" t="s">
        <v>737</v>
      </c>
      <c r="L59" s="228" t="s">
        <v>1621</v>
      </c>
      <c r="M59" s="253" t="s">
        <v>1622</v>
      </c>
      <c r="N59" s="228" t="s">
        <v>865</v>
      </c>
      <c r="O59" s="170"/>
      <c r="P59" s="186">
        <v>825</v>
      </c>
      <c r="Q59" s="186" t="s">
        <v>1622</v>
      </c>
      <c r="R59" s="187" t="str">
        <f t="shared" si="4"/>
        <v>N/A</v>
      </c>
      <c r="S59" s="188" t="str">
        <f t="shared" si="5"/>
        <v>N/A</v>
      </c>
      <c r="T59" s="106" t="s">
        <v>869</v>
      </c>
      <c r="U59" s="10"/>
      <c r="V59" s="10"/>
    </row>
    <row r="60" spans="1:22" ht="26.4" x14ac:dyDescent="0.25">
      <c r="A60" s="221" t="s">
        <v>664</v>
      </c>
      <c r="B60" s="228">
        <v>2022</v>
      </c>
      <c r="C60" s="221" t="s">
        <v>654</v>
      </c>
      <c r="D60" s="227" t="s">
        <v>149</v>
      </c>
      <c r="E60" s="251" t="s">
        <v>1334</v>
      </c>
      <c r="F60" s="221" t="s">
        <v>1300</v>
      </c>
      <c r="G60" s="91" t="s">
        <v>302</v>
      </c>
      <c r="H60" s="228" t="s">
        <v>1162</v>
      </c>
      <c r="I60" s="91" t="s">
        <v>460</v>
      </c>
      <c r="J60" s="221" t="s">
        <v>197</v>
      </c>
      <c r="K60" s="220" t="s">
        <v>739</v>
      </c>
      <c r="L60" s="228" t="s">
        <v>1621</v>
      </c>
      <c r="M60" s="253" t="s">
        <v>1622</v>
      </c>
      <c r="N60" s="228" t="s">
        <v>865</v>
      </c>
      <c r="O60" s="170"/>
      <c r="P60" s="186">
        <f>485+50+15</f>
        <v>550</v>
      </c>
      <c r="Q60" s="186" t="s">
        <v>1622</v>
      </c>
      <c r="R60" s="187" t="str">
        <f t="shared" si="4"/>
        <v>N/A</v>
      </c>
      <c r="S60" s="188" t="str">
        <f t="shared" si="5"/>
        <v>N/A</v>
      </c>
      <c r="T60" s="106" t="s">
        <v>869</v>
      </c>
      <c r="U60" s="10"/>
      <c r="V60" s="10"/>
    </row>
    <row r="61" spans="1:22" ht="26.4" x14ac:dyDescent="0.25">
      <c r="A61" s="221" t="s">
        <v>664</v>
      </c>
      <c r="B61" s="228">
        <v>2022</v>
      </c>
      <c r="C61" s="221" t="s">
        <v>654</v>
      </c>
      <c r="D61" s="227" t="s">
        <v>149</v>
      </c>
      <c r="E61" s="251" t="s">
        <v>1334</v>
      </c>
      <c r="F61" s="221" t="s">
        <v>1300</v>
      </c>
      <c r="G61" s="91" t="s">
        <v>302</v>
      </c>
      <c r="H61" s="228" t="s">
        <v>1162</v>
      </c>
      <c r="I61" s="91" t="s">
        <v>460</v>
      </c>
      <c r="J61" s="221" t="s">
        <v>197</v>
      </c>
      <c r="K61" s="220" t="s">
        <v>741</v>
      </c>
      <c r="L61" s="228" t="s">
        <v>1621</v>
      </c>
      <c r="M61" s="253" t="s">
        <v>1622</v>
      </c>
      <c r="N61" s="228" t="s">
        <v>865</v>
      </c>
      <c r="O61" s="170"/>
      <c r="P61" s="186">
        <v>383</v>
      </c>
      <c r="Q61" s="186" t="s">
        <v>1622</v>
      </c>
      <c r="R61" s="187" t="str">
        <f t="shared" si="4"/>
        <v>N/A</v>
      </c>
      <c r="S61" s="188" t="str">
        <f t="shared" si="5"/>
        <v>N/A</v>
      </c>
      <c r="T61" s="106" t="s">
        <v>869</v>
      </c>
      <c r="U61" s="10"/>
      <c r="V61" s="10"/>
    </row>
    <row r="62" spans="1:22" ht="26.4" x14ac:dyDescent="0.25">
      <c r="A62" s="239" t="s">
        <v>664</v>
      </c>
      <c r="B62" s="240">
        <v>2022</v>
      </c>
      <c r="C62" s="239" t="s">
        <v>654</v>
      </c>
      <c r="D62" s="242" t="s">
        <v>149</v>
      </c>
      <c r="E62" s="243" t="s">
        <v>1347</v>
      </c>
      <c r="F62" s="241" t="s">
        <v>1316</v>
      </c>
      <c r="G62" s="244" t="s">
        <v>300</v>
      </c>
      <c r="H62" s="240" t="s">
        <v>1162</v>
      </c>
      <c r="I62" s="244" t="s">
        <v>462</v>
      </c>
      <c r="J62" s="242" t="s">
        <v>189</v>
      </c>
      <c r="K62" s="254" t="s">
        <v>885</v>
      </c>
      <c r="L62" s="240" t="s">
        <v>1621</v>
      </c>
      <c r="M62" s="255" t="s">
        <v>1622</v>
      </c>
      <c r="N62" s="240" t="s">
        <v>865</v>
      </c>
      <c r="O62" s="246"/>
      <c r="P62" s="186">
        <v>654</v>
      </c>
      <c r="Q62" s="186">
        <v>16</v>
      </c>
      <c r="R62" s="187" t="str">
        <f t="shared" si="4"/>
        <v>N/A</v>
      </c>
      <c r="S62" s="188" t="str">
        <f t="shared" si="5"/>
        <v>N/A</v>
      </c>
      <c r="T62" s="106" t="s">
        <v>869</v>
      </c>
      <c r="U62" s="10"/>
      <c r="V62" s="10"/>
    </row>
    <row r="63" spans="1:22" ht="26.4" x14ac:dyDescent="0.25">
      <c r="A63" s="239" t="s">
        <v>664</v>
      </c>
      <c r="B63" s="240">
        <v>2022</v>
      </c>
      <c r="C63" s="239" t="s">
        <v>654</v>
      </c>
      <c r="D63" s="242" t="s">
        <v>149</v>
      </c>
      <c r="E63" s="243" t="s">
        <v>1347</v>
      </c>
      <c r="F63" s="241" t="s">
        <v>1316</v>
      </c>
      <c r="G63" s="244" t="s">
        <v>1619</v>
      </c>
      <c r="H63" s="240" t="s">
        <v>1162</v>
      </c>
      <c r="I63" s="244" t="s">
        <v>462</v>
      </c>
      <c r="J63" s="242" t="s">
        <v>189</v>
      </c>
      <c r="K63" s="254" t="s">
        <v>885</v>
      </c>
      <c r="L63" s="240" t="s">
        <v>1621</v>
      </c>
      <c r="M63" s="255" t="s">
        <v>1622</v>
      </c>
      <c r="N63" s="240" t="s">
        <v>865</v>
      </c>
      <c r="O63" s="246"/>
      <c r="P63" s="186">
        <v>654</v>
      </c>
      <c r="Q63" s="186">
        <v>16</v>
      </c>
      <c r="R63" s="187" t="str">
        <f t="shared" si="4"/>
        <v>N/A</v>
      </c>
      <c r="S63" s="188" t="str">
        <f t="shared" si="5"/>
        <v>N/A</v>
      </c>
      <c r="T63" s="106" t="s">
        <v>869</v>
      </c>
      <c r="U63" s="10"/>
      <c r="V63" s="10"/>
    </row>
    <row r="64" spans="1:22" ht="26.4" x14ac:dyDescent="0.25">
      <c r="A64" s="239" t="s">
        <v>664</v>
      </c>
      <c r="B64" s="240">
        <v>2022</v>
      </c>
      <c r="C64" s="239" t="s">
        <v>654</v>
      </c>
      <c r="D64" s="242" t="s">
        <v>149</v>
      </c>
      <c r="E64" s="243" t="s">
        <v>1347</v>
      </c>
      <c r="F64" s="241" t="s">
        <v>1316</v>
      </c>
      <c r="G64" s="244" t="s">
        <v>304</v>
      </c>
      <c r="H64" s="240" t="s">
        <v>1162</v>
      </c>
      <c r="I64" s="244" t="s">
        <v>462</v>
      </c>
      <c r="J64" s="242" t="s">
        <v>189</v>
      </c>
      <c r="K64" s="254" t="s">
        <v>885</v>
      </c>
      <c r="L64" s="240" t="s">
        <v>1621</v>
      </c>
      <c r="M64" s="255" t="s">
        <v>1622</v>
      </c>
      <c r="N64" s="240" t="s">
        <v>865</v>
      </c>
      <c r="O64" s="246"/>
      <c r="P64" s="186">
        <v>654</v>
      </c>
      <c r="Q64" s="186">
        <v>16</v>
      </c>
      <c r="R64" s="187" t="str">
        <f t="shared" si="4"/>
        <v>N/A</v>
      </c>
      <c r="S64" s="188" t="str">
        <f t="shared" si="5"/>
        <v>N/A</v>
      </c>
      <c r="T64" s="106" t="s">
        <v>869</v>
      </c>
      <c r="U64" s="10"/>
      <c r="V64" s="10"/>
    </row>
    <row r="65" spans="1:22" ht="26.4" x14ac:dyDescent="0.25">
      <c r="A65" s="239" t="s">
        <v>664</v>
      </c>
      <c r="B65" s="240">
        <v>2022</v>
      </c>
      <c r="C65" s="239" t="s">
        <v>654</v>
      </c>
      <c r="D65" s="242" t="s">
        <v>149</v>
      </c>
      <c r="E65" s="243" t="s">
        <v>1347</v>
      </c>
      <c r="F65" s="241" t="s">
        <v>1316</v>
      </c>
      <c r="G65" s="244" t="s">
        <v>302</v>
      </c>
      <c r="H65" s="240" t="s">
        <v>1162</v>
      </c>
      <c r="I65" s="244" t="s">
        <v>462</v>
      </c>
      <c r="J65" s="242" t="s">
        <v>189</v>
      </c>
      <c r="K65" s="254" t="s">
        <v>885</v>
      </c>
      <c r="L65" s="240" t="s">
        <v>1621</v>
      </c>
      <c r="M65" s="255" t="s">
        <v>1622</v>
      </c>
      <c r="N65" s="240" t="s">
        <v>865</v>
      </c>
      <c r="O65" s="246"/>
      <c r="P65" s="186">
        <v>654</v>
      </c>
      <c r="Q65" s="186">
        <v>16</v>
      </c>
      <c r="R65" s="187" t="str">
        <f t="shared" si="4"/>
        <v>N/A</v>
      </c>
      <c r="S65" s="188" t="str">
        <f t="shared" si="5"/>
        <v>N/A</v>
      </c>
      <c r="T65" s="106" t="s">
        <v>869</v>
      </c>
      <c r="U65" s="10"/>
      <c r="V65" s="10"/>
    </row>
    <row r="66" spans="1:22" ht="26.4" x14ac:dyDescent="0.25">
      <c r="A66" s="221" t="s">
        <v>664</v>
      </c>
      <c r="B66" s="228">
        <v>2022</v>
      </c>
      <c r="C66" s="221" t="s">
        <v>654</v>
      </c>
      <c r="D66" s="227" t="s">
        <v>149</v>
      </c>
      <c r="E66" s="251" t="s">
        <v>1347</v>
      </c>
      <c r="F66" s="221" t="s">
        <v>1316</v>
      </c>
      <c r="G66" s="91" t="s">
        <v>300</v>
      </c>
      <c r="H66" s="228" t="s">
        <v>1162</v>
      </c>
      <c r="I66" s="91" t="s">
        <v>460</v>
      </c>
      <c r="J66" s="221" t="s">
        <v>197</v>
      </c>
      <c r="K66" s="220" t="s">
        <v>737</v>
      </c>
      <c r="L66" s="228" t="s">
        <v>1621</v>
      </c>
      <c r="M66" s="253" t="s">
        <v>1622</v>
      </c>
      <c r="N66" s="228" t="s">
        <v>865</v>
      </c>
      <c r="O66" s="170"/>
      <c r="P66" s="186">
        <v>605</v>
      </c>
      <c r="Q66" s="186" t="s">
        <v>1622</v>
      </c>
      <c r="R66" s="187" t="str">
        <f t="shared" si="4"/>
        <v>N/A</v>
      </c>
      <c r="S66" s="188" t="str">
        <f t="shared" si="5"/>
        <v>N/A</v>
      </c>
      <c r="T66" s="106" t="s">
        <v>869</v>
      </c>
      <c r="U66" s="10"/>
      <c r="V66" s="10"/>
    </row>
    <row r="67" spans="1:22" ht="26.4" x14ac:dyDescent="0.25">
      <c r="A67" s="221" t="s">
        <v>664</v>
      </c>
      <c r="B67" s="228">
        <v>2022</v>
      </c>
      <c r="C67" s="221" t="s">
        <v>654</v>
      </c>
      <c r="D67" s="227" t="s">
        <v>149</v>
      </c>
      <c r="E67" s="251" t="s">
        <v>1347</v>
      </c>
      <c r="F67" s="221" t="s">
        <v>1316</v>
      </c>
      <c r="G67" s="91" t="s">
        <v>1619</v>
      </c>
      <c r="H67" s="228" t="s">
        <v>1162</v>
      </c>
      <c r="I67" s="91" t="s">
        <v>460</v>
      </c>
      <c r="J67" s="221" t="s">
        <v>197</v>
      </c>
      <c r="K67" s="220" t="s">
        <v>737</v>
      </c>
      <c r="L67" s="228" t="s">
        <v>1621</v>
      </c>
      <c r="M67" s="253" t="s">
        <v>1622</v>
      </c>
      <c r="N67" s="228" t="s">
        <v>865</v>
      </c>
      <c r="O67" s="170"/>
      <c r="P67" s="186">
        <v>605</v>
      </c>
      <c r="Q67" s="186" t="s">
        <v>1622</v>
      </c>
      <c r="R67" s="187" t="str">
        <f t="shared" si="4"/>
        <v>N/A</v>
      </c>
      <c r="S67" s="188" t="str">
        <f t="shared" si="5"/>
        <v>N/A</v>
      </c>
      <c r="T67" s="106" t="s">
        <v>869</v>
      </c>
      <c r="U67" s="10"/>
      <c r="V67" s="10"/>
    </row>
    <row r="68" spans="1:22" ht="26.4" x14ac:dyDescent="0.25">
      <c r="A68" s="221" t="s">
        <v>664</v>
      </c>
      <c r="B68" s="228">
        <v>2022</v>
      </c>
      <c r="C68" s="221" t="s">
        <v>654</v>
      </c>
      <c r="D68" s="227" t="s">
        <v>149</v>
      </c>
      <c r="E68" s="251" t="s">
        <v>1347</v>
      </c>
      <c r="F68" s="221" t="s">
        <v>1316</v>
      </c>
      <c r="G68" s="91" t="s">
        <v>304</v>
      </c>
      <c r="H68" s="228" t="s">
        <v>1162</v>
      </c>
      <c r="I68" s="91" t="s">
        <v>460</v>
      </c>
      <c r="J68" s="221" t="s">
        <v>197</v>
      </c>
      <c r="K68" s="220" t="s">
        <v>737</v>
      </c>
      <c r="L68" s="228" t="s">
        <v>1621</v>
      </c>
      <c r="M68" s="253" t="s">
        <v>1622</v>
      </c>
      <c r="N68" s="228" t="s">
        <v>865</v>
      </c>
      <c r="O68" s="170"/>
      <c r="P68" s="186">
        <v>605</v>
      </c>
      <c r="Q68" s="186" t="s">
        <v>1622</v>
      </c>
      <c r="R68" s="187" t="str">
        <f t="shared" si="4"/>
        <v>N/A</v>
      </c>
      <c r="S68" s="188" t="str">
        <f t="shared" si="5"/>
        <v>N/A</v>
      </c>
      <c r="T68" s="106" t="s">
        <v>869</v>
      </c>
      <c r="U68" s="10"/>
      <c r="V68" s="10"/>
    </row>
    <row r="69" spans="1:22" ht="26.4" x14ac:dyDescent="0.25">
      <c r="A69" s="221" t="s">
        <v>664</v>
      </c>
      <c r="B69" s="228">
        <v>2022</v>
      </c>
      <c r="C69" s="221" t="s">
        <v>654</v>
      </c>
      <c r="D69" s="227" t="s">
        <v>149</v>
      </c>
      <c r="E69" s="251" t="s">
        <v>1347</v>
      </c>
      <c r="F69" s="221" t="s">
        <v>1316</v>
      </c>
      <c r="G69" s="91" t="s">
        <v>302</v>
      </c>
      <c r="H69" s="228" t="s">
        <v>1162</v>
      </c>
      <c r="I69" s="91" t="s">
        <v>460</v>
      </c>
      <c r="J69" s="221" t="s">
        <v>197</v>
      </c>
      <c r="K69" s="220" t="s">
        <v>737</v>
      </c>
      <c r="L69" s="228" t="s">
        <v>1621</v>
      </c>
      <c r="M69" s="253" t="s">
        <v>1622</v>
      </c>
      <c r="N69" s="228" t="s">
        <v>865</v>
      </c>
      <c r="O69" s="170"/>
      <c r="P69" s="186">
        <v>605</v>
      </c>
      <c r="Q69" s="186" t="s">
        <v>1622</v>
      </c>
      <c r="R69" s="187" t="str">
        <f t="shared" si="4"/>
        <v>N/A</v>
      </c>
      <c r="S69" s="188" t="str">
        <f t="shared" si="5"/>
        <v>N/A</v>
      </c>
      <c r="T69" s="106" t="s">
        <v>869</v>
      </c>
      <c r="U69" s="10"/>
      <c r="V69" s="10"/>
    </row>
    <row r="70" spans="1:22" ht="26.4" x14ac:dyDescent="0.25">
      <c r="A70" s="239" t="s">
        <v>664</v>
      </c>
      <c r="B70" s="240">
        <v>2022</v>
      </c>
      <c r="C70" s="239" t="s">
        <v>654</v>
      </c>
      <c r="D70" s="242" t="s">
        <v>149</v>
      </c>
      <c r="E70" s="243" t="s">
        <v>1355</v>
      </c>
      <c r="F70" s="241" t="s">
        <v>1356</v>
      </c>
      <c r="G70" s="244" t="s">
        <v>1619</v>
      </c>
      <c r="H70" s="240" t="s">
        <v>1162</v>
      </c>
      <c r="I70" s="244" t="s">
        <v>462</v>
      </c>
      <c r="J70" s="242" t="s">
        <v>189</v>
      </c>
      <c r="K70" s="254" t="s">
        <v>885</v>
      </c>
      <c r="L70" s="240" t="s">
        <v>1621</v>
      </c>
      <c r="M70" s="255" t="s">
        <v>1622</v>
      </c>
      <c r="N70" s="240" t="s">
        <v>865</v>
      </c>
      <c r="O70" s="246"/>
      <c r="P70" s="186">
        <v>6379</v>
      </c>
      <c r="Q70" s="186">
        <v>23</v>
      </c>
      <c r="R70" s="187" t="str">
        <f t="shared" si="4"/>
        <v>N/A</v>
      </c>
      <c r="S70" s="188" t="str">
        <f t="shared" si="5"/>
        <v>N/A</v>
      </c>
      <c r="T70" s="106" t="s">
        <v>869</v>
      </c>
      <c r="U70" s="10"/>
      <c r="V70" s="10"/>
    </row>
    <row r="71" spans="1:22" ht="26.4" x14ac:dyDescent="0.25">
      <c r="A71" s="239" t="s">
        <v>664</v>
      </c>
      <c r="B71" s="240">
        <v>2022</v>
      </c>
      <c r="C71" s="239" t="s">
        <v>654</v>
      </c>
      <c r="D71" s="242" t="s">
        <v>149</v>
      </c>
      <c r="E71" s="243" t="s">
        <v>1355</v>
      </c>
      <c r="F71" s="241" t="s">
        <v>1356</v>
      </c>
      <c r="G71" s="256" t="s">
        <v>1619</v>
      </c>
      <c r="H71" s="240" t="s">
        <v>1162</v>
      </c>
      <c r="I71" s="244" t="s">
        <v>460</v>
      </c>
      <c r="J71" s="242" t="s">
        <v>189</v>
      </c>
      <c r="K71" s="254" t="s">
        <v>1624</v>
      </c>
      <c r="L71" s="240" t="s">
        <v>1621</v>
      </c>
      <c r="M71" s="255" t="s">
        <v>1622</v>
      </c>
      <c r="N71" s="240" t="s">
        <v>865</v>
      </c>
      <c r="O71" s="246"/>
      <c r="P71" s="186">
        <v>3</v>
      </c>
      <c r="Q71" s="186">
        <v>2</v>
      </c>
      <c r="R71" s="187" t="str">
        <f t="shared" ref="R71:R134" si="6">IF(M71="N/A","N/A", P71/M71*100)</f>
        <v>N/A</v>
      </c>
      <c r="S71" s="188" t="str">
        <f t="shared" ref="S71:S134" si="7">IF(M71="N/A","N/A",IF(OR(R71&lt;90,R71&gt;150),"X",""))</f>
        <v>N/A</v>
      </c>
      <c r="T71" s="106" t="s">
        <v>869</v>
      </c>
      <c r="U71" s="10"/>
      <c r="V71" s="10"/>
    </row>
    <row r="72" spans="1:22" ht="26.4" x14ac:dyDescent="0.25">
      <c r="A72" s="239" t="s">
        <v>664</v>
      </c>
      <c r="B72" s="240">
        <v>2022</v>
      </c>
      <c r="C72" s="239" t="s">
        <v>654</v>
      </c>
      <c r="D72" s="242" t="s">
        <v>149</v>
      </c>
      <c r="E72" s="243" t="s">
        <v>1355</v>
      </c>
      <c r="F72" s="241" t="s">
        <v>1356</v>
      </c>
      <c r="G72" s="256" t="s">
        <v>1619</v>
      </c>
      <c r="H72" s="240" t="s">
        <v>1162</v>
      </c>
      <c r="I72" s="244" t="s">
        <v>460</v>
      </c>
      <c r="J72" s="242" t="s">
        <v>189</v>
      </c>
      <c r="K72" s="254" t="s">
        <v>1625</v>
      </c>
      <c r="L72" s="240" t="s">
        <v>1621</v>
      </c>
      <c r="M72" s="255" t="s">
        <v>1622</v>
      </c>
      <c r="N72" s="240" t="s">
        <v>865</v>
      </c>
      <c r="O72" s="246"/>
      <c r="P72" s="186">
        <v>1948</v>
      </c>
      <c r="Q72" s="186">
        <v>89</v>
      </c>
      <c r="R72" s="187" t="str">
        <f t="shared" si="6"/>
        <v>N/A</v>
      </c>
      <c r="S72" s="188" t="str">
        <f t="shared" si="7"/>
        <v>N/A</v>
      </c>
      <c r="T72" s="106" t="s">
        <v>869</v>
      </c>
      <c r="U72" s="10"/>
      <c r="V72" s="10"/>
    </row>
    <row r="73" spans="1:22" ht="26.4" x14ac:dyDescent="0.25">
      <c r="A73" s="239" t="s">
        <v>664</v>
      </c>
      <c r="B73" s="240">
        <v>2022</v>
      </c>
      <c r="C73" s="239" t="s">
        <v>654</v>
      </c>
      <c r="D73" s="242" t="s">
        <v>149</v>
      </c>
      <c r="E73" s="243" t="s">
        <v>1355</v>
      </c>
      <c r="F73" s="241" t="s">
        <v>1356</v>
      </c>
      <c r="G73" s="244" t="s">
        <v>304</v>
      </c>
      <c r="H73" s="240" t="s">
        <v>1162</v>
      </c>
      <c r="I73" s="244" t="s">
        <v>462</v>
      </c>
      <c r="J73" s="242" t="s">
        <v>189</v>
      </c>
      <c r="K73" s="254" t="s">
        <v>885</v>
      </c>
      <c r="L73" s="240" t="s">
        <v>1621</v>
      </c>
      <c r="M73" s="255" t="s">
        <v>1622</v>
      </c>
      <c r="N73" s="240" t="s">
        <v>865</v>
      </c>
      <c r="O73" s="246"/>
      <c r="P73" s="186">
        <v>6379</v>
      </c>
      <c r="Q73" s="186">
        <v>23</v>
      </c>
      <c r="R73" s="187" t="str">
        <f t="shared" si="6"/>
        <v>N/A</v>
      </c>
      <c r="S73" s="188" t="str">
        <f t="shared" si="7"/>
        <v>N/A</v>
      </c>
      <c r="T73" s="106" t="s">
        <v>869</v>
      </c>
      <c r="U73" s="10"/>
      <c r="V73" s="10"/>
    </row>
    <row r="74" spans="1:22" ht="26.4" x14ac:dyDescent="0.25">
      <c r="A74" s="239" t="s">
        <v>664</v>
      </c>
      <c r="B74" s="240">
        <v>2022</v>
      </c>
      <c r="C74" s="239" t="s">
        <v>654</v>
      </c>
      <c r="D74" s="242" t="s">
        <v>149</v>
      </c>
      <c r="E74" s="243" t="s">
        <v>1355</v>
      </c>
      <c r="F74" s="241" t="s">
        <v>1356</v>
      </c>
      <c r="G74" s="256" t="s">
        <v>304</v>
      </c>
      <c r="H74" s="240" t="s">
        <v>1162</v>
      </c>
      <c r="I74" s="244" t="s">
        <v>460</v>
      </c>
      <c r="J74" s="242" t="s">
        <v>189</v>
      </c>
      <c r="K74" s="254" t="s">
        <v>1624</v>
      </c>
      <c r="L74" s="240" t="s">
        <v>1621</v>
      </c>
      <c r="M74" s="255" t="s">
        <v>1622</v>
      </c>
      <c r="N74" s="240" t="s">
        <v>865</v>
      </c>
      <c r="O74" s="246"/>
      <c r="P74" s="186">
        <v>3</v>
      </c>
      <c r="Q74" s="186">
        <v>2</v>
      </c>
      <c r="R74" s="187" t="str">
        <f t="shared" si="6"/>
        <v>N/A</v>
      </c>
      <c r="S74" s="188" t="str">
        <f t="shared" si="7"/>
        <v>N/A</v>
      </c>
      <c r="T74" s="106" t="s">
        <v>869</v>
      </c>
      <c r="U74" s="10"/>
      <c r="V74" s="10"/>
    </row>
    <row r="75" spans="1:22" ht="26.4" x14ac:dyDescent="0.25">
      <c r="A75" s="239" t="s">
        <v>664</v>
      </c>
      <c r="B75" s="240">
        <v>2022</v>
      </c>
      <c r="C75" s="239" t="s">
        <v>654</v>
      </c>
      <c r="D75" s="242" t="s">
        <v>149</v>
      </c>
      <c r="E75" s="243" t="s">
        <v>1355</v>
      </c>
      <c r="F75" s="241" t="s">
        <v>1356</v>
      </c>
      <c r="G75" s="256" t="s">
        <v>304</v>
      </c>
      <c r="H75" s="240" t="s">
        <v>1162</v>
      </c>
      <c r="I75" s="244" t="s">
        <v>460</v>
      </c>
      <c r="J75" s="242" t="s">
        <v>189</v>
      </c>
      <c r="K75" s="254" t="s">
        <v>1625</v>
      </c>
      <c r="L75" s="240" t="s">
        <v>1621</v>
      </c>
      <c r="M75" s="255" t="s">
        <v>1622</v>
      </c>
      <c r="N75" s="240" t="s">
        <v>865</v>
      </c>
      <c r="O75" s="246"/>
      <c r="P75" s="186">
        <v>1948</v>
      </c>
      <c r="Q75" s="186">
        <v>89</v>
      </c>
      <c r="R75" s="187" t="str">
        <f t="shared" si="6"/>
        <v>N/A</v>
      </c>
      <c r="S75" s="188" t="str">
        <f t="shared" si="7"/>
        <v>N/A</v>
      </c>
      <c r="T75" s="106" t="s">
        <v>869</v>
      </c>
      <c r="U75" s="10"/>
      <c r="V75" s="10"/>
    </row>
    <row r="76" spans="1:22" ht="26.4" x14ac:dyDescent="0.25">
      <c r="A76" s="239" t="s">
        <v>664</v>
      </c>
      <c r="B76" s="240">
        <v>2022</v>
      </c>
      <c r="C76" s="239" t="s">
        <v>654</v>
      </c>
      <c r="D76" s="242" t="s">
        <v>149</v>
      </c>
      <c r="E76" s="243" t="s">
        <v>1355</v>
      </c>
      <c r="F76" s="241" t="s">
        <v>1356</v>
      </c>
      <c r="G76" s="244" t="s">
        <v>302</v>
      </c>
      <c r="H76" s="240" t="s">
        <v>1162</v>
      </c>
      <c r="I76" s="244" t="s">
        <v>462</v>
      </c>
      <c r="J76" s="242" t="s">
        <v>189</v>
      </c>
      <c r="K76" s="254" t="s">
        <v>885</v>
      </c>
      <c r="L76" s="240" t="s">
        <v>1621</v>
      </c>
      <c r="M76" s="255" t="s">
        <v>1622</v>
      </c>
      <c r="N76" s="240" t="s">
        <v>865</v>
      </c>
      <c r="O76" s="246"/>
      <c r="P76" s="186">
        <v>4546</v>
      </c>
      <c r="Q76" s="186">
        <v>23</v>
      </c>
      <c r="R76" s="187" t="str">
        <f t="shared" si="6"/>
        <v>N/A</v>
      </c>
      <c r="S76" s="188" t="str">
        <f t="shared" si="7"/>
        <v>N/A</v>
      </c>
      <c r="T76" s="106" t="s">
        <v>869</v>
      </c>
      <c r="U76" s="10"/>
      <c r="V76" s="10"/>
    </row>
    <row r="77" spans="1:22" ht="26.4" x14ac:dyDescent="0.25">
      <c r="A77" s="239" t="s">
        <v>664</v>
      </c>
      <c r="B77" s="240">
        <v>2022</v>
      </c>
      <c r="C77" s="239" t="s">
        <v>654</v>
      </c>
      <c r="D77" s="242" t="s">
        <v>149</v>
      </c>
      <c r="E77" s="243" t="s">
        <v>1355</v>
      </c>
      <c r="F77" s="241" t="s">
        <v>1356</v>
      </c>
      <c r="G77" s="256" t="s">
        <v>302</v>
      </c>
      <c r="H77" s="240" t="s">
        <v>1162</v>
      </c>
      <c r="I77" s="244" t="s">
        <v>460</v>
      </c>
      <c r="J77" s="242" t="s">
        <v>189</v>
      </c>
      <c r="K77" s="254" t="s">
        <v>1624</v>
      </c>
      <c r="L77" s="240" t="s">
        <v>1621</v>
      </c>
      <c r="M77" s="255" t="s">
        <v>1622</v>
      </c>
      <c r="N77" s="240" t="s">
        <v>865</v>
      </c>
      <c r="O77" s="246"/>
      <c r="P77" s="186">
        <v>0</v>
      </c>
      <c r="Q77" s="186">
        <v>0</v>
      </c>
      <c r="R77" s="187" t="str">
        <f t="shared" si="6"/>
        <v>N/A</v>
      </c>
      <c r="S77" s="188" t="str">
        <f t="shared" si="7"/>
        <v>N/A</v>
      </c>
      <c r="T77" s="106" t="s">
        <v>869</v>
      </c>
      <c r="U77" s="10"/>
      <c r="V77" s="10"/>
    </row>
    <row r="78" spans="1:22" ht="26.4" x14ac:dyDescent="0.25">
      <c r="A78" s="239" t="s">
        <v>664</v>
      </c>
      <c r="B78" s="240">
        <v>2022</v>
      </c>
      <c r="C78" s="239" t="s">
        <v>654</v>
      </c>
      <c r="D78" s="242" t="s">
        <v>149</v>
      </c>
      <c r="E78" s="243" t="s">
        <v>1355</v>
      </c>
      <c r="F78" s="241" t="s">
        <v>1356</v>
      </c>
      <c r="G78" s="256" t="s">
        <v>302</v>
      </c>
      <c r="H78" s="240" t="s">
        <v>1162</v>
      </c>
      <c r="I78" s="244" t="s">
        <v>460</v>
      </c>
      <c r="J78" s="242" t="s">
        <v>189</v>
      </c>
      <c r="K78" s="254" t="s">
        <v>1625</v>
      </c>
      <c r="L78" s="240" t="s">
        <v>1621</v>
      </c>
      <c r="M78" s="255" t="s">
        <v>1622</v>
      </c>
      <c r="N78" s="240" t="s">
        <v>865</v>
      </c>
      <c r="O78" s="246"/>
      <c r="P78" s="186">
        <v>0</v>
      </c>
      <c r="Q78" s="186">
        <v>0</v>
      </c>
      <c r="R78" s="187" t="str">
        <f t="shared" si="6"/>
        <v>N/A</v>
      </c>
      <c r="S78" s="188" t="str">
        <f t="shared" si="7"/>
        <v>N/A</v>
      </c>
      <c r="T78" s="106" t="s">
        <v>869</v>
      </c>
      <c r="U78" s="10"/>
      <c r="V78" s="10"/>
    </row>
    <row r="79" spans="1:22" ht="26.4" x14ac:dyDescent="0.25">
      <c r="A79" s="221" t="s">
        <v>664</v>
      </c>
      <c r="B79" s="228">
        <v>2022</v>
      </c>
      <c r="C79" s="221" t="s">
        <v>654</v>
      </c>
      <c r="D79" s="227" t="s">
        <v>149</v>
      </c>
      <c r="E79" s="251" t="s">
        <v>1355</v>
      </c>
      <c r="F79" s="221" t="s">
        <v>1356</v>
      </c>
      <c r="G79" s="91" t="s">
        <v>304</v>
      </c>
      <c r="H79" s="228" t="s">
        <v>1162</v>
      </c>
      <c r="I79" s="91" t="s">
        <v>460</v>
      </c>
      <c r="J79" s="221" t="s">
        <v>197</v>
      </c>
      <c r="K79" s="220" t="s">
        <v>737</v>
      </c>
      <c r="L79" s="228" t="s">
        <v>1621</v>
      </c>
      <c r="M79" s="253" t="s">
        <v>1622</v>
      </c>
      <c r="N79" s="228" t="s">
        <v>865</v>
      </c>
      <c r="O79" s="170"/>
      <c r="P79" s="186">
        <f>366+230</f>
        <v>596</v>
      </c>
      <c r="Q79" s="186" t="s">
        <v>1622</v>
      </c>
      <c r="R79" s="187" t="str">
        <f t="shared" si="6"/>
        <v>N/A</v>
      </c>
      <c r="S79" s="188" t="str">
        <f t="shared" si="7"/>
        <v>N/A</v>
      </c>
      <c r="T79" s="106" t="s">
        <v>869</v>
      </c>
      <c r="U79" s="10"/>
      <c r="V79" s="10"/>
    </row>
    <row r="80" spans="1:22" ht="26.4" x14ac:dyDescent="0.25">
      <c r="A80" s="239" t="s">
        <v>664</v>
      </c>
      <c r="B80" s="240">
        <v>2022</v>
      </c>
      <c r="C80" s="239" t="s">
        <v>654</v>
      </c>
      <c r="D80" s="242" t="s">
        <v>149</v>
      </c>
      <c r="E80" s="243" t="s">
        <v>1361</v>
      </c>
      <c r="F80" s="241" t="s">
        <v>1356</v>
      </c>
      <c r="G80" s="244" t="s">
        <v>300</v>
      </c>
      <c r="H80" s="240" t="s">
        <v>1162</v>
      </c>
      <c r="I80" s="244" t="s">
        <v>462</v>
      </c>
      <c r="J80" s="242" t="s">
        <v>189</v>
      </c>
      <c r="K80" s="254" t="s">
        <v>885</v>
      </c>
      <c r="L80" s="240" t="s">
        <v>1621</v>
      </c>
      <c r="M80" s="255" t="s">
        <v>1622</v>
      </c>
      <c r="N80" s="240" t="s">
        <v>865</v>
      </c>
      <c r="O80" s="246"/>
      <c r="P80" s="186">
        <v>1967</v>
      </c>
      <c r="Q80" s="186">
        <v>40</v>
      </c>
      <c r="R80" s="187" t="str">
        <f t="shared" si="6"/>
        <v>N/A</v>
      </c>
      <c r="S80" s="188" t="str">
        <f t="shared" si="7"/>
        <v>N/A</v>
      </c>
      <c r="T80" s="106" t="s">
        <v>869</v>
      </c>
      <c r="U80" s="10"/>
      <c r="V80" s="10"/>
    </row>
    <row r="81" spans="1:22" ht="26.4" x14ac:dyDescent="0.25">
      <c r="A81" s="239" t="s">
        <v>664</v>
      </c>
      <c r="B81" s="240">
        <v>2022</v>
      </c>
      <c r="C81" s="239" t="s">
        <v>654</v>
      </c>
      <c r="D81" s="242" t="s">
        <v>149</v>
      </c>
      <c r="E81" s="243" t="s">
        <v>1361</v>
      </c>
      <c r="F81" s="241" t="s">
        <v>1356</v>
      </c>
      <c r="G81" s="244" t="s">
        <v>1619</v>
      </c>
      <c r="H81" s="240" t="s">
        <v>1162</v>
      </c>
      <c r="I81" s="244" t="s">
        <v>462</v>
      </c>
      <c r="J81" s="242" t="s">
        <v>189</v>
      </c>
      <c r="K81" s="254" t="s">
        <v>885</v>
      </c>
      <c r="L81" s="240" t="s">
        <v>1621</v>
      </c>
      <c r="M81" s="255" t="s">
        <v>1622</v>
      </c>
      <c r="N81" s="240" t="s">
        <v>865</v>
      </c>
      <c r="O81" s="246"/>
      <c r="P81" s="186">
        <v>1967</v>
      </c>
      <c r="Q81" s="186">
        <v>40</v>
      </c>
      <c r="R81" s="187" t="str">
        <f t="shared" si="6"/>
        <v>N/A</v>
      </c>
      <c r="S81" s="188" t="str">
        <f t="shared" si="7"/>
        <v>N/A</v>
      </c>
      <c r="T81" s="106" t="s">
        <v>869</v>
      </c>
      <c r="U81" s="10"/>
      <c r="V81" s="10"/>
    </row>
    <row r="82" spans="1:22" ht="26.4" x14ac:dyDescent="0.25">
      <c r="A82" s="239" t="s">
        <v>664</v>
      </c>
      <c r="B82" s="240">
        <v>2022</v>
      </c>
      <c r="C82" s="239" t="s">
        <v>654</v>
      </c>
      <c r="D82" s="242" t="s">
        <v>149</v>
      </c>
      <c r="E82" s="243" t="s">
        <v>1361</v>
      </c>
      <c r="F82" s="241" t="s">
        <v>1356</v>
      </c>
      <c r="G82" s="244" t="s">
        <v>304</v>
      </c>
      <c r="H82" s="240" t="s">
        <v>1162</v>
      </c>
      <c r="I82" s="244" t="s">
        <v>462</v>
      </c>
      <c r="J82" s="242" t="s">
        <v>189</v>
      </c>
      <c r="K82" s="254" t="s">
        <v>885</v>
      </c>
      <c r="L82" s="240" t="s">
        <v>1621</v>
      </c>
      <c r="M82" s="255" t="s">
        <v>1622</v>
      </c>
      <c r="N82" s="240" t="s">
        <v>865</v>
      </c>
      <c r="O82" s="246"/>
      <c r="P82" s="186">
        <v>1967</v>
      </c>
      <c r="Q82" s="186">
        <v>40</v>
      </c>
      <c r="R82" s="187" t="str">
        <f t="shared" si="6"/>
        <v>N/A</v>
      </c>
      <c r="S82" s="188" t="str">
        <f t="shared" si="7"/>
        <v>N/A</v>
      </c>
      <c r="T82" s="106" t="s">
        <v>869</v>
      </c>
      <c r="U82" s="10"/>
      <c r="V82" s="10"/>
    </row>
    <row r="83" spans="1:22" ht="26.4" x14ac:dyDescent="0.25">
      <c r="A83" s="239" t="s">
        <v>664</v>
      </c>
      <c r="B83" s="240">
        <v>2022</v>
      </c>
      <c r="C83" s="239" t="s">
        <v>654</v>
      </c>
      <c r="D83" s="242" t="s">
        <v>149</v>
      </c>
      <c r="E83" s="243" t="s">
        <v>1361</v>
      </c>
      <c r="F83" s="241" t="s">
        <v>1356</v>
      </c>
      <c r="G83" s="244" t="s">
        <v>302</v>
      </c>
      <c r="H83" s="240" t="s">
        <v>1162</v>
      </c>
      <c r="I83" s="244" t="s">
        <v>462</v>
      </c>
      <c r="J83" s="242" t="s">
        <v>189</v>
      </c>
      <c r="K83" s="254" t="s">
        <v>885</v>
      </c>
      <c r="L83" s="240" t="s">
        <v>1621</v>
      </c>
      <c r="M83" s="255" t="s">
        <v>1622</v>
      </c>
      <c r="N83" s="240" t="s">
        <v>865</v>
      </c>
      <c r="O83" s="246"/>
      <c r="P83" s="186">
        <v>1967</v>
      </c>
      <c r="Q83" s="186">
        <v>40</v>
      </c>
      <c r="R83" s="187" t="str">
        <f t="shared" si="6"/>
        <v>N/A</v>
      </c>
      <c r="S83" s="188" t="str">
        <f t="shared" si="7"/>
        <v>N/A</v>
      </c>
      <c r="T83" s="106" t="s">
        <v>869</v>
      </c>
      <c r="U83" s="10"/>
      <c r="V83" s="10"/>
    </row>
    <row r="84" spans="1:22" ht="26.4" x14ac:dyDescent="0.25">
      <c r="A84" s="221" t="s">
        <v>664</v>
      </c>
      <c r="B84" s="228">
        <v>2022</v>
      </c>
      <c r="C84" s="221" t="s">
        <v>654</v>
      </c>
      <c r="D84" s="227" t="s">
        <v>149</v>
      </c>
      <c r="E84" s="251" t="s">
        <v>1361</v>
      </c>
      <c r="F84" s="221">
        <v>4</v>
      </c>
      <c r="G84" s="91" t="s">
        <v>300</v>
      </c>
      <c r="H84" s="228" t="s">
        <v>1162</v>
      </c>
      <c r="I84" s="91" t="s">
        <v>460</v>
      </c>
      <c r="J84" s="221" t="s">
        <v>197</v>
      </c>
      <c r="K84" s="220" t="s">
        <v>737</v>
      </c>
      <c r="L84" s="228" t="s">
        <v>1621</v>
      </c>
      <c r="M84" s="253" t="s">
        <v>1622</v>
      </c>
      <c r="N84" s="228" t="s">
        <v>865</v>
      </c>
      <c r="O84" s="170"/>
      <c r="P84" s="186">
        <v>64</v>
      </c>
      <c r="Q84" s="186" t="s">
        <v>1622</v>
      </c>
      <c r="R84" s="187" t="str">
        <f t="shared" si="6"/>
        <v>N/A</v>
      </c>
      <c r="S84" s="188" t="str">
        <f t="shared" si="7"/>
        <v>N/A</v>
      </c>
      <c r="T84" s="106" t="s">
        <v>869</v>
      </c>
      <c r="U84" s="10"/>
      <c r="V84" s="10"/>
    </row>
    <row r="85" spans="1:22" ht="26.4" x14ac:dyDescent="0.25">
      <c r="A85" s="221" t="s">
        <v>664</v>
      </c>
      <c r="B85" s="228">
        <v>2022</v>
      </c>
      <c r="C85" s="221" t="s">
        <v>654</v>
      </c>
      <c r="D85" s="227" t="s">
        <v>149</v>
      </c>
      <c r="E85" s="251" t="s">
        <v>1361</v>
      </c>
      <c r="F85" s="221">
        <v>4</v>
      </c>
      <c r="G85" s="91" t="s">
        <v>300</v>
      </c>
      <c r="H85" s="228" t="s">
        <v>1162</v>
      </c>
      <c r="I85" s="91" t="s">
        <v>460</v>
      </c>
      <c r="J85" s="221" t="s">
        <v>197</v>
      </c>
      <c r="K85" s="220" t="s">
        <v>739</v>
      </c>
      <c r="L85" s="228" t="s">
        <v>1621</v>
      </c>
      <c r="M85" s="253" t="s">
        <v>1622</v>
      </c>
      <c r="N85" s="228" t="s">
        <v>865</v>
      </c>
      <c r="O85" s="170"/>
      <c r="P85" s="186">
        <f>114+102+234</f>
        <v>450</v>
      </c>
      <c r="Q85" s="186" t="s">
        <v>1622</v>
      </c>
      <c r="R85" s="187" t="str">
        <f t="shared" si="6"/>
        <v>N/A</v>
      </c>
      <c r="S85" s="188" t="str">
        <f t="shared" si="7"/>
        <v>N/A</v>
      </c>
      <c r="T85" s="106" t="s">
        <v>869</v>
      </c>
      <c r="U85" s="10"/>
      <c r="V85" s="10"/>
    </row>
    <row r="86" spans="1:22" ht="26.4" x14ac:dyDescent="0.25">
      <c r="A86" s="221" t="s">
        <v>664</v>
      </c>
      <c r="B86" s="228">
        <v>2022</v>
      </c>
      <c r="C86" s="221" t="s">
        <v>654</v>
      </c>
      <c r="D86" s="227" t="s">
        <v>149</v>
      </c>
      <c r="E86" s="251" t="s">
        <v>1361</v>
      </c>
      <c r="F86" s="221">
        <v>4</v>
      </c>
      <c r="G86" s="91" t="s">
        <v>300</v>
      </c>
      <c r="H86" s="228" t="s">
        <v>1162</v>
      </c>
      <c r="I86" s="91" t="s">
        <v>460</v>
      </c>
      <c r="J86" s="221" t="s">
        <v>197</v>
      </c>
      <c r="K86" s="220" t="s">
        <v>741</v>
      </c>
      <c r="L86" s="228" t="s">
        <v>1621</v>
      </c>
      <c r="M86" s="253" t="s">
        <v>1622</v>
      </c>
      <c r="N86" s="228" t="s">
        <v>865</v>
      </c>
      <c r="O86" s="170"/>
      <c r="P86" s="186">
        <v>37</v>
      </c>
      <c r="Q86" s="186" t="s">
        <v>1622</v>
      </c>
      <c r="R86" s="187" t="str">
        <f t="shared" si="6"/>
        <v>N/A</v>
      </c>
      <c r="S86" s="188" t="str">
        <f t="shared" si="7"/>
        <v>N/A</v>
      </c>
      <c r="T86" s="106" t="s">
        <v>869</v>
      </c>
      <c r="U86" s="10"/>
      <c r="V86" s="10"/>
    </row>
    <row r="87" spans="1:22" ht="26.4" x14ac:dyDescent="0.25">
      <c r="A87" s="221" t="s">
        <v>664</v>
      </c>
      <c r="B87" s="228">
        <v>2022</v>
      </c>
      <c r="C87" s="221" t="s">
        <v>654</v>
      </c>
      <c r="D87" s="227" t="s">
        <v>149</v>
      </c>
      <c r="E87" s="251" t="s">
        <v>1361</v>
      </c>
      <c r="F87" s="221">
        <v>4</v>
      </c>
      <c r="G87" s="91" t="s">
        <v>304</v>
      </c>
      <c r="H87" s="228" t="s">
        <v>1162</v>
      </c>
      <c r="I87" s="91" t="s">
        <v>460</v>
      </c>
      <c r="J87" s="221" t="s">
        <v>197</v>
      </c>
      <c r="K87" s="220" t="s">
        <v>737</v>
      </c>
      <c r="L87" s="228" t="s">
        <v>1621</v>
      </c>
      <c r="M87" s="253" t="s">
        <v>1622</v>
      </c>
      <c r="N87" s="228" t="s">
        <v>865</v>
      </c>
      <c r="O87" s="170"/>
      <c r="P87" s="186">
        <v>64</v>
      </c>
      <c r="Q87" s="186" t="s">
        <v>1622</v>
      </c>
      <c r="R87" s="187" t="str">
        <f t="shared" si="6"/>
        <v>N/A</v>
      </c>
      <c r="S87" s="188" t="str">
        <f t="shared" si="7"/>
        <v>N/A</v>
      </c>
      <c r="T87" s="106" t="s">
        <v>869</v>
      </c>
      <c r="U87" s="10"/>
      <c r="V87" s="10"/>
    </row>
    <row r="88" spans="1:22" ht="26.4" x14ac:dyDescent="0.25">
      <c r="A88" s="221" t="s">
        <v>664</v>
      </c>
      <c r="B88" s="228">
        <v>2022</v>
      </c>
      <c r="C88" s="221" t="s">
        <v>654</v>
      </c>
      <c r="D88" s="227" t="s">
        <v>149</v>
      </c>
      <c r="E88" s="251" t="s">
        <v>1361</v>
      </c>
      <c r="F88" s="221">
        <v>4</v>
      </c>
      <c r="G88" s="91" t="s">
        <v>304</v>
      </c>
      <c r="H88" s="228" t="s">
        <v>1162</v>
      </c>
      <c r="I88" s="91" t="s">
        <v>460</v>
      </c>
      <c r="J88" s="221" t="s">
        <v>197</v>
      </c>
      <c r="K88" s="220" t="s">
        <v>739</v>
      </c>
      <c r="L88" s="228" t="s">
        <v>1621</v>
      </c>
      <c r="M88" s="253" t="s">
        <v>1622</v>
      </c>
      <c r="N88" s="228" t="s">
        <v>865</v>
      </c>
      <c r="O88" s="170"/>
      <c r="P88" s="186">
        <f>113+102+232</f>
        <v>447</v>
      </c>
      <c r="Q88" s="186" t="s">
        <v>1622</v>
      </c>
      <c r="R88" s="187" t="str">
        <f t="shared" si="6"/>
        <v>N/A</v>
      </c>
      <c r="S88" s="188" t="str">
        <f t="shared" si="7"/>
        <v>N/A</v>
      </c>
      <c r="T88" s="106" t="s">
        <v>869</v>
      </c>
      <c r="U88" s="10"/>
      <c r="V88" s="10"/>
    </row>
    <row r="89" spans="1:22" ht="26.4" x14ac:dyDescent="0.25">
      <c r="A89" s="221" t="s">
        <v>664</v>
      </c>
      <c r="B89" s="228">
        <v>2022</v>
      </c>
      <c r="C89" s="221" t="s">
        <v>654</v>
      </c>
      <c r="D89" s="227" t="s">
        <v>149</v>
      </c>
      <c r="E89" s="251" t="s">
        <v>1361</v>
      </c>
      <c r="F89" s="221">
        <v>4</v>
      </c>
      <c r="G89" s="91" t="s">
        <v>304</v>
      </c>
      <c r="H89" s="228" t="s">
        <v>1162</v>
      </c>
      <c r="I89" s="91" t="s">
        <v>460</v>
      </c>
      <c r="J89" s="221" t="s">
        <v>197</v>
      </c>
      <c r="K89" s="220" t="s">
        <v>741</v>
      </c>
      <c r="L89" s="228" t="s">
        <v>1621</v>
      </c>
      <c r="M89" s="253" t="s">
        <v>1622</v>
      </c>
      <c r="N89" s="228" t="s">
        <v>865</v>
      </c>
      <c r="O89" s="170"/>
      <c r="P89" s="186">
        <v>37</v>
      </c>
      <c r="Q89" s="186" t="s">
        <v>1622</v>
      </c>
      <c r="R89" s="187" t="str">
        <f t="shared" si="6"/>
        <v>N/A</v>
      </c>
      <c r="S89" s="188" t="str">
        <f t="shared" si="7"/>
        <v>N/A</v>
      </c>
      <c r="T89" s="106" t="s">
        <v>869</v>
      </c>
      <c r="U89" s="10"/>
      <c r="V89" s="10"/>
    </row>
    <row r="90" spans="1:22" ht="26.4" x14ac:dyDescent="0.25">
      <c r="A90" s="221" t="s">
        <v>664</v>
      </c>
      <c r="B90" s="228">
        <v>2022</v>
      </c>
      <c r="C90" s="221" t="s">
        <v>654</v>
      </c>
      <c r="D90" s="227" t="s">
        <v>149</v>
      </c>
      <c r="E90" s="251" t="s">
        <v>1361</v>
      </c>
      <c r="F90" s="221">
        <v>4</v>
      </c>
      <c r="G90" s="91" t="s">
        <v>302</v>
      </c>
      <c r="H90" s="228" t="s">
        <v>1162</v>
      </c>
      <c r="I90" s="91" t="s">
        <v>460</v>
      </c>
      <c r="J90" s="221" t="s">
        <v>197</v>
      </c>
      <c r="K90" s="220" t="s">
        <v>737</v>
      </c>
      <c r="L90" s="228" t="s">
        <v>1621</v>
      </c>
      <c r="M90" s="253" t="s">
        <v>1622</v>
      </c>
      <c r="N90" s="228" t="s">
        <v>865</v>
      </c>
      <c r="O90" s="170"/>
      <c r="P90" s="186">
        <v>64</v>
      </c>
      <c r="Q90" s="186" t="s">
        <v>1622</v>
      </c>
      <c r="R90" s="187" t="str">
        <f t="shared" si="6"/>
        <v>N/A</v>
      </c>
      <c r="S90" s="188" t="str">
        <f t="shared" si="7"/>
        <v>N/A</v>
      </c>
      <c r="T90" s="106" t="s">
        <v>869</v>
      </c>
      <c r="U90" s="10"/>
      <c r="V90" s="10"/>
    </row>
    <row r="91" spans="1:22" ht="26.4" x14ac:dyDescent="0.25">
      <c r="A91" s="221" t="s">
        <v>664</v>
      </c>
      <c r="B91" s="228">
        <v>2022</v>
      </c>
      <c r="C91" s="221" t="s">
        <v>654</v>
      </c>
      <c r="D91" s="227" t="s">
        <v>149</v>
      </c>
      <c r="E91" s="251" t="s">
        <v>1361</v>
      </c>
      <c r="F91" s="221">
        <v>4</v>
      </c>
      <c r="G91" s="91" t="s">
        <v>302</v>
      </c>
      <c r="H91" s="228" t="s">
        <v>1162</v>
      </c>
      <c r="I91" s="91" t="s">
        <v>460</v>
      </c>
      <c r="J91" s="221" t="s">
        <v>197</v>
      </c>
      <c r="K91" s="220" t="s">
        <v>739</v>
      </c>
      <c r="L91" s="228" t="s">
        <v>1621</v>
      </c>
      <c r="M91" s="253" t="s">
        <v>1622</v>
      </c>
      <c r="N91" s="228" t="s">
        <v>865</v>
      </c>
      <c r="O91" s="170"/>
      <c r="P91" s="186">
        <f>114+102+234</f>
        <v>450</v>
      </c>
      <c r="Q91" s="186" t="s">
        <v>1622</v>
      </c>
      <c r="R91" s="187" t="str">
        <f t="shared" si="6"/>
        <v>N/A</v>
      </c>
      <c r="S91" s="188" t="str">
        <f t="shared" si="7"/>
        <v>N/A</v>
      </c>
      <c r="T91" s="106" t="s">
        <v>869</v>
      </c>
      <c r="U91" s="10"/>
      <c r="V91" s="10"/>
    </row>
    <row r="92" spans="1:22" ht="26.4" x14ac:dyDescent="0.25">
      <c r="A92" s="221" t="s">
        <v>664</v>
      </c>
      <c r="B92" s="228">
        <v>2022</v>
      </c>
      <c r="C92" s="221" t="s">
        <v>654</v>
      </c>
      <c r="D92" s="227" t="s">
        <v>149</v>
      </c>
      <c r="E92" s="251" t="s">
        <v>1361</v>
      </c>
      <c r="F92" s="221">
        <v>4</v>
      </c>
      <c r="G92" s="91" t="s">
        <v>302</v>
      </c>
      <c r="H92" s="228" t="s">
        <v>1162</v>
      </c>
      <c r="I92" s="91" t="s">
        <v>460</v>
      </c>
      <c r="J92" s="221" t="s">
        <v>197</v>
      </c>
      <c r="K92" s="220" t="s">
        <v>741</v>
      </c>
      <c r="L92" s="228" t="s">
        <v>1621</v>
      </c>
      <c r="M92" s="253" t="s">
        <v>1622</v>
      </c>
      <c r="N92" s="228" t="s">
        <v>865</v>
      </c>
      <c r="O92" s="170"/>
      <c r="P92" s="186">
        <v>37</v>
      </c>
      <c r="Q92" s="186" t="s">
        <v>1622</v>
      </c>
      <c r="R92" s="187" t="str">
        <f t="shared" si="6"/>
        <v>N/A</v>
      </c>
      <c r="S92" s="188" t="str">
        <f t="shared" si="7"/>
        <v>N/A</v>
      </c>
      <c r="T92" s="106" t="s">
        <v>869</v>
      </c>
      <c r="U92" s="10"/>
      <c r="V92" s="10"/>
    </row>
    <row r="93" spans="1:22" ht="26.4" x14ac:dyDescent="0.25">
      <c r="A93" s="239" t="s">
        <v>664</v>
      </c>
      <c r="B93" s="240">
        <v>2022</v>
      </c>
      <c r="C93" s="239" t="s">
        <v>654</v>
      </c>
      <c r="D93" s="242" t="s">
        <v>149</v>
      </c>
      <c r="E93" s="243" t="s">
        <v>1362</v>
      </c>
      <c r="F93" s="241" t="s">
        <v>1356</v>
      </c>
      <c r="G93" s="244" t="s">
        <v>300</v>
      </c>
      <c r="H93" s="240" t="s">
        <v>1162</v>
      </c>
      <c r="I93" s="244" t="s">
        <v>462</v>
      </c>
      <c r="J93" s="242" t="s">
        <v>189</v>
      </c>
      <c r="K93" s="254" t="s">
        <v>885</v>
      </c>
      <c r="L93" s="240" t="s">
        <v>1621</v>
      </c>
      <c r="M93" s="255" t="s">
        <v>1622</v>
      </c>
      <c r="N93" s="240" t="s">
        <v>865</v>
      </c>
      <c r="O93" s="246"/>
      <c r="P93" s="186">
        <v>3553</v>
      </c>
      <c r="Q93" s="186">
        <v>60</v>
      </c>
      <c r="R93" s="187" t="str">
        <f t="shared" si="6"/>
        <v>N/A</v>
      </c>
      <c r="S93" s="188" t="str">
        <f t="shared" si="7"/>
        <v>N/A</v>
      </c>
      <c r="T93" s="106" t="s">
        <v>869</v>
      </c>
      <c r="U93" s="10"/>
      <c r="V93" s="10"/>
    </row>
    <row r="94" spans="1:22" ht="26.4" x14ac:dyDescent="0.25">
      <c r="A94" s="239" t="s">
        <v>664</v>
      </c>
      <c r="B94" s="240">
        <v>2022</v>
      </c>
      <c r="C94" s="239" t="s">
        <v>654</v>
      </c>
      <c r="D94" s="242" t="s">
        <v>149</v>
      </c>
      <c r="E94" s="243" t="s">
        <v>1362</v>
      </c>
      <c r="F94" s="241" t="s">
        <v>1356</v>
      </c>
      <c r="G94" s="256" t="s">
        <v>300</v>
      </c>
      <c r="H94" s="240" t="s">
        <v>1162</v>
      </c>
      <c r="I94" s="244" t="s">
        <v>460</v>
      </c>
      <c r="J94" s="242" t="s">
        <v>189</v>
      </c>
      <c r="K94" s="254" t="s">
        <v>1624</v>
      </c>
      <c r="L94" s="240" t="s">
        <v>1621</v>
      </c>
      <c r="M94" s="255" t="s">
        <v>1622</v>
      </c>
      <c r="N94" s="240" t="s">
        <v>865</v>
      </c>
      <c r="O94" s="246"/>
      <c r="P94" s="186">
        <v>380</v>
      </c>
      <c r="Q94" s="186">
        <v>7</v>
      </c>
      <c r="R94" s="187" t="str">
        <f t="shared" si="6"/>
        <v>N/A</v>
      </c>
      <c r="S94" s="188" t="str">
        <f t="shared" si="7"/>
        <v>N/A</v>
      </c>
      <c r="T94" s="106" t="s">
        <v>869</v>
      </c>
      <c r="U94" s="10"/>
      <c r="V94" s="10"/>
    </row>
    <row r="95" spans="1:22" ht="26.4" x14ac:dyDescent="0.25">
      <c r="A95" s="239" t="s">
        <v>664</v>
      </c>
      <c r="B95" s="240">
        <v>2022</v>
      </c>
      <c r="C95" s="239" t="s">
        <v>654</v>
      </c>
      <c r="D95" s="242" t="s">
        <v>149</v>
      </c>
      <c r="E95" s="243" t="s">
        <v>1362</v>
      </c>
      <c r="F95" s="241" t="s">
        <v>1356</v>
      </c>
      <c r="G95" s="256" t="s">
        <v>300</v>
      </c>
      <c r="H95" s="240" t="s">
        <v>1162</v>
      </c>
      <c r="I95" s="244" t="s">
        <v>460</v>
      </c>
      <c r="J95" s="242" t="s">
        <v>189</v>
      </c>
      <c r="K95" s="254" t="s">
        <v>1625</v>
      </c>
      <c r="L95" s="240" t="s">
        <v>1621</v>
      </c>
      <c r="M95" s="255" t="s">
        <v>1622</v>
      </c>
      <c r="N95" s="240" t="s">
        <v>865</v>
      </c>
      <c r="O95" s="246"/>
      <c r="P95" s="186">
        <v>2322</v>
      </c>
      <c r="Q95" s="186">
        <v>41</v>
      </c>
      <c r="R95" s="187" t="str">
        <f t="shared" si="6"/>
        <v>N/A</v>
      </c>
      <c r="S95" s="188" t="str">
        <f t="shared" si="7"/>
        <v>N/A</v>
      </c>
      <c r="T95" s="106" t="s">
        <v>869</v>
      </c>
      <c r="U95" s="10"/>
      <c r="V95" s="10"/>
    </row>
    <row r="96" spans="1:22" ht="26.4" x14ac:dyDescent="0.25">
      <c r="A96" s="239" t="s">
        <v>664</v>
      </c>
      <c r="B96" s="240">
        <v>2022</v>
      </c>
      <c r="C96" s="239" t="s">
        <v>654</v>
      </c>
      <c r="D96" s="242" t="s">
        <v>149</v>
      </c>
      <c r="E96" s="243" t="s">
        <v>1362</v>
      </c>
      <c r="F96" s="241" t="s">
        <v>1356</v>
      </c>
      <c r="G96" s="244" t="s">
        <v>1619</v>
      </c>
      <c r="H96" s="240" t="s">
        <v>1162</v>
      </c>
      <c r="I96" s="244" t="s">
        <v>462</v>
      </c>
      <c r="J96" s="242" t="s">
        <v>189</v>
      </c>
      <c r="K96" s="254" t="s">
        <v>885</v>
      </c>
      <c r="L96" s="240" t="s">
        <v>1621</v>
      </c>
      <c r="M96" s="255" t="s">
        <v>1622</v>
      </c>
      <c r="N96" s="240" t="s">
        <v>865</v>
      </c>
      <c r="O96" s="246"/>
      <c r="P96" s="186">
        <v>3553</v>
      </c>
      <c r="Q96" s="186">
        <v>60</v>
      </c>
      <c r="R96" s="187" t="str">
        <f t="shared" si="6"/>
        <v>N/A</v>
      </c>
      <c r="S96" s="188" t="str">
        <f t="shared" si="7"/>
        <v>N/A</v>
      </c>
      <c r="T96" s="106" t="s">
        <v>869</v>
      </c>
      <c r="U96" s="10"/>
      <c r="V96" s="10"/>
    </row>
    <row r="97" spans="1:22" ht="26.4" x14ac:dyDescent="0.25">
      <c r="A97" s="239" t="s">
        <v>664</v>
      </c>
      <c r="B97" s="240">
        <v>2022</v>
      </c>
      <c r="C97" s="239" t="s">
        <v>654</v>
      </c>
      <c r="D97" s="242" t="s">
        <v>149</v>
      </c>
      <c r="E97" s="243" t="s">
        <v>1362</v>
      </c>
      <c r="F97" s="241" t="s">
        <v>1356</v>
      </c>
      <c r="G97" s="256" t="s">
        <v>1619</v>
      </c>
      <c r="H97" s="240" t="s">
        <v>1162</v>
      </c>
      <c r="I97" s="244" t="s">
        <v>460</v>
      </c>
      <c r="J97" s="242" t="s">
        <v>189</v>
      </c>
      <c r="K97" s="254" t="s">
        <v>1624</v>
      </c>
      <c r="L97" s="240" t="s">
        <v>1621</v>
      </c>
      <c r="M97" s="255" t="s">
        <v>1622</v>
      </c>
      <c r="N97" s="240" t="s">
        <v>865</v>
      </c>
      <c r="O97" s="246"/>
      <c r="P97" s="186">
        <v>380</v>
      </c>
      <c r="Q97" s="186">
        <v>7</v>
      </c>
      <c r="R97" s="187" t="str">
        <f t="shared" si="6"/>
        <v>N/A</v>
      </c>
      <c r="S97" s="188" t="str">
        <f t="shared" si="7"/>
        <v>N/A</v>
      </c>
      <c r="T97" s="106" t="s">
        <v>869</v>
      </c>
      <c r="U97" s="10"/>
      <c r="V97" s="10"/>
    </row>
    <row r="98" spans="1:22" ht="26.4" x14ac:dyDescent="0.25">
      <c r="A98" s="239" t="s">
        <v>664</v>
      </c>
      <c r="B98" s="240">
        <v>2022</v>
      </c>
      <c r="C98" s="239" t="s">
        <v>654</v>
      </c>
      <c r="D98" s="242" t="s">
        <v>149</v>
      </c>
      <c r="E98" s="243" t="s">
        <v>1362</v>
      </c>
      <c r="F98" s="241" t="s">
        <v>1356</v>
      </c>
      <c r="G98" s="256" t="s">
        <v>1619</v>
      </c>
      <c r="H98" s="240" t="s">
        <v>1162</v>
      </c>
      <c r="I98" s="244" t="s">
        <v>460</v>
      </c>
      <c r="J98" s="242" t="s">
        <v>189</v>
      </c>
      <c r="K98" s="254" t="s">
        <v>1625</v>
      </c>
      <c r="L98" s="240" t="s">
        <v>1621</v>
      </c>
      <c r="M98" s="255" t="s">
        <v>1622</v>
      </c>
      <c r="N98" s="240" t="s">
        <v>865</v>
      </c>
      <c r="O98" s="246"/>
      <c r="P98" s="186">
        <v>2322</v>
      </c>
      <c r="Q98" s="186">
        <v>41</v>
      </c>
      <c r="R98" s="187" t="str">
        <f t="shared" si="6"/>
        <v>N/A</v>
      </c>
      <c r="S98" s="188" t="str">
        <f t="shared" si="7"/>
        <v>N/A</v>
      </c>
      <c r="T98" s="106" t="s">
        <v>869</v>
      </c>
      <c r="U98" s="10"/>
      <c r="V98" s="10"/>
    </row>
    <row r="99" spans="1:22" ht="26.4" x14ac:dyDescent="0.25">
      <c r="A99" s="239" t="s">
        <v>664</v>
      </c>
      <c r="B99" s="240">
        <v>2022</v>
      </c>
      <c r="C99" s="239" t="s">
        <v>654</v>
      </c>
      <c r="D99" s="242" t="s">
        <v>149</v>
      </c>
      <c r="E99" s="243" t="s">
        <v>1362</v>
      </c>
      <c r="F99" s="241" t="s">
        <v>1356</v>
      </c>
      <c r="G99" s="244" t="s">
        <v>304</v>
      </c>
      <c r="H99" s="240" t="s">
        <v>1162</v>
      </c>
      <c r="I99" s="244" t="s">
        <v>462</v>
      </c>
      <c r="J99" s="242" t="s">
        <v>189</v>
      </c>
      <c r="K99" s="254" t="s">
        <v>885</v>
      </c>
      <c r="L99" s="240" t="s">
        <v>1621</v>
      </c>
      <c r="M99" s="255" t="s">
        <v>1622</v>
      </c>
      <c r="N99" s="240" t="s">
        <v>865</v>
      </c>
      <c r="O99" s="246"/>
      <c r="P99" s="186">
        <v>3553</v>
      </c>
      <c r="Q99" s="186">
        <v>60</v>
      </c>
      <c r="R99" s="187" t="str">
        <f t="shared" si="6"/>
        <v>N/A</v>
      </c>
      <c r="S99" s="188" t="str">
        <f t="shared" si="7"/>
        <v>N/A</v>
      </c>
      <c r="T99" s="106" t="s">
        <v>869</v>
      </c>
      <c r="U99" s="10"/>
      <c r="V99" s="10"/>
    </row>
    <row r="100" spans="1:22" ht="26.4" x14ac:dyDescent="0.25">
      <c r="A100" s="239" t="s">
        <v>664</v>
      </c>
      <c r="B100" s="240">
        <v>2022</v>
      </c>
      <c r="C100" s="239" t="s">
        <v>654</v>
      </c>
      <c r="D100" s="242" t="s">
        <v>149</v>
      </c>
      <c r="E100" s="243" t="s">
        <v>1362</v>
      </c>
      <c r="F100" s="241" t="s">
        <v>1356</v>
      </c>
      <c r="G100" s="256" t="s">
        <v>304</v>
      </c>
      <c r="H100" s="240" t="s">
        <v>1162</v>
      </c>
      <c r="I100" s="244" t="s">
        <v>460</v>
      </c>
      <c r="J100" s="242" t="s">
        <v>189</v>
      </c>
      <c r="K100" s="254" t="s">
        <v>1624</v>
      </c>
      <c r="L100" s="240" t="s">
        <v>1621</v>
      </c>
      <c r="M100" s="255" t="s">
        <v>1622</v>
      </c>
      <c r="N100" s="240" t="s">
        <v>865</v>
      </c>
      <c r="O100" s="246"/>
      <c r="P100" s="186">
        <v>380</v>
      </c>
      <c r="Q100" s="186">
        <v>7</v>
      </c>
      <c r="R100" s="187" t="str">
        <f t="shared" si="6"/>
        <v>N/A</v>
      </c>
      <c r="S100" s="188" t="str">
        <f t="shared" si="7"/>
        <v>N/A</v>
      </c>
      <c r="T100" s="106" t="s">
        <v>869</v>
      </c>
      <c r="U100" s="10"/>
      <c r="V100" s="10"/>
    </row>
    <row r="101" spans="1:22" ht="26.4" x14ac:dyDescent="0.25">
      <c r="A101" s="239" t="s">
        <v>664</v>
      </c>
      <c r="B101" s="240">
        <v>2022</v>
      </c>
      <c r="C101" s="239" t="s">
        <v>654</v>
      </c>
      <c r="D101" s="242" t="s">
        <v>149</v>
      </c>
      <c r="E101" s="243" t="s">
        <v>1362</v>
      </c>
      <c r="F101" s="241" t="s">
        <v>1356</v>
      </c>
      <c r="G101" s="256" t="s">
        <v>304</v>
      </c>
      <c r="H101" s="240" t="s">
        <v>1162</v>
      </c>
      <c r="I101" s="244" t="s">
        <v>460</v>
      </c>
      <c r="J101" s="242" t="s">
        <v>189</v>
      </c>
      <c r="K101" s="254" t="s">
        <v>1625</v>
      </c>
      <c r="L101" s="240" t="s">
        <v>1621</v>
      </c>
      <c r="M101" s="255" t="s">
        <v>1622</v>
      </c>
      <c r="N101" s="240" t="s">
        <v>865</v>
      </c>
      <c r="O101" s="246"/>
      <c r="P101" s="186">
        <v>2322</v>
      </c>
      <c r="Q101" s="186">
        <v>41</v>
      </c>
      <c r="R101" s="187" t="str">
        <f t="shared" si="6"/>
        <v>N/A</v>
      </c>
      <c r="S101" s="188" t="str">
        <f t="shared" si="7"/>
        <v>N/A</v>
      </c>
      <c r="T101" s="106" t="s">
        <v>869</v>
      </c>
      <c r="U101" s="10"/>
      <c r="V101" s="10"/>
    </row>
    <row r="102" spans="1:22" ht="26.4" x14ac:dyDescent="0.25">
      <c r="A102" s="239" t="s">
        <v>664</v>
      </c>
      <c r="B102" s="240">
        <v>2022</v>
      </c>
      <c r="C102" s="239" t="s">
        <v>654</v>
      </c>
      <c r="D102" s="242" t="s">
        <v>149</v>
      </c>
      <c r="E102" s="243" t="s">
        <v>1362</v>
      </c>
      <c r="F102" s="241" t="s">
        <v>1356</v>
      </c>
      <c r="G102" s="244" t="s">
        <v>302</v>
      </c>
      <c r="H102" s="240" t="s">
        <v>1162</v>
      </c>
      <c r="I102" s="244" t="s">
        <v>462</v>
      </c>
      <c r="J102" s="242" t="s">
        <v>189</v>
      </c>
      <c r="K102" s="254" t="s">
        <v>885</v>
      </c>
      <c r="L102" s="240" t="s">
        <v>1621</v>
      </c>
      <c r="M102" s="255" t="s">
        <v>1622</v>
      </c>
      <c r="N102" s="240" t="s">
        <v>865</v>
      </c>
      <c r="O102" s="246"/>
      <c r="P102" s="186">
        <v>3553</v>
      </c>
      <c r="Q102" s="186">
        <v>60</v>
      </c>
      <c r="R102" s="187" t="str">
        <f t="shared" si="6"/>
        <v>N/A</v>
      </c>
      <c r="S102" s="188" t="str">
        <f t="shared" si="7"/>
        <v>N/A</v>
      </c>
      <c r="T102" s="106" t="s">
        <v>869</v>
      </c>
      <c r="U102" s="10"/>
      <c r="V102" s="10"/>
    </row>
    <row r="103" spans="1:22" ht="26.4" x14ac:dyDescent="0.25">
      <c r="A103" s="239" t="s">
        <v>664</v>
      </c>
      <c r="B103" s="240">
        <v>2022</v>
      </c>
      <c r="C103" s="239" t="s">
        <v>654</v>
      </c>
      <c r="D103" s="242" t="s">
        <v>149</v>
      </c>
      <c r="E103" s="243" t="s">
        <v>1362</v>
      </c>
      <c r="F103" s="241" t="s">
        <v>1356</v>
      </c>
      <c r="G103" s="256" t="s">
        <v>302</v>
      </c>
      <c r="H103" s="240" t="s">
        <v>1162</v>
      </c>
      <c r="I103" s="244" t="s">
        <v>460</v>
      </c>
      <c r="J103" s="242" t="s">
        <v>189</v>
      </c>
      <c r="K103" s="254" t="s">
        <v>1624</v>
      </c>
      <c r="L103" s="240" t="s">
        <v>1621</v>
      </c>
      <c r="M103" s="255" t="s">
        <v>1622</v>
      </c>
      <c r="N103" s="240" t="s">
        <v>865</v>
      </c>
      <c r="O103" s="246"/>
      <c r="P103" s="186">
        <v>380</v>
      </c>
      <c r="Q103" s="186">
        <v>7</v>
      </c>
      <c r="R103" s="187" t="str">
        <f t="shared" si="6"/>
        <v>N/A</v>
      </c>
      <c r="S103" s="188" t="str">
        <f t="shared" si="7"/>
        <v>N/A</v>
      </c>
      <c r="T103" s="106" t="s">
        <v>869</v>
      </c>
      <c r="U103" s="10"/>
      <c r="V103" s="10"/>
    </row>
    <row r="104" spans="1:22" ht="26.4" x14ac:dyDescent="0.25">
      <c r="A104" s="239" t="s">
        <v>664</v>
      </c>
      <c r="B104" s="240">
        <v>2022</v>
      </c>
      <c r="C104" s="239" t="s">
        <v>654</v>
      </c>
      <c r="D104" s="242" t="s">
        <v>149</v>
      </c>
      <c r="E104" s="243" t="s">
        <v>1362</v>
      </c>
      <c r="F104" s="241" t="s">
        <v>1356</v>
      </c>
      <c r="G104" s="256" t="s">
        <v>302</v>
      </c>
      <c r="H104" s="240" t="s">
        <v>1162</v>
      </c>
      <c r="I104" s="244" t="s">
        <v>460</v>
      </c>
      <c r="J104" s="242" t="s">
        <v>189</v>
      </c>
      <c r="K104" s="254" t="s">
        <v>1625</v>
      </c>
      <c r="L104" s="240" t="s">
        <v>1621</v>
      </c>
      <c r="M104" s="255" t="s">
        <v>1622</v>
      </c>
      <c r="N104" s="240" t="s">
        <v>865</v>
      </c>
      <c r="O104" s="246"/>
      <c r="P104" s="186">
        <v>2322</v>
      </c>
      <c r="Q104" s="186">
        <v>41</v>
      </c>
      <c r="R104" s="187" t="str">
        <f t="shared" si="6"/>
        <v>N/A</v>
      </c>
      <c r="S104" s="188" t="str">
        <f t="shared" si="7"/>
        <v>N/A</v>
      </c>
      <c r="T104" s="106" t="s">
        <v>869</v>
      </c>
      <c r="U104" s="10"/>
      <c r="V104" s="10"/>
    </row>
    <row r="105" spans="1:22" ht="26.4" x14ac:dyDescent="0.25">
      <c r="A105" s="221" t="s">
        <v>664</v>
      </c>
      <c r="B105" s="228">
        <v>2022</v>
      </c>
      <c r="C105" s="221" t="s">
        <v>654</v>
      </c>
      <c r="D105" s="227" t="s">
        <v>149</v>
      </c>
      <c r="E105" s="251" t="s">
        <v>1362</v>
      </c>
      <c r="F105" s="239" t="s">
        <v>1316</v>
      </c>
      <c r="G105" s="91" t="s">
        <v>300</v>
      </c>
      <c r="H105" s="228" t="s">
        <v>1162</v>
      </c>
      <c r="I105" s="91" t="s">
        <v>460</v>
      </c>
      <c r="J105" s="221" t="s">
        <v>197</v>
      </c>
      <c r="K105" s="220" t="s">
        <v>737</v>
      </c>
      <c r="L105" s="228" t="s">
        <v>1621</v>
      </c>
      <c r="M105" s="253" t="s">
        <v>1622</v>
      </c>
      <c r="N105" s="228" t="s">
        <v>865</v>
      </c>
      <c r="O105" s="170"/>
      <c r="P105" s="186">
        <v>1832</v>
      </c>
      <c r="Q105" s="186" t="s">
        <v>1622</v>
      </c>
      <c r="R105" s="187" t="str">
        <f t="shared" si="6"/>
        <v>N/A</v>
      </c>
      <c r="S105" s="188" t="str">
        <f t="shared" si="7"/>
        <v>N/A</v>
      </c>
      <c r="T105" s="106" t="s">
        <v>869</v>
      </c>
      <c r="U105" s="10"/>
      <c r="V105" s="10"/>
    </row>
    <row r="106" spans="1:22" ht="26.4" x14ac:dyDescent="0.25">
      <c r="A106" s="221" t="s">
        <v>664</v>
      </c>
      <c r="B106" s="228">
        <v>2022</v>
      </c>
      <c r="C106" s="221" t="s">
        <v>654</v>
      </c>
      <c r="D106" s="227" t="s">
        <v>149</v>
      </c>
      <c r="E106" s="251" t="s">
        <v>1362</v>
      </c>
      <c r="F106" s="239" t="s">
        <v>1316</v>
      </c>
      <c r="G106" s="91" t="s">
        <v>300</v>
      </c>
      <c r="H106" s="228" t="s">
        <v>1162</v>
      </c>
      <c r="I106" s="91" t="s">
        <v>460</v>
      </c>
      <c r="J106" s="221" t="s">
        <v>197</v>
      </c>
      <c r="K106" s="220" t="s">
        <v>739</v>
      </c>
      <c r="L106" s="228" t="s">
        <v>1621</v>
      </c>
      <c r="M106" s="253" t="s">
        <v>1622</v>
      </c>
      <c r="N106" s="228" t="s">
        <v>865</v>
      </c>
      <c r="O106" s="170"/>
      <c r="P106" s="186">
        <f>217+93+152</f>
        <v>462</v>
      </c>
      <c r="Q106" s="186" t="s">
        <v>1622</v>
      </c>
      <c r="R106" s="187" t="str">
        <f t="shared" si="6"/>
        <v>N/A</v>
      </c>
      <c r="S106" s="188" t="str">
        <f t="shared" si="7"/>
        <v>N/A</v>
      </c>
      <c r="T106" s="106" t="s">
        <v>869</v>
      </c>
      <c r="U106" s="10"/>
      <c r="V106" s="10"/>
    </row>
    <row r="107" spans="1:22" ht="26.4" x14ac:dyDescent="0.25">
      <c r="A107" s="221" t="s">
        <v>664</v>
      </c>
      <c r="B107" s="228">
        <v>2022</v>
      </c>
      <c r="C107" s="221" t="s">
        <v>654</v>
      </c>
      <c r="D107" s="227" t="s">
        <v>149</v>
      </c>
      <c r="E107" s="251" t="s">
        <v>1362</v>
      </c>
      <c r="F107" s="239" t="s">
        <v>1316</v>
      </c>
      <c r="G107" s="91" t="s">
        <v>300</v>
      </c>
      <c r="H107" s="228" t="s">
        <v>1162</v>
      </c>
      <c r="I107" s="91" t="s">
        <v>460</v>
      </c>
      <c r="J107" s="221" t="s">
        <v>197</v>
      </c>
      <c r="K107" s="220" t="s">
        <v>734</v>
      </c>
      <c r="L107" s="228" t="s">
        <v>1621</v>
      </c>
      <c r="M107" s="253" t="s">
        <v>1622</v>
      </c>
      <c r="N107" s="228" t="s">
        <v>865</v>
      </c>
      <c r="O107" s="170"/>
      <c r="P107" s="186">
        <v>315</v>
      </c>
      <c r="Q107" s="186" t="s">
        <v>1622</v>
      </c>
      <c r="R107" s="187" t="str">
        <f t="shared" si="6"/>
        <v>N/A</v>
      </c>
      <c r="S107" s="188" t="str">
        <f t="shared" si="7"/>
        <v>N/A</v>
      </c>
      <c r="T107" s="106" t="s">
        <v>869</v>
      </c>
      <c r="U107" s="10"/>
      <c r="V107" s="10"/>
    </row>
    <row r="108" spans="1:22" ht="26.4" x14ac:dyDescent="0.25">
      <c r="A108" s="221" t="s">
        <v>664</v>
      </c>
      <c r="B108" s="228">
        <v>2022</v>
      </c>
      <c r="C108" s="221" t="s">
        <v>654</v>
      </c>
      <c r="D108" s="227" t="s">
        <v>149</v>
      </c>
      <c r="E108" s="251" t="s">
        <v>1362</v>
      </c>
      <c r="F108" s="239" t="s">
        <v>1316</v>
      </c>
      <c r="G108" s="91" t="s">
        <v>300</v>
      </c>
      <c r="H108" s="228" t="s">
        <v>1162</v>
      </c>
      <c r="I108" s="91" t="s">
        <v>460</v>
      </c>
      <c r="J108" s="221" t="s">
        <v>197</v>
      </c>
      <c r="K108" s="220" t="s">
        <v>741</v>
      </c>
      <c r="L108" s="228" t="s">
        <v>1621</v>
      </c>
      <c r="M108" s="253" t="s">
        <v>1622</v>
      </c>
      <c r="N108" s="228" t="s">
        <v>865</v>
      </c>
      <c r="O108" s="170"/>
      <c r="P108" s="186">
        <v>290</v>
      </c>
      <c r="Q108" s="186" t="s">
        <v>1622</v>
      </c>
      <c r="R108" s="187" t="str">
        <f t="shared" si="6"/>
        <v>N/A</v>
      </c>
      <c r="S108" s="188" t="str">
        <f t="shared" si="7"/>
        <v>N/A</v>
      </c>
      <c r="T108" s="106" t="s">
        <v>869</v>
      </c>
      <c r="U108" s="10"/>
      <c r="V108" s="10"/>
    </row>
    <row r="109" spans="1:22" ht="26.4" x14ac:dyDescent="0.25">
      <c r="A109" s="221" t="s">
        <v>664</v>
      </c>
      <c r="B109" s="228">
        <v>2022</v>
      </c>
      <c r="C109" s="221" t="s">
        <v>654</v>
      </c>
      <c r="D109" s="227" t="s">
        <v>149</v>
      </c>
      <c r="E109" s="251" t="s">
        <v>1362</v>
      </c>
      <c r="F109" s="239" t="s">
        <v>1316</v>
      </c>
      <c r="G109" s="91" t="s">
        <v>1619</v>
      </c>
      <c r="H109" s="228" t="s">
        <v>1162</v>
      </c>
      <c r="I109" s="91" t="s">
        <v>460</v>
      </c>
      <c r="J109" s="221" t="s">
        <v>197</v>
      </c>
      <c r="K109" s="220" t="s">
        <v>737</v>
      </c>
      <c r="L109" s="228" t="s">
        <v>1621</v>
      </c>
      <c r="M109" s="253" t="s">
        <v>1622</v>
      </c>
      <c r="N109" s="228" t="s">
        <v>865</v>
      </c>
      <c r="O109" s="170"/>
      <c r="P109" s="186">
        <v>1831</v>
      </c>
      <c r="Q109" s="186" t="s">
        <v>1622</v>
      </c>
      <c r="R109" s="187" t="str">
        <f t="shared" si="6"/>
        <v>N/A</v>
      </c>
      <c r="S109" s="188" t="str">
        <f t="shared" si="7"/>
        <v>N/A</v>
      </c>
      <c r="T109" s="106" t="s">
        <v>869</v>
      </c>
      <c r="U109" s="10"/>
      <c r="V109" s="10"/>
    </row>
    <row r="110" spans="1:22" ht="26.4" x14ac:dyDescent="0.25">
      <c r="A110" s="221" t="s">
        <v>664</v>
      </c>
      <c r="B110" s="228">
        <v>2022</v>
      </c>
      <c r="C110" s="221" t="s">
        <v>654</v>
      </c>
      <c r="D110" s="227" t="s">
        <v>149</v>
      </c>
      <c r="E110" s="251" t="s">
        <v>1362</v>
      </c>
      <c r="F110" s="239" t="s">
        <v>1316</v>
      </c>
      <c r="G110" s="91" t="s">
        <v>1619</v>
      </c>
      <c r="H110" s="228" t="s">
        <v>1162</v>
      </c>
      <c r="I110" s="91" t="s">
        <v>460</v>
      </c>
      <c r="J110" s="221" t="s">
        <v>197</v>
      </c>
      <c r="K110" s="220" t="s">
        <v>739</v>
      </c>
      <c r="L110" s="228" t="s">
        <v>1621</v>
      </c>
      <c r="M110" s="253" t="s">
        <v>1622</v>
      </c>
      <c r="N110" s="228" t="s">
        <v>865</v>
      </c>
      <c r="O110" s="170"/>
      <c r="P110" s="186">
        <v>0</v>
      </c>
      <c r="Q110" s="186" t="s">
        <v>1622</v>
      </c>
      <c r="R110" s="187" t="str">
        <f t="shared" si="6"/>
        <v>N/A</v>
      </c>
      <c r="S110" s="188" t="str">
        <f t="shared" si="7"/>
        <v>N/A</v>
      </c>
      <c r="T110" s="106" t="s">
        <v>1626</v>
      </c>
      <c r="U110" s="10"/>
      <c r="V110" s="10"/>
    </row>
    <row r="111" spans="1:22" ht="26.4" x14ac:dyDescent="0.25">
      <c r="A111" s="221" t="s">
        <v>664</v>
      </c>
      <c r="B111" s="228">
        <v>2022</v>
      </c>
      <c r="C111" s="221" t="s">
        <v>654</v>
      </c>
      <c r="D111" s="227" t="s">
        <v>149</v>
      </c>
      <c r="E111" s="251" t="s">
        <v>1362</v>
      </c>
      <c r="F111" s="239" t="s">
        <v>1316</v>
      </c>
      <c r="G111" s="91" t="s">
        <v>1619</v>
      </c>
      <c r="H111" s="228" t="s">
        <v>1162</v>
      </c>
      <c r="I111" s="91" t="s">
        <v>460</v>
      </c>
      <c r="J111" s="221" t="s">
        <v>197</v>
      </c>
      <c r="K111" s="220" t="s">
        <v>734</v>
      </c>
      <c r="L111" s="228" t="s">
        <v>1621</v>
      </c>
      <c r="M111" s="253" t="s">
        <v>1622</v>
      </c>
      <c r="N111" s="228" t="s">
        <v>865</v>
      </c>
      <c r="O111" s="170"/>
      <c r="P111" s="186">
        <v>315</v>
      </c>
      <c r="Q111" s="186" t="s">
        <v>1622</v>
      </c>
      <c r="R111" s="187" t="str">
        <f t="shared" si="6"/>
        <v>N/A</v>
      </c>
      <c r="S111" s="188" t="str">
        <f t="shared" si="7"/>
        <v>N/A</v>
      </c>
      <c r="T111" s="106" t="s">
        <v>869</v>
      </c>
      <c r="U111" s="10"/>
      <c r="V111" s="10"/>
    </row>
    <row r="112" spans="1:22" ht="26.4" x14ac:dyDescent="0.25">
      <c r="A112" s="221" t="s">
        <v>664</v>
      </c>
      <c r="B112" s="228">
        <v>2022</v>
      </c>
      <c r="C112" s="221" t="s">
        <v>654</v>
      </c>
      <c r="D112" s="227" t="s">
        <v>149</v>
      </c>
      <c r="E112" s="251" t="s">
        <v>1362</v>
      </c>
      <c r="F112" s="239" t="s">
        <v>1316</v>
      </c>
      <c r="G112" s="91" t="s">
        <v>1619</v>
      </c>
      <c r="H112" s="228" t="s">
        <v>1162</v>
      </c>
      <c r="I112" s="91" t="s">
        <v>460</v>
      </c>
      <c r="J112" s="221" t="s">
        <v>197</v>
      </c>
      <c r="K112" s="220" t="s">
        <v>741</v>
      </c>
      <c r="L112" s="228" t="s">
        <v>1621</v>
      </c>
      <c r="M112" s="253" t="s">
        <v>1622</v>
      </c>
      <c r="N112" s="228" t="s">
        <v>865</v>
      </c>
      <c r="O112" s="170"/>
      <c r="P112" s="186">
        <v>0</v>
      </c>
      <c r="Q112" s="186" t="s">
        <v>1622</v>
      </c>
      <c r="R112" s="187" t="str">
        <f t="shared" si="6"/>
        <v>N/A</v>
      </c>
      <c r="S112" s="188" t="str">
        <f t="shared" si="7"/>
        <v>N/A</v>
      </c>
      <c r="T112" s="106" t="s">
        <v>1626</v>
      </c>
      <c r="U112" s="10"/>
      <c r="V112" s="10"/>
    </row>
    <row r="113" spans="1:22" ht="26.4" x14ac:dyDescent="0.25">
      <c r="A113" s="221" t="s">
        <v>664</v>
      </c>
      <c r="B113" s="228">
        <v>2022</v>
      </c>
      <c r="C113" s="221" t="s">
        <v>654</v>
      </c>
      <c r="D113" s="227" t="s">
        <v>149</v>
      </c>
      <c r="E113" s="251" t="s">
        <v>1362</v>
      </c>
      <c r="F113" s="239" t="s">
        <v>1316</v>
      </c>
      <c r="G113" s="91" t="s">
        <v>304</v>
      </c>
      <c r="H113" s="228" t="s">
        <v>1162</v>
      </c>
      <c r="I113" s="91" t="s">
        <v>460</v>
      </c>
      <c r="J113" s="221" t="s">
        <v>197</v>
      </c>
      <c r="K113" s="220" t="s">
        <v>737</v>
      </c>
      <c r="L113" s="228" t="s">
        <v>1621</v>
      </c>
      <c r="M113" s="253" t="s">
        <v>1622</v>
      </c>
      <c r="N113" s="228" t="s">
        <v>865</v>
      </c>
      <c r="O113" s="170"/>
      <c r="P113" s="186">
        <v>1832</v>
      </c>
      <c r="Q113" s="186" t="s">
        <v>1622</v>
      </c>
      <c r="R113" s="187" t="str">
        <f t="shared" si="6"/>
        <v>N/A</v>
      </c>
      <c r="S113" s="188" t="str">
        <f t="shared" si="7"/>
        <v>N/A</v>
      </c>
      <c r="T113" s="106" t="s">
        <v>869</v>
      </c>
      <c r="U113" s="10"/>
      <c r="V113" s="10"/>
    </row>
    <row r="114" spans="1:22" ht="26.4" x14ac:dyDescent="0.25">
      <c r="A114" s="221" t="s">
        <v>664</v>
      </c>
      <c r="B114" s="228">
        <v>2022</v>
      </c>
      <c r="C114" s="221" t="s">
        <v>654</v>
      </c>
      <c r="D114" s="227" t="s">
        <v>149</v>
      </c>
      <c r="E114" s="251" t="s">
        <v>1362</v>
      </c>
      <c r="F114" s="239" t="s">
        <v>1316</v>
      </c>
      <c r="G114" s="91" t="s">
        <v>304</v>
      </c>
      <c r="H114" s="228" t="s">
        <v>1162</v>
      </c>
      <c r="I114" s="91" t="s">
        <v>460</v>
      </c>
      <c r="J114" s="221" t="s">
        <v>197</v>
      </c>
      <c r="K114" s="220" t="s">
        <v>739</v>
      </c>
      <c r="L114" s="228" t="s">
        <v>1621</v>
      </c>
      <c r="M114" s="253" t="s">
        <v>1622</v>
      </c>
      <c r="N114" s="228" t="s">
        <v>865</v>
      </c>
      <c r="O114" s="170"/>
      <c r="P114" s="186">
        <f>217+93+151</f>
        <v>461</v>
      </c>
      <c r="Q114" s="186" t="s">
        <v>1622</v>
      </c>
      <c r="R114" s="187" t="str">
        <f t="shared" si="6"/>
        <v>N/A</v>
      </c>
      <c r="S114" s="188" t="str">
        <f t="shared" si="7"/>
        <v>N/A</v>
      </c>
      <c r="T114" s="106" t="s">
        <v>869</v>
      </c>
      <c r="U114" s="10"/>
      <c r="V114" s="10"/>
    </row>
    <row r="115" spans="1:22" ht="26.4" x14ac:dyDescent="0.25">
      <c r="A115" s="221" t="s">
        <v>664</v>
      </c>
      <c r="B115" s="228">
        <v>2022</v>
      </c>
      <c r="C115" s="221" t="s">
        <v>654</v>
      </c>
      <c r="D115" s="227" t="s">
        <v>149</v>
      </c>
      <c r="E115" s="251" t="s">
        <v>1362</v>
      </c>
      <c r="F115" s="239" t="s">
        <v>1316</v>
      </c>
      <c r="G115" s="91" t="s">
        <v>304</v>
      </c>
      <c r="H115" s="228" t="s">
        <v>1162</v>
      </c>
      <c r="I115" s="91" t="s">
        <v>460</v>
      </c>
      <c r="J115" s="221" t="s">
        <v>197</v>
      </c>
      <c r="K115" s="220" t="s">
        <v>734</v>
      </c>
      <c r="L115" s="228" t="s">
        <v>1621</v>
      </c>
      <c r="M115" s="253" t="s">
        <v>1622</v>
      </c>
      <c r="N115" s="228" t="s">
        <v>865</v>
      </c>
      <c r="O115" s="170"/>
      <c r="P115" s="186">
        <v>315</v>
      </c>
      <c r="Q115" s="186" t="s">
        <v>1622</v>
      </c>
      <c r="R115" s="187" t="str">
        <f t="shared" si="6"/>
        <v>N/A</v>
      </c>
      <c r="S115" s="188" t="str">
        <f t="shared" si="7"/>
        <v>N/A</v>
      </c>
      <c r="T115" s="106" t="s">
        <v>869</v>
      </c>
      <c r="U115" s="10"/>
      <c r="V115" s="10"/>
    </row>
    <row r="116" spans="1:22" ht="26.4" x14ac:dyDescent="0.25">
      <c r="A116" s="221" t="s">
        <v>664</v>
      </c>
      <c r="B116" s="228">
        <v>2022</v>
      </c>
      <c r="C116" s="221" t="s">
        <v>654</v>
      </c>
      <c r="D116" s="227" t="s">
        <v>149</v>
      </c>
      <c r="E116" s="251" t="s">
        <v>1362</v>
      </c>
      <c r="F116" s="239" t="s">
        <v>1316</v>
      </c>
      <c r="G116" s="91" t="s">
        <v>304</v>
      </c>
      <c r="H116" s="228" t="s">
        <v>1162</v>
      </c>
      <c r="I116" s="91" t="s">
        <v>460</v>
      </c>
      <c r="J116" s="221" t="s">
        <v>197</v>
      </c>
      <c r="K116" s="220" t="s">
        <v>741</v>
      </c>
      <c r="L116" s="228" t="s">
        <v>1621</v>
      </c>
      <c r="M116" s="253" t="s">
        <v>1622</v>
      </c>
      <c r="N116" s="228" t="s">
        <v>865</v>
      </c>
      <c r="O116" s="170"/>
      <c r="P116" s="186">
        <v>290</v>
      </c>
      <c r="Q116" s="186" t="s">
        <v>1622</v>
      </c>
      <c r="R116" s="187" t="str">
        <f t="shared" si="6"/>
        <v>N/A</v>
      </c>
      <c r="S116" s="188" t="str">
        <f t="shared" si="7"/>
        <v>N/A</v>
      </c>
      <c r="T116" s="106" t="s">
        <v>869</v>
      </c>
      <c r="U116" s="10"/>
      <c r="V116" s="10"/>
    </row>
    <row r="117" spans="1:22" ht="26.4" x14ac:dyDescent="0.25">
      <c r="A117" s="221" t="s">
        <v>664</v>
      </c>
      <c r="B117" s="228">
        <v>2022</v>
      </c>
      <c r="C117" s="221" t="s">
        <v>654</v>
      </c>
      <c r="D117" s="227" t="s">
        <v>149</v>
      </c>
      <c r="E117" s="251" t="s">
        <v>1362</v>
      </c>
      <c r="F117" s="239" t="s">
        <v>1316</v>
      </c>
      <c r="G117" s="91" t="s">
        <v>302</v>
      </c>
      <c r="H117" s="228" t="s">
        <v>1162</v>
      </c>
      <c r="I117" s="91" t="s">
        <v>460</v>
      </c>
      <c r="J117" s="221" t="s">
        <v>197</v>
      </c>
      <c r="K117" s="220" t="s">
        <v>737</v>
      </c>
      <c r="L117" s="228" t="s">
        <v>1621</v>
      </c>
      <c r="M117" s="253" t="s">
        <v>1622</v>
      </c>
      <c r="N117" s="228" t="s">
        <v>865</v>
      </c>
      <c r="O117" s="170"/>
      <c r="P117" s="186">
        <v>1832</v>
      </c>
      <c r="Q117" s="186" t="s">
        <v>1622</v>
      </c>
      <c r="R117" s="187" t="str">
        <f t="shared" si="6"/>
        <v>N/A</v>
      </c>
      <c r="S117" s="188" t="str">
        <f t="shared" si="7"/>
        <v>N/A</v>
      </c>
      <c r="T117" s="106" t="s">
        <v>869</v>
      </c>
      <c r="U117" s="10"/>
      <c r="V117" s="10"/>
    </row>
    <row r="118" spans="1:22" ht="26.4" x14ac:dyDescent="0.25">
      <c r="A118" s="221" t="s">
        <v>664</v>
      </c>
      <c r="B118" s="228">
        <v>2022</v>
      </c>
      <c r="C118" s="221" t="s">
        <v>654</v>
      </c>
      <c r="D118" s="227" t="s">
        <v>149</v>
      </c>
      <c r="E118" s="251" t="s">
        <v>1362</v>
      </c>
      <c r="F118" s="239" t="s">
        <v>1316</v>
      </c>
      <c r="G118" s="91" t="s">
        <v>302</v>
      </c>
      <c r="H118" s="228" t="s">
        <v>1162</v>
      </c>
      <c r="I118" s="91" t="s">
        <v>460</v>
      </c>
      <c r="J118" s="221" t="s">
        <v>197</v>
      </c>
      <c r="K118" s="220" t="s">
        <v>739</v>
      </c>
      <c r="L118" s="228" t="s">
        <v>1621</v>
      </c>
      <c r="M118" s="253" t="s">
        <v>1622</v>
      </c>
      <c r="N118" s="228" t="s">
        <v>865</v>
      </c>
      <c r="O118" s="170"/>
      <c r="P118" s="186">
        <f>217+93+152</f>
        <v>462</v>
      </c>
      <c r="Q118" s="186" t="s">
        <v>1622</v>
      </c>
      <c r="R118" s="187" t="str">
        <f t="shared" si="6"/>
        <v>N/A</v>
      </c>
      <c r="S118" s="188" t="str">
        <f t="shared" si="7"/>
        <v>N/A</v>
      </c>
      <c r="T118" s="106" t="s">
        <v>869</v>
      </c>
      <c r="U118" s="10"/>
      <c r="V118" s="10"/>
    </row>
    <row r="119" spans="1:22" ht="26.4" x14ac:dyDescent="0.25">
      <c r="A119" s="221" t="s">
        <v>664</v>
      </c>
      <c r="B119" s="228">
        <v>2022</v>
      </c>
      <c r="C119" s="221" t="s">
        <v>654</v>
      </c>
      <c r="D119" s="227" t="s">
        <v>149</v>
      </c>
      <c r="E119" s="251" t="s">
        <v>1362</v>
      </c>
      <c r="F119" s="239" t="s">
        <v>1316</v>
      </c>
      <c r="G119" s="91" t="s">
        <v>302</v>
      </c>
      <c r="H119" s="228" t="s">
        <v>1162</v>
      </c>
      <c r="I119" s="91" t="s">
        <v>460</v>
      </c>
      <c r="J119" s="221" t="s">
        <v>197</v>
      </c>
      <c r="K119" s="220" t="s">
        <v>734</v>
      </c>
      <c r="L119" s="228" t="s">
        <v>1621</v>
      </c>
      <c r="M119" s="253" t="s">
        <v>1622</v>
      </c>
      <c r="N119" s="228" t="s">
        <v>865</v>
      </c>
      <c r="O119" s="170"/>
      <c r="P119" s="186">
        <v>315</v>
      </c>
      <c r="Q119" s="186" t="s">
        <v>1622</v>
      </c>
      <c r="R119" s="187" t="str">
        <f t="shared" si="6"/>
        <v>N/A</v>
      </c>
      <c r="S119" s="188" t="str">
        <f t="shared" si="7"/>
        <v>N/A</v>
      </c>
      <c r="T119" s="106" t="s">
        <v>869</v>
      </c>
      <c r="U119" s="10"/>
      <c r="V119" s="10"/>
    </row>
    <row r="120" spans="1:22" ht="26.4" x14ac:dyDescent="0.25">
      <c r="A120" s="221" t="s">
        <v>664</v>
      </c>
      <c r="B120" s="228">
        <v>2022</v>
      </c>
      <c r="C120" s="221" t="s">
        <v>654</v>
      </c>
      <c r="D120" s="227" t="s">
        <v>149</v>
      </c>
      <c r="E120" s="251" t="s">
        <v>1362</v>
      </c>
      <c r="F120" s="239" t="s">
        <v>1316</v>
      </c>
      <c r="G120" s="91" t="s">
        <v>302</v>
      </c>
      <c r="H120" s="228" t="s">
        <v>1162</v>
      </c>
      <c r="I120" s="91" t="s">
        <v>460</v>
      </c>
      <c r="J120" s="221" t="s">
        <v>197</v>
      </c>
      <c r="K120" s="220" t="s">
        <v>741</v>
      </c>
      <c r="L120" s="228" t="s">
        <v>1621</v>
      </c>
      <c r="M120" s="253" t="s">
        <v>1622</v>
      </c>
      <c r="N120" s="228" t="s">
        <v>865</v>
      </c>
      <c r="O120" s="170"/>
      <c r="P120" s="186">
        <v>290</v>
      </c>
      <c r="Q120" s="186" t="s">
        <v>1622</v>
      </c>
      <c r="R120" s="187" t="str">
        <f t="shared" si="6"/>
        <v>N/A</v>
      </c>
      <c r="S120" s="188" t="str">
        <f t="shared" si="7"/>
        <v>N/A</v>
      </c>
      <c r="T120" s="106" t="s">
        <v>869</v>
      </c>
      <c r="U120" s="10"/>
      <c r="V120" s="10"/>
    </row>
    <row r="121" spans="1:22" ht="26.4" x14ac:dyDescent="0.25">
      <c r="A121" s="239" t="s">
        <v>664</v>
      </c>
      <c r="B121" s="240">
        <v>2022</v>
      </c>
      <c r="C121" s="239" t="s">
        <v>654</v>
      </c>
      <c r="D121" s="242" t="s">
        <v>149</v>
      </c>
      <c r="E121" s="243" t="s">
        <v>1367</v>
      </c>
      <c r="F121" s="241" t="s">
        <v>1356</v>
      </c>
      <c r="G121" s="244" t="s">
        <v>1619</v>
      </c>
      <c r="H121" s="240" t="s">
        <v>1162</v>
      </c>
      <c r="I121" s="244" t="s">
        <v>462</v>
      </c>
      <c r="J121" s="242" t="s">
        <v>189</v>
      </c>
      <c r="K121" s="254" t="s">
        <v>885</v>
      </c>
      <c r="L121" s="240" t="s">
        <v>1621</v>
      </c>
      <c r="M121" s="255" t="s">
        <v>1622</v>
      </c>
      <c r="N121" s="240" t="s">
        <v>865</v>
      </c>
      <c r="O121" s="246" t="s">
        <v>1627</v>
      </c>
      <c r="P121" s="186">
        <v>324</v>
      </c>
      <c r="Q121" s="186">
        <v>16</v>
      </c>
      <c r="R121" s="187" t="str">
        <f t="shared" si="6"/>
        <v>N/A</v>
      </c>
      <c r="S121" s="188" t="str">
        <f t="shared" si="7"/>
        <v>N/A</v>
      </c>
      <c r="T121" s="106" t="s">
        <v>869</v>
      </c>
      <c r="U121" s="10"/>
      <c r="V121" s="10"/>
    </row>
    <row r="122" spans="1:22" ht="26.4" x14ac:dyDescent="0.25">
      <c r="A122" s="239" t="s">
        <v>664</v>
      </c>
      <c r="B122" s="240">
        <v>2022</v>
      </c>
      <c r="C122" s="239" t="s">
        <v>654</v>
      </c>
      <c r="D122" s="242" t="s">
        <v>149</v>
      </c>
      <c r="E122" s="243" t="s">
        <v>1367</v>
      </c>
      <c r="F122" s="241" t="s">
        <v>1356</v>
      </c>
      <c r="G122" s="244" t="s">
        <v>304</v>
      </c>
      <c r="H122" s="240" t="s">
        <v>1162</v>
      </c>
      <c r="I122" s="244" t="s">
        <v>462</v>
      </c>
      <c r="J122" s="242" t="s">
        <v>189</v>
      </c>
      <c r="K122" s="254" t="s">
        <v>885</v>
      </c>
      <c r="L122" s="240" t="s">
        <v>1621</v>
      </c>
      <c r="M122" s="255" t="s">
        <v>1622</v>
      </c>
      <c r="N122" s="240" t="s">
        <v>865</v>
      </c>
      <c r="O122" s="246"/>
      <c r="P122" s="186">
        <v>324</v>
      </c>
      <c r="Q122" s="186">
        <v>16</v>
      </c>
      <c r="R122" s="187" t="str">
        <f t="shared" si="6"/>
        <v>N/A</v>
      </c>
      <c r="S122" s="188" t="str">
        <f t="shared" si="7"/>
        <v>N/A</v>
      </c>
      <c r="T122" s="106" t="s">
        <v>869</v>
      </c>
      <c r="U122" s="10"/>
      <c r="V122" s="10"/>
    </row>
    <row r="123" spans="1:22" ht="26.4" x14ac:dyDescent="0.25">
      <c r="A123" s="239" t="s">
        <v>664</v>
      </c>
      <c r="B123" s="240">
        <v>2022</v>
      </c>
      <c r="C123" s="239" t="s">
        <v>654</v>
      </c>
      <c r="D123" s="242" t="s">
        <v>149</v>
      </c>
      <c r="E123" s="243" t="s">
        <v>1367</v>
      </c>
      <c r="F123" s="241" t="s">
        <v>1356</v>
      </c>
      <c r="G123" s="244" t="s">
        <v>302</v>
      </c>
      <c r="H123" s="240" t="s">
        <v>1162</v>
      </c>
      <c r="I123" s="244" t="s">
        <v>462</v>
      </c>
      <c r="J123" s="242" t="s">
        <v>189</v>
      </c>
      <c r="K123" s="254" t="s">
        <v>885</v>
      </c>
      <c r="L123" s="240" t="s">
        <v>1621</v>
      </c>
      <c r="M123" s="255" t="s">
        <v>1622</v>
      </c>
      <c r="N123" s="240" t="s">
        <v>865</v>
      </c>
      <c r="O123" s="246"/>
      <c r="P123" s="186">
        <v>324</v>
      </c>
      <c r="Q123" s="186">
        <v>16</v>
      </c>
      <c r="R123" s="187" t="str">
        <f t="shared" si="6"/>
        <v>N/A</v>
      </c>
      <c r="S123" s="188" t="str">
        <f t="shared" si="7"/>
        <v>N/A</v>
      </c>
      <c r="T123" s="106" t="s">
        <v>869</v>
      </c>
      <c r="U123" s="10"/>
      <c r="V123" s="10"/>
    </row>
    <row r="124" spans="1:22" ht="26.4" x14ac:dyDescent="0.25">
      <c r="A124" s="221" t="s">
        <v>664</v>
      </c>
      <c r="B124" s="228">
        <v>2022</v>
      </c>
      <c r="C124" s="221" t="s">
        <v>654</v>
      </c>
      <c r="D124" s="227" t="s">
        <v>149</v>
      </c>
      <c r="E124" s="251" t="s">
        <v>1367</v>
      </c>
      <c r="F124" s="239" t="s">
        <v>1368</v>
      </c>
      <c r="G124" s="91" t="s">
        <v>304</v>
      </c>
      <c r="H124" s="228" t="s">
        <v>1162</v>
      </c>
      <c r="I124" s="91" t="s">
        <v>460</v>
      </c>
      <c r="J124" s="221" t="s">
        <v>197</v>
      </c>
      <c r="K124" s="220" t="s">
        <v>737</v>
      </c>
      <c r="L124" s="228" t="s">
        <v>1621</v>
      </c>
      <c r="M124" s="253" t="s">
        <v>1622</v>
      </c>
      <c r="N124" s="228" t="s">
        <v>865</v>
      </c>
      <c r="O124" s="170"/>
      <c r="P124" s="186">
        <v>38</v>
      </c>
      <c r="Q124" s="186" t="s">
        <v>1622</v>
      </c>
      <c r="R124" s="187" t="str">
        <f t="shared" si="6"/>
        <v>N/A</v>
      </c>
      <c r="S124" s="188" t="str">
        <f t="shared" si="7"/>
        <v>N/A</v>
      </c>
      <c r="T124" s="106" t="s">
        <v>869</v>
      </c>
      <c r="U124" s="10"/>
      <c r="V124" s="10"/>
    </row>
    <row r="125" spans="1:22" ht="26.4" x14ac:dyDescent="0.25">
      <c r="A125" s="221" t="s">
        <v>664</v>
      </c>
      <c r="B125" s="228">
        <v>2022</v>
      </c>
      <c r="C125" s="221" t="s">
        <v>654</v>
      </c>
      <c r="D125" s="227" t="s">
        <v>149</v>
      </c>
      <c r="E125" s="251" t="s">
        <v>1367</v>
      </c>
      <c r="F125" s="239" t="s">
        <v>1368</v>
      </c>
      <c r="G125" s="91" t="s">
        <v>304</v>
      </c>
      <c r="H125" s="228" t="s">
        <v>1162</v>
      </c>
      <c r="I125" s="91" t="s">
        <v>460</v>
      </c>
      <c r="J125" s="221" t="s">
        <v>197</v>
      </c>
      <c r="K125" s="220" t="s">
        <v>739</v>
      </c>
      <c r="L125" s="228" t="s">
        <v>1621</v>
      </c>
      <c r="M125" s="253" t="s">
        <v>1622</v>
      </c>
      <c r="N125" s="228" t="s">
        <v>865</v>
      </c>
      <c r="O125" s="170"/>
      <c r="P125" s="186">
        <v>0</v>
      </c>
      <c r="Q125" s="186" t="s">
        <v>1622</v>
      </c>
      <c r="R125" s="187" t="str">
        <f t="shared" si="6"/>
        <v>N/A</v>
      </c>
      <c r="S125" s="188" t="str">
        <f t="shared" si="7"/>
        <v>N/A</v>
      </c>
      <c r="T125" s="106" t="s">
        <v>1628</v>
      </c>
      <c r="U125" s="10"/>
      <c r="V125" s="10"/>
    </row>
    <row r="126" spans="1:22" ht="26.4" x14ac:dyDescent="0.25">
      <c r="A126" s="221" t="s">
        <v>664</v>
      </c>
      <c r="B126" s="228">
        <v>2022</v>
      </c>
      <c r="C126" s="221" t="s">
        <v>654</v>
      </c>
      <c r="D126" s="227" t="s">
        <v>149</v>
      </c>
      <c r="E126" s="251" t="s">
        <v>1367</v>
      </c>
      <c r="F126" s="239" t="s">
        <v>1368</v>
      </c>
      <c r="G126" s="91" t="s">
        <v>304</v>
      </c>
      <c r="H126" s="228" t="s">
        <v>1162</v>
      </c>
      <c r="I126" s="91" t="s">
        <v>460</v>
      </c>
      <c r="J126" s="221" t="s">
        <v>197</v>
      </c>
      <c r="K126" s="220" t="s">
        <v>734</v>
      </c>
      <c r="L126" s="228" t="s">
        <v>1621</v>
      </c>
      <c r="M126" s="253" t="s">
        <v>1622</v>
      </c>
      <c r="N126" s="228" t="s">
        <v>865</v>
      </c>
      <c r="O126" s="170"/>
      <c r="P126" s="186">
        <v>8</v>
      </c>
      <c r="Q126" s="186" t="s">
        <v>1622</v>
      </c>
      <c r="R126" s="187" t="str">
        <f t="shared" si="6"/>
        <v>N/A</v>
      </c>
      <c r="S126" s="188" t="str">
        <f t="shared" si="7"/>
        <v>N/A</v>
      </c>
      <c r="T126" s="106" t="s">
        <v>869</v>
      </c>
      <c r="U126" s="10"/>
      <c r="V126" s="10"/>
    </row>
    <row r="127" spans="1:22" ht="26.4" x14ac:dyDescent="0.25">
      <c r="A127" s="221" t="s">
        <v>664</v>
      </c>
      <c r="B127" s="228">
        <v>2022</v>
      </c>
      <c r="C127" s="221" t="s">
        <v>654</v>
      </c>
      <c r="D127" s="227" t="s">
        <v>149</v>
      </c>
      <c r="E127" s="251" t="s">
        <v>1367</v>
      </c>
      <c r="F127" s="239" t="s">
        <v>1368</v>
      </c>
      <c r="G127" s="91" t="s">
        <v>304</v>
      </c>
      <c r="H127" s="228" t="s">
        <v>1162</v>
      </c>
      <c r="I127" s="91" t="s">
        <v>460</v>
      </c>
      <c r="J127" s="221" t="s">
        <v>197</v>
      </c>
      <c r="K127" s="220" t="s">
        <v>751</v>
      </c>
      <c r="L127" s="228" t="s">
        <v>1621</v>
      </c>
      <c r="M127" s="253" t="s">
        <v>1622</v>
      </c>
      <c r="N127" s="228" t="s">
        <v>865</v>
      </c>
      <c r="O127" s="170"/>
      <c r="P127" s="186">
        <v>0</v>
      </c>
      <c r="Q127" s="186" t="s">
        <v>1622</v>
      </c>
      <c r="R127" s="187" t="str">
        <f t="shared" si="6"/>
        <v>N/A</v>
      </c>
      <c r="S127" s="188" t="str">
        <f t="shared" si="7"/>
        <v>N/A</v>
      </c>
      <c r="T127" s="106" t="s">
        <v>1628</v>
      </c>
      <c r="U127" s="10"/>
      <c r="V127" s="10"/>
    </row>
    <row r="128" spans="1:22" ht="26.4" x14ac:dyDescent="0.25">
      <c r="A128" s="221" t="s">
        <v>664</v>
      </c>
      <c r="B128" s="228">
        <v>2022</v>
      </c>
      <c r="C128" s="221" t="s">
        <v>654</v>
      </c>
      <c r="D128" s="227" t="s">
        <v>149</v>
      </c>
      <c r="E128" s="251" t="s">
        <v>1367</v>
      </c>
      <c r="F128" s="239" t="s">
        <v>1368</v>
      </c>
      <c r="G128" s="91" t="s">
        <v>304</v>
      </c>
      <c r="H128" s="228" t="s">
        <v>1162</v>
      </c>
      <c r="I128" s="91" t="s">
        <v>460</v>
      </c>
      <c r="J128" s="221" t="s">
        <v>197</v>
      </c>
      <c r="K128" s="220" t="s">
        <v>741</v>
      </c>
      <c r="L128" s="228" t="s">
        <v>1621</v>
      </c>
      <c r="M128" s="253" t="s">
        <v>1622</v>
      </c>
      <c r="N128" s="228" t="s">
        <v>865</v>
      </c>
      <c r="O128" s="170"/>
      <c r="P128" s="186">
        <v>0</v>
      </c>
      <c r="Q128" s="186" t="s">
        <v>1622</v>
      </c>
      <c r="R128" s="187" t="str">
        <f t="shared" si="6"/>
        <v>N/A</v>
      </c>
      <c r="S128" s="188" t="str">
        <f t="shared" si="7"/>
        <v>N/A</v>
      </c>
      <c r="T128" s="106" t="s">
        <v>1628</v>
      </c>
      <c r="U128" s="10"/>
      <c r="V128" s="10"/>
    </row>
    <row r="129" spans="1:22" ht="26.4" x14ac:dyDescent="0.25">
      <c r="A129" s="239" t="s">
        <v>664</v>
      </c>
      <c r="B129" s="240">
        <v>2022</v>
      </c>
      <c r="C129" s="239" t="s">
        <v>654</v>
      </c>
      <c r="D129" s="242" t="s">
        <v>149</v>
      </c>
      <c r="E129" s="243" t="s">
        <v>1370</v>
      </c>
      <c r="F129" s="241" t="s">
        <v>1356</v>
      </c>
      <c r="G129" s="244" t="s">
        <v>1619</v>
      </c>
      <c r="H129" s="240" t="s">
        <v>1162</v>
      </c>
      <c r="I129" s="244" t="s">
        <v>462</v>
      </c>
      <c r="J129" s="242" t="s">
        <v>189</v>
      </c>
      <c r="K129" s="254" t="s">
        <v>885</v>
      </c>
      <c r="L129" s="240" t="s">
        <v>1621</v>
      </c>
      <c r="M129" s="255" t="s">
        <v>1622</v>
      </c>
      <c r="N129" s="240" t="s">
        <v>865</v>
      </c>
      <c r="O129" s="246" t="s">
        <v>1627</v>
      </c>
      <c r="P129" s="186">
        <v>343</v>
      </c>
      <c r="Q129" s="186">
        <v>17</v>
      </c>
      <c r="R129" s="187" t="str">
        <f t="shared" si="6"/>
        <v>N/A</v>
      </c>
      <c r="S129" s="188" t="str">
        <f t="shared" si="7"/>
        <v>N/A</v>
      </c>
      <c r="T129" s="106" t="s">
        <v>869</v>
      </c>
      <c r="U129" s="10"/>
      <c r="V129" s="10"/>
    </row>
    <row r="130" spans="1:22" ht="26.4" x14ac:dyDescent="0.25">
      <c r="A130" s="239" t="s">
        <v>664</v>
      </c>
      <c r="B130" s="240">
        <v>2022</v>
      </c>
      <c r="C130" s="239" t="s">
        <v>654</v>
      </c>
      <c r="D130" s="242" t="s">
        <v>149</v>
      </c>
      <c r="E130" s="243" t="s">
        <v>1370</v>
      </c>
      <c r="F130" s="241" t="s">
        <v>1356</v>
      </c>
      <c r="G130" s="256" t="s">
        <v>1619</v>
      </c>
      <c r="H130" s="240" t="s">
        <v>1162</v>
      </c>
      <c r="I130" s="244" t="s">
        <v>460</v>
      </c>
      <c r="J130" s="242" t="s">
        <v>189</v>
      </c>
      <c r="K130" s="254" t="s">
        <v>1624</v>
      </c>
      <c r="L130" s="240" t="s">
        <v>1621</v>
      </c>
      <c r="M130" s="255" t="s">
        <v>1622</v>
      </c>
      <c r="N130" s="240" t="s">
        <v>865</v>
      </c>
      <c r="O130" s="246"/>
      <c r="P130" s="186">
        <v>343</v>
      </c>
      <c r="Q130" s="186">
        <v>17</v>
      </c>
      <c r="R130" s="187" t="str">
        <f t="shared" si="6"/>
        <v>N/A</v>
      </c>
      <c r="S130" s="188" t="str">
        <f t="shared" si="7"/>
        <v>N/A</v>
      </c>
      <c r="T130" s="106" t="s">
        <v>869</v>
      </c>
      <c r="U130" s="10"/>
      <c r="V130" s="10"/>
    </row>
    <row r="131" spans="1:22" ht="26.4" x14ac:dyDescent="0.25">
      <c r="A131" s="239" t="s">
        <v>664</v>
      </c>
      <c r="B131" s="240">
        <v>2022</v>
      </c>
      <c r="C131" s="239" t="s">
        <v>654</v>
      </c>
      <c r="D131" s="242" t="s">
        <v>149</v>
      </c>
      <c r="E131" s="243" t="s">
        <v>1370</v>
      </c>
      <c r="F131" s="241" t="s">
        <v>1356</v>
      </c>
      <c r="G131" s="256" t="s">
        <v>1619</v>
      </c>
      <c r="H131" s="240" t="s">
        <v>1162</v>
      </c>
      <c r="I131" s="244" t="s">
        <v>460</v>
      </c>
      <c r="J131" s="242" t="s">
        <v>189</v>
      </c>
      <c r="K131" s="254" t="s">
        <v>1625</v>
      </c>
      <c r="L131" s="240" t="s">
        <v>1621</v>
      </c>
      <c r="M131" s="255" t="s">
        <v>1622</v>
      </c>
      <c r="N131" s="240" t="s">
        <v>865</v>
      </c>
      <c r="O131" s="246"/>
      <c r="P131" s="186">
        <v>343</v>
      </c>
      <c r="Q131" s="186">
        <v>17</v>
      </c>
      <c r="R131" s="187" t="str">
        <f t="shared" si="6"/>
        <v>N/A</v>
      </c>
      <c r="S131" s="188" t="str">
        <f t="shared" si="7"/>
        <v>N/A</v>
      </c>
      <c r="T131" s="106" t="s">
        <v>869</v>
      </c>
      <c r="U131" s="10"/>
      <c r="V131" s="10"/>
    </row>
    <row r="132" spans="1:22" ht="26.4" x14ac:dyDescent="0.25">
      <c r="A132" s="239" t="s">
        <v>664</v>
      </c>
      <c r="B132" s="240">
        <v>2022</v>
      </c>
      <c r="C132" s="239" t="s">
        <v>654</v>
      </c>
      <c r="D132" s="242" t="s">
        <v>149</v>
      </c>
      <c r="E132" s="243" t="s">
        <v>1370</v>
      </c>
      <c r="F132" s="241" t="s">
        <v>1356</v>
      </c>
      <c r="G132" s="244" t="s">
        <v>304</v>
      </c>
      <c r="H132" s="240" t="s">
        <v>1162</v>
      </c>
      <c r="I132" s="244" t="s">
        <v>462</v>
      </c>
      <c r="J132" s="242" t="s">
        <v>189</v>
      </c>
      <c r="K132" s="254" t="s">
        <v>885</v>
      </c>
      <c r="L132" s="240" t="s">
        <v>1621</v>
      </c>
      <c r="M132" s="255" t="s">
        <v>1622</v>
      </c>
      <c r="N132" s="240" t="s">
        <v>865</v>
      </c>
      <c r="O132" s="246"/>
      <c r="P132" s="186">
        <v>343</v>
      </c>
      <c r="Q132" s="186">
        <v>17</v>
      </c>
      <c r="R132" s="187" t="str">
        <f t="shared" si="6"/>
        <v>N/A</v>
      </c>
      <c r="S132" s="188" t="str">
        <f t="shared" si="7"/>
        <v>N/A</v>
      </c>
      <c r="T132" s="106" t="s">
        <v>869</v>
      </c>
      <c r="U132" s="10"/>
      <c r="V132" s="10"/>
    </row>
    <row r="133" spans="1:22" ht="26.4" x14ac:dyDescent="0.25">
      <c r="A133" s="239" t="s">
        <v>664</v>
      </c>
      <c r="B133" s="240">
        <v>2022</v>
      </c>
      <c r="C133" s="239" t="s">
        <v>654</v>
      </c>
      <c r="D133" s="242" t="s">
        <v>149</v>
      </c>
      <c r="E133" s="243" t="s">
        <v>1370</v>
      </c>
      <c r="F133" s="241" t="s">
        <v>1356</v>
      </c>
      <c r="G133" s="256" t="s">
        <v>304</v>
      </c>
      <c r="H133" s="240" t="s">
        <v>1162</v>
      </c>
      <c r="I133" s="244" t="s">
        <v>460</v>
      </c>
      <c r="J133" s="242" t="s">
        <v>189</v>
      </c>
      <c r="K133" s="254" t="s">
        <v>1624</v>
      </c>
      <c r="L133" s="240" t="s">
        <v>1621</v>
      </c>
      <c r="M133" s="255" t="s">
        <v>1622</v>
      </c>
      <c r="N133" s="240" t="s">
        <v>865</v>
      </c>
      <c r="O133" s="246"/>
      <c r="P133" s="186">
        <v>343</v>
      </c>
      <c r="Q133" s="186">
        <v>17</v>
      </c>
      <c r="R133" s="187" t="str">
        <f t="shared" si="6"/>
        <v>N/A</v>
      </c>
      <c r="S133" s="188" t="str">
        <f t="shared" si="7"/>
        <v>N/A</v>
      </c>
      <c r="T133" s="106" t="s">
        <v>869</v>
      </c>
      <c r="U133" s="10"/>
      <c r="V133" s="10"/>
    </row>
    <row r="134" spans="1:22" ht="26.4" x14ac:dyDescent="0.25">
      <c r="A134" s="239" t="s">
        <v>664</v>
      </c>
      <c r="B134" s="240">
        <v>2022</v>
      </c>
      <c r="C134" s="239" t="s">
        <v>654</v>
      </c>
      <c r="D134" s="242" t="s">
        <v>149</v>
      </c>
      <c r="E134" s="243" t="s">
        <v>1370</v>
      </c>
      <c r="F134" s="241" t="s">
        <v>1356</v>
      </c>
      <c r="G134" s="256" t="s">
        <v>304</v>
      </c>
      <c r="H134" s="240" t="s">
        <v>1162</v>
      </c>
      <c r="I134" s="244" t="s">
        <v>460</v>
      </c>
      <c r="J134" s="242" t="s">
        <v>189</v>
      </c>
      <c r="K134" s="254" t="s">
        <v>1625</v>
      </c>
      <c r="L134" s="240" t="s">
        <v>1621</v>
      </c>
      <c r="M134" s="255" t="s">
        <v>1622</v>
      </c>
      <c r="N134" s="240" t="s">
        <v>865</v>
      </c>
      <c r="O134" s="246"/>
      <c r="P134" s="186">
        <v>343</v>
      </c>
      <c r="Q134" s="186">
        <v>17</v>
      </c>
      <c r="R134" s="187" t="str">
        <f t="shared" si="6"/>
        <v>N/A</v>
      </c>
      <c r="S134" s="188" t="str">
        <f t="shared" si="7"/>
        <v>N/A</v>
      </c>
      <c r="T134" s="106" t="s">
        <v>869</v>
      </c>
      <c r="U134" s="10"/>
      <c r="V134" s="10"/>
    </row>
    <row r="135" spans="1:22" ht="26.4" x14ac:dyDescent="0.25">
      <c r="A135" s="239" t="s">
        <v>664</v>
      </c>
      <c r="B135" s="240">
        <v>2022</v>
      </c>
      <c r="C135" s="239" t="s">
        <v>654</v>
      </c>
      <c r="D135" s="242" t="s">
        <v>149</v>
      </c>
      <c r="E135" s="243" t="s">
        <v>1370</v>
      </c>
      <c r="F135" s="241" t="s">
        <v>1356</v>
      </c>
      <c r="G135" s="244" t="s">
        <v>302</v>
      </c>
      <c r="H135" s="240" t="s">
        <v>1162</v>
      </c>
      <c r="I135" s="244" t="s">
        <v>462</v>
      </c>
      <c r="J135" s="242" t="s">
        <v>189</v>
      </c>
      <c r="K135" s="254" t="s">
        <v>885</v>
      </c>
      <c r="L135" s="240" t="s">
        <v>1621</v>
      </c>
      <c r="M135" s="255" t="s">
        <v>1622</v>
      </c>
      <c r="N135" s="240" t="s">
        <v>865</v>
      </c>
      <c r="O135" s="246"/>
      <c r="P135" s="186">
        <v>343</v>
      </c>
      <c r="Q135" s="186">
        <v>17</v>
      </c>
      <c r="R135" s="187" t="str">
        <f t="shared" ref="R135:R198" si="8">IF(M135="N/A","N/A", P135/M135*100)</f>
        <v>N/A</v>
      </c>
      <c r="S135" s="188" t="str">
        <f t="shared" ref="S135:S198" si="9">IF(M135="N/A","N/A",IF(OR(R135&lt;90,R135&gt;150),"X",""))</f>
        <v>N/A</v>
      </c>
      <c r="T135" s="106" t="s">
        <v>869</v>
      </c>
      <c r="U135" s="10"/>
      <c r="V135" s="10"/>
    </row>
    <row r="136" spans="1:22" ht="26.4" x14ac:dyDescent="0.25">
      <c r="A136" s="239" t="s">
        <v>664</v>
      </c>
      <c r="B136" s="240">
        <v>2022</v>
      </c>
      <c r="C136" s="239" t="s">
        <v>654</v>
      </c>
      <c r="D136" s="242" t="s">
        <v>149</v>
      </c>
      <c r="E136" s="243" t="s">
        <v>1370</v>
      </c>
      <c r="F136" s="241" t="s">
        <v>1356</v>
      </c>
      <c r="G136" s="256" t="s">
        <v>302</v>
      </c>
      <c r="H136" s="240" t="s">
        <v>1162</v>
      </c>
      <c r="I136" s="244" t="s">
        <v>460</v>
      </c>
      <c r="J136" s="242" t="s">
        <v>189</v>
      </c>
      <c r="K136" s="254" t="s">
        <v>1624</v>
      </c>
      <c r="L136" s="240" t="s">
        <v>1621</v>
      </c>
      <c r="M136" s="255" t="s">
        <v>1622</v>
      </c>
      <c r="N136" s="240" t="s">
        <v>865</v>
      </c>
      <c r="O136" s="246"/>
      <c r="P136" s="186">
        <v>343</v>
      </c>
      <c r="Q136" s="186">
        <v>17</v>
      </c>
      <c r="R136" s="187" t="str">
        <f t="shared" si="8"/>
        <v>N/A</v>
      </c>
      <c r="S136" s="188" t="str">
        <f t="shared" si="9"/>
        <v>N/A</v>
      </c>
      <c r="T136" s="106" t="s">
        <v>869</v>
      </c>
      <c r="U136" s="10"/>
      <c r="V136" s="10"/>
    </row>
    <row r="137" spans="1:22" ht="26.4" x14ac:dyDescent="0.25">
      <c r="A137" s="239" t="s">
        <v>664</v>
      </c>
      <c r="B137" s="240">
        <v>2022</v>
      </c>
      <c r="C137" s="239" t="s">
        <v>654</v>
      </c>
      <c r="D137" s="242" t="s">
        <v>149</v>
      </c>
      <c r="E137" s="243" t="s">
        <v>1370</v>
      </c>
      <c r="F137" s="241" t="s">
        <v>1356</v>
      </c>
      <c r="G137" s="256" t="s">
        <v>302</v>
      </c>
      <c r="H137" s="240" t="s">
        <v>1162</v>
      </c>
      <c r="I137" s="244" t="s">
        <v>460</v>
      </c>
      <c r="J137" s="242" t="s">
        <v>189</v>
      </c>
      <c r="K137" s="254" t="s">
        <v>1625</v>
      </c>
      <c r="L137" s="240" t="s">
        <v>1621</v>
      </c>
      <c r="M137" s="255" t="s">
        <v>1622</v>
      </c>
      <c r="N137" s="240" t="s">
        <v>865</v>
      </c>
      <c r="O137" s="246"/>
      <c r="P137" s="186">
        <v>343</v>
      </c>
      <c r="Q137" s="186">
        <v>17</v>
      </c>
      <c r="R137" s="187" t="str">
        <f t="shared" si="8"/>
        <v>N/A</v>
      </c>
      <c r="S137" s="188" t="str">
        <f t="shared" si="9"/>
        <v>N/A</v>
      </c>
      <c r="T137" s="106" t="s">
        <v>869</v>
      </c>
      <c r="U137" s="10"/>
      <c r="V137" s="10"/>
    </row>
    <row r="138" spans="1:22" ht="26.4" x14ac:dyDescent="0.25">
      <c r="A138" s="221" t="s">
        <v>664</v>
      </c>
      <c r="B138" s="228">
        <v>2022</v>
      </c>
      <c r="C138" s="221" t="s">
        <v>654</v>
      </c>
      <c r="D138" s="227" t="s">
        <v>149</v>
      </c>
      <c r="E138" s="251" t="s">
        <v>1370</v>
      </c>
      <c r="F138" s="221" t="s">
        <v>1300</v>
      </c>
      <c r="G138" s="91" t="s">
        <v>304</v>
      </c>
      <c r="H138" s="228" t="s">
        <v>1162</v>
      </c>
      <c r="I138" s="91" t="s">
        <v>460</v>
      </c>
      <c r="J138" s="221" t="s">
        <v>197</v>
      </c>
      <c r="K138" s="220" t="s">
        <v>737</v>
      </c>
      <c r="L138" s="228" t="s">
        <v>1621</v>
      </c>
      <c r="M138" s="253" t="s">
        <v>1622</v>
      </c>
      <c r="N138" s="228" t="s">
        <v>865</v>
      </c>
      <c r="O138" s="170"/>
      <c r="P138" s="186">
        <v>69</v>
      </c>
      <c r="Q138" s="186" t="s">
        <v>1622</v>
      </c>
      <c r="R138" s="187" t="str">
        <f t="shared" si="8"/>
        <v>N/A</v>
      </c>
      <c r="S138" s="188" t="str">
        <f t="shared" si="9"/>
        <v>N/A</v>
      </c>
      <c r="T138" s="106" t="s">
        <v>869</v>
      </c>
      <c r="U138" s="10"/>
      <c r="V138" s="10"/>
    </row>
    <row r="139" spans="1:22" ht="26.4" x14ac:dyDescent="0.25">
      <c r="A139" s="221" t="s">
        <v>664</v>
      </c>
      <c r="B139" s="228">
        <v>2022</v>
      </c>
      <c r="C139" s="221" t="s">
        <v>654</v>
      </c>
      <c r="D139" s="227" t="s">
        <v>149</v>
      </c>
      <c r="E139" s="251" t="s">
        <v>1370</v>
      </c>
      <c r="F139" s="221" t="s">
        <v>1300</v>
      </c>
      <c r="G139" s="91" t="s">
        <v>304</v>
      </c>
      <c r="H139" s="228" t="s">
        <v>1162</v>
      </c>
      <c r="I139" s="91" t="s">
        <v>460</v>
      </c>
      <c r="J139" s="221" t="s">
        <v>197</v>
      </c>
      <c r="K139" s="220" t="s">
        <v>739</v>
      </c>
      <c r="L139" s="228" t="s">
        <v>1621</v>
      </c>
      <c r="M139" s="253" t="s">
        <v>1622</v>
      </c>
      <c r="N139" s="228" t="s">
        <v>865</v>
      </c>
      <c r="O139" s="170"/>
      <c r="P139" s="186">
        <v>0</v>
      </c>
      <c r="Q139" s="186" t="s">
        <v>1622</v>
      </c>
      <c r="R139" s="187" t="str">
        <f t="shared" si="8"/>
        <v>N/A</v>
      </c>
      <c r="S139" s="188" t="str">
        <f t="shared" si="9"/>
        <v>N/A</v>
      </c>
      <c r="T139" s="106" t="s">
        <v>1628</v>
      </c>
      <c r="U139" s="10"/>
      <c r="V139" s="10"/>
    </row>
    <row r="140" spans="1:22" ht="26.4" x14ac:dyDescent="0.25">
      <c r="A140" s="221" t="s">
        <v>664</v>
      </c>
      <c r="B140" s="228">
        <v>2022</v>
      </c>
      <c r="C140" s="221" t="s">
        <v>654</v>
      </c>
      <c r="D140" s="227" t="s">
        <v>149</v>
      </c>
      <c r="E140" s="251" t="s">
        <v>1370</v>
      </c>
      <c r="F140" s="221" t="s">
        <v>1300</v>
      </c>
      <c r="G140" s="91" t="s">
        <v>304</v>
      </c>
      <c r="H140" s="228" t="s">
        <v>1162</v>
      </c>
      <c r="I140" s="91" t="s">
        <v>460</v>
      </c>
      <c r="J140" s="221" t="s">
        <v>197</v>
      </c>
      <c r="K140" s="220" t="s">
        <v>734</v>
      </c>
      <c r="L140" s="228" t="s">
        <v>1621</v>
      </c>
      <c r="M140" s="253" t="s">
        <v>1622</v>
      </c>
      <c r="N140" s="228" t="s">
        <v>865</v>
      </c>
      <c r="O140" s="170"/>
      <c r="P140" s="186">
        <v>26</v>
      </c>
      <c r="Q140" s="186" t="s">
        <v>1622</v>
      </c>
      <c r="R140" s="187" t="str">
        <f t="shared" si="8"/>
        <v>N/A</v>
      </c>
      <c r="S140" s="188" t="str">
        <f t="shared" si="9"/>
        <v>N/A</v>
      </c>
      <c r="T140" s="106" t="s">
        <v>869</v>
      </c>
      <c r="U140" s="10"/>
      <c r="V140" s="10"/>
    </row>
    <row r="141" spans="1:22" ht="26.4" x14ac:dyDescent="0.25">
      <c r="A141" s="221" t="s">
        <v>664</v>
      </c>
      <c r="B141" s="228">
        <v>2022</v>
      </c>
      <c r="C141" s="221" t="s">
        <v>654</v>
      </c>
      <c r="D141" s="227" t="s">
        <v>149</v>
      </c>
      <c r="E141" s="251" t="s">
        <v>1370</v>
      </c>
      <c r="F141" s="221" t="s">
        <v>1300</v>
      </c>
      <c r="G141" s="91" t="s">
        <v>304</v>
      </c>
      <c r="H141" s="228" t="s">
        <v>1162</v>
      </c>
      <c r="I141" s="91" t="s">
        <v>460</v>
      </c>
      <c r="J141" s="221" t="s">
        <v>197</v>
      </c>
      <c r="K141" s="220" t="s">
        <v>751</v>
      </c>
      <c r="L141" s="228" t="s">
        <v>1621</v>
      </c>
      <c r="M141" s="253" t="s">
        <v>1622</v>
      </c>
      <c r="N141" s="228" t="s">
        <v>865</v>
      </c>
      <c r="O141" s="170"/>
      <c r="P141" s="186">
        <v>0</v>
      </c>
      <c r="Q141" s="186" t="s">
        <v>1622</v>
      </c>
      <c r="R141" s="187" t="str">
        <f t="shared" si="8"/>
        <v>N/A</v>
      </c>
      <c r="S141" s="188" t="str">
        <f t="shared" si="9"/>
        <v>N/A</v>
      </c>
      <c r="T141" s="106" t="s">
        <v>1628</v>
      </c>
      <c r="U141" s="10"/>
      <c r="V141" s="10"/>
    </row>
    <row r="142" spans="1:22" ht="26.4" x14ac:dyDescent="0.25">
      <c r="A142" s="221" t="s">
        <v>664</v>
      </c>
      <c r="B142" s="228">
        <v>2022</v>
      </c>
      <c r="C142" s="221" t="s">
        <v>654</v>
      </c>
      <c r="D142" s="227" t="s">
        <v>149</v>
      </c>
      <c r="E142" s="251" t="s">
        <v>1370</v>
      </c>
      <c r="F142" s="221" t="s">
        <v>1300</v>
      </c>
      <c r="G142" s="91" t="s">
        <v>304</v>
      </c>
      <c r="H142" s="228" t="s">
        <v>1162</v>
      </c>
      <c r="I142" s="91" t="s">
        <v>460</v>
      </c>
      <c r="J142" s="221" t="s">
        <v>197</v>
      </c>
      <c r="K142" s="220" t="s">
        <v>741</v>
      </c>
      <c r="L142" s="228" t="s">
        <v>1621</v>
      </c>
      <c r="M142" s="253" t="s">
        <v>1622</v>
      </c>
      <c r="N142" s="228" t="s">
        <v>865</v>
      </c>
      <c r="O142" s="170"/>
      <c r="P142" s="186">
        <v>0</v>
      </c>
      <c r="Q142" s="186" t="s">
        <v>1622</v>
      </c>
      <c r="R142" s="187" t="str">
        <f t="shared" si="8"/>
        <v>N/A</v>
      </c>
      <c r="S142" s="188" t="str">
        <f t="shared" si="9"/>
        <v>N/A</v>
      </c>
      <c r="T142" s="106" t="s">
        <v>1628</v>
      </c>
      <c r="U142" s="10"/>
      <c r="V142" s="10"/>
    </row>
    <row r="143" spans="1:22" ht="26.4" x14ac:dyDescent="0.25">
      <c r="A143" s="239" t="s">
        <v>664</v>
      </c>
      <c r="B143" s="240">
        <v>2022</v>
      </c>
      <c r="C143" s="239" t="s">
        <v>654</v>
      </c>
      <c r="D143" s="242" t="s">
        <v>149</v>
      </c>
      <c r="E143" s="243" t="s">
        <v>1373</v>
      </c>
      <c r="F143" s="241" t="s">
        <v>1356</v>
      </c>
      <c r="G143" s="244" t="s">
        <v>1619</v>
      </c>
      <c r="H143" s="240" t="s">
        <v>1162</v>
      </c>
      <c r="I143" s="244" t="s">
        <v>462</v>
      </c>
      <c r="J143" s="242" t="s">
        <v>189</v>
      </c>
      <c r="K143" s="254" t="s">
        <v>885</v>
      </c>
      <c r="L143" s="240" t="s">
        <v>1621</v>
      </c>
      <c r="M143" s="255" t="s">
        <v>1622</v>
      </c>
      <c r="N143" s="240" t="s">
        <v>865</v>
      </c>
      <c r="O143" s="246" t="s">
        <v>1627</v>
      </c>
      <c r="P143" s="186">
        <v>33</v>
      </c>
      <c r="Q143" s="186">
        <v>5</v>
      </c>
      <c r="R143" s="187" t="str">
        <f t="shared" si="8"/>
        <v>N/A</v>
      </c>
      <c r="S143" s="188" t="str">
        <f t="shared" si="9"/>
        <v>N/A</v>
      </c>
      <c r="T143" s="106" t="s">
        <v>869</v>
      </c>
      <c r="U143" s="10"/>
      <c r="V143" s="10"/>
    </row>
    <row r="144" spans="1:22" ht="26.4" x14ac:dyDescent="0.25">
      <c r="A144" s="239" t="s">
        <v>664</v>
      </c>
      <c r="B144" s="240">
        <v>2022</v>
      </c>
      <c r="C144" s="239" t="s">
        <v>654</v>
      </c>
      <c r="D144" s="242" t="s">
        <v>149</v>
      </c>
      <c r="E144" s="243" t="s">
        <v>1373</v>
      </c>
      <c r="F144" s="241" t="s">
        <v>1356</v>
      </c>
      <c r="G144" s="244" t="s">
        <v>304</v>
      </c>
      <c r="H144" s="240" t="s">
        <v>1162</v>
      </c>
      <c r="I144" s="244" t="s">
        <v>462</v>
      </c>
      <c r="J144" s="242" t="s">
        <v>189</v>
      </c>
      <c r="K144" s="254" t="s">
        <v>885</v>
      </c>
      <c r="L144" s="240" t="s">
        <v>1621</v>
      </c>
      <c r="M144" s="255" t="s">
        <v>1622</v>
      </c>
      <c r="N144" s="240" t="s">
        <v>865</v>
      </c>
      <c r="O144" s="246"/>
      <c r="P144" s="186">
        <v>33</v>
      </c>
      <c r="Q144" s="186">
        <v>5</v>
      </c>
      <c r="R144" s="187" t="str">
        <f t="shared" si="8"/>
        <v>N/A</v>
      </c>
      <c r="S144" s="188" t="str">
        <f t="shared" si="9"/>
        <v>N/A</v>
      </c>
      <c r="T144" s="106" t="s">
        <v>869</v>
      </c>
      <c r="U144" s="10"/>
      <c r="V144" s="10"/>
    </row>
    <row r="145" spans="1:22" ht="26.4" x14ac:dyDescent="0.25">
      <c r="A145" s="239" t="s">
        <v>664</v>
      </c>
      <c r="B145" s="240">
        <v>2022</v>
      </c>
      <c r="C145" s="239" t="s">
        <v>654</v>
      </c>
      <c r="D145" s="242" t="s">
        <v>149</v>
      </c>
      <c r="E145" s="243" t="s">
        <v>1373</v>
      </c>
      <c r="F145" s="241" t="s">
        <v>1356</v>
      </c>
      <c r="G145" s="244" t="s">
        <v>302</v>
      </c>
      <c r="H145" s="240" t="s">
        <v>1162</v>
      </c>
      <c r="I145" s="244" t="s">
        <v>462</v>
      </c>
      <c r="J145" s="242" t="s">
        <v>189</v>
      </c>
      <c r="K145" s="254" t="s">
        <v>885</v>
      </c>
      <c r="L145" s="240" t="s">
        <v>1621</v>
      </c>
      <c r="M145" s="255" t="s">
        <v>1622</v>
      </c>
      <c r="N145" s="240" t="s">
        <v>865</v>
      </c>
      <c r="O145" s="246"/>
      <c r="P145" s="186">
        <v>33</v>
      </c>
      <c r="Q145" s="186">
        <v>5</v>
      </c>
      <c r="R145" s="187" t="str">
        <f t="shared" si="8"/>
        <v>N/A</v>
      </c>
      <c r="S145" s="188" t="str">
        <f t="shared" si="9"/>
        <v>N/A</v>
      </c>
      <c r="T145" s="106" t="s">
        <v>869</v>
      </c>
      <c r="U145" s="10"/>
      <c r="V145" s="10"/>
    </row>
    <row r="146" spans="1:22" ht="26.4" x14ac:dyDescent="0.25">
      <c r="A146" s="221" t="s">
        <v>664</v>
      </c>
      <c r="B146" s="228">
        <v>2022</v>
      </c>
      <c r="C146" s="221" t="s">
        <v>654</v>
      </c>
      <c r="D146" s="227" t="s">
        <v>149</v>
      </c>
      <c r="E146" s="251" t="s">
        <v>1373</v>
      </c>
      <c r="F146" s="221" t="s">
        <v>1300</v>
      </c>
      <c r="G146" s="91" t="s">
        <v>1619</v>
      </c>
      <c r="H146" s="228" t="s">
        <v>865</v>
      </c>
      <c r="I146" s="91" t="s">
        <v>460</v>
      </c>
      <c r="J146" s="221" t="s">
        <v>197</v>
      </c>
      <c r="K146" s="220" t="s">
        <v>737</v>
      </c>
      <c r="L146" s="228" t="s">
        <v>1621</v>
      </c>
      <c r="M146" s="253" t="s">
        <v>1622</v>
      </c>
      <c r="N146" s="228" t="s">
        <v>865</v>
      </c>
      <c r="O146" s="170"/>
      <c r="P146" s="186">
        <v>0</v>
      </c>
      <c r="Q146" s="186" t="s">
        <v>1622</v>
      </c>
      <c r="R146" s="187" t="str">
        <f t="shared" si="8"/>
        <v>N/A</v>
      </c>
      <c r="S146" s="188" t="str">
        <f t="shared" si="9"/>
        <v>N/A</v>
      </c>
      <c r="T146" s="106" t="s">
        <v>1628</v>
      </c>
      <c r="U146" s="10"/>
      <c r="V146" s="10"/>
    </row>
    <row r="147" spans="1:22" ht="26.4" x14ac:dyDescent="0.25">
      <c r="A147" s="221" t="s">
        <v>664</v>
      </c>
      <c r="B147" s="228">
        <v>2022</v>
      </c>
      <c r="C147" s="221" t="s">
        <v>654</v>
      </c>
      <c r="D147" s="227" t="s">
        <v>149</v>
      </c>
      <c r="E147" s="251" t="s">
        <v>1373</v>
      </c>
      <c r="F147" s="221" t="s">
        <v>1300</v>
      </c>
      <c r="G147" s="91" t="s">
        <v>304</v>
      </c>
      <c r="H147" s="228" t="s">
        <v>1162</v>
      </c>
      <c r="I147" s="91" t="s">
        <v>460</v>
      </c>
      <c r="J147" s="221" t="s">
        <v>197</v>
      </c>
      <c r="K147" s="220" t="s">
        <v>737</v>
      </c>
      <c r="L147" s="228" t="s">
        <v>1621</v>
      </c>
      <c r="M147" s="253" t="s">
        <v>1622</v>
      </c>
      <c r="N147" s="228" t="s">
        <v>865</v>
      </c>
      <c r="O147" s="170"/>
      <c r="P147" s="186">
        <v>61</v>
      </c>
      <c r="Q147" s="186" t="s">
        <v>1622</v>
      </c>
      <c r="R147" s="187" t="str">
        <f t="shared" si="8"/>
        <v>N/A</v>
      </c>
      <c r="S147" s="188" t="str">
        <f t="shared" si="9"/>
        <v>N/A</v>
      </c>
      <c r="T147" s="106" t="s">
        <v>869</v>
      </c>
      <c r="U147" s="10"/>
      <c r="V147" s="10"/>
    </row>
    <row r="148" spans="1:22" ht="26.4" x14ac:dyDescent="0.25">
      <c r="A148" s="221" t="s">
        <v>664</v>
      </c>
      <c r="B148" s="228">
        <v>2022</v>
      </c>
      <c r="C148" s="221" t="s">
        <v>654</v>
      </c>
      <c r="D148" s="227" t="s">
        <v>149</v>
      </c>
      <c r="E148" s="251" t="s">
        <v>1373</v>
      </c>
      <c r="F148" s="221" t="s">
        <v>1300</v>
      </c>
      <c r="G148" s="91" t="s">
        <v>304</v>
      </c>
      <c r="H148" s="228" t="s">
        <v>1162</v>
      </c>
      <c r="I148" s="91" t="s">
        <v>460</v>
      </c>
      <c r="J148" s="221" t="s">
        <v>197</v>
      </c>
      <c r="K148" s="220" t="s">
        <v>739</v>
      </c>
      <c r="L148" s="228" t="s">
        <v>1621</v>
      </c>
      <c r="M148" s="253" t="s">
        <v>1622</v>
      </c>
      <c r="N148" s="228" t="s">
        <v>865</v>
      </c>
      <c r="O148" s="170"/>
      <c r="P148" s="186">
        <v>0</v>
      </c>
      <c r="Q148" s="186" t="s">
        <v>1622</v>
      </c>
      <c r="R148" s="187" t="str">
        <f t="shared" si="8"/>
        <v>N/A</v>
      </c>
      <c r="S148" s="188" t="str">
        <f t="shared" si="9"/>
        <v>N/A</v>
      </c>
      <c r="T148" s="106" t="s">
        <v>1628</v>
      </c>
      <c r="U148" s="10"/>
      <c r="V148" s="10"/>
    </row>
    <row r="149" spans="1:22" ht="26.4" x14ac:dyDescent="0.25">
      <c r="A149" s="221" t="s">
        <v>664</v>
      </c>
      <c r="B149" s="228">
        <v>2022</v>
      </c>
      <c r="C149" s="221" t="s">
        <v>654</v>
      </c>
      <c r="D149" s="227" t="s">
        <v>149</v>
      </c>
      <c r="E149" s="251" t="s">
        <v>1373</v>
      </c>
      <c r="F149" s="221" t="s">
        <v>1300</v>
      </c>
      <c r="G149" s="91" t="s">
        <v>304</v>
      </c>
      <c r="H149" s="228" t="s">
        <v>1162</v>
      </c>
      <c r="I149" s="91" t="s">
        <v>460</v>
      </c>
      <c r="J149" s="221" t="s">
        <v>197</v>
      </c>
      <c r="K149" s="220" t="s">
        <v>734</v>
      </c>
      <c r="L149" s="228" t="s">
        <v>1621</v>
      </c>
      <c r="M149" s="253" t="s">
        <v>1622</v>
      </c>
      <c r="N149" s="228" t="s">
        <v>865</v>
      </c>
      <c r="O149" s="170"/>
      <c r="P149" s="186">
        <v>32</v>
      </c>
      <c r="Q149" s="186" t="s">
        <v>1622</v>
      </c>
      <c r="R149" s="187" t="str">
        <f t="shared" si="8"/>
        <v>N/A</v>
      </c>
      <c r="S149" s="188" t="str">
        <f t="shared" si="9"/>
        <v>N/A</v>
      </c>
      <c r="T149" s="106" t="s">
        <v>869</v>
      </c>
      <c r="U149" s="10"/>
      <c r="V149" s="10"/>
    </row>
    <row r="150" spans="1:22" ht="26.4" x14ac:dyDescent="0.25">
      <c r="A150" s="221" t="s">
        <v>664</v>
      </c>
      <c r="B150" s="228">
        <v>2022</v>
      </c>
      <c r="C150" s="221" t="s">
        <v>654</v>
      </c>
      <c r="D150" s="227" t="s">
        <v>149</v>
      </c>
      <c r="E150" s="251" t="s">
        <v>1373</v>
      </c>
      <c r="F150" s="221" t="s">
        <v>1300</v>
      </c>
      <c r="G150" s="91" t="s">
        <v>304</v>
      </c>
      <c r="H150" s="228" t="s">
        <v>1162</v>
      </c>
      <c r="I150" s="91" t="s">
        <v>460</v>
      </c>
      <c r="J150" s="221" t="s">
        <v>197</v>
      </c>
      <c r="K150" s="220" t="s">
        <v>751</v>
      </c>
      <c r="L150" s="228" t="s">
        <v>1621</v>
      </c>
      <c r="M150" s="253" t="s">
        <v>1622</v>
      </c>
      <c r="N150" s="228" t="s">
        <v>865</v>
      </c>
      <c r="O150" s="170"/>
      <c r="P150" s="186">
        <v>0</v>
      </c>
      <c r="Q150" s="186" t="s">
        <v>1622</v>
      </c>
      <c r="R150" s="187" t="str">
        <f t="shared" si="8"/>
        <v>N/A</v>
      </c>
      <c r="S150" s="188" t="str">
        <f t="shared" si="9"/>
        <v>N/A</v>
      </c>
      <c r="T150" s="106" t="s">
        <v>1628</v>
      </c>
      <c r="U150" s="10"/>
      <c r="V150" s="10"/>
    </row>
    <row r="151" spans="1:22" ht="26.4" x14ac:dyDescent="0.25">
      <c r="A151" s="221" t="s">
        <v>664</v>
      </c>
      <c r="B151" s="228">
        <v>2022</v>
      </c>
      <c r="C151" s="221" t="s">
        <v>654</v>
      </c>
      <c r="D151" s="227" t="s">
        <v>149</v>
      </c>
      <c r="E151" s="251" t="s">
        <v>1373</v>
      </c>
      <c r="F151" s="221" t="s">
        <v>1300</v>
      </c>
      <c r="G151" s="91" t="s">
        <v>304</v>
      </c>
      <c r="H151" s="228" t="s">
        <v>1162</v>
      </c>
      <c r="I151" s="91" t="s">
        <v>460</v>
      </c>
      <c r="J151" s="221" t="s">
        <v>197</v>
      </c>
      <c r="K151" s="220" t="s">
        <v>741</v>
      </c>
      <c r="L151" s="228" t="s">
        <v>1621</v>
      </c>
      <c r="M151" s="253" t="s">
        <v>1622</v>
      </c>
      <c r="N151" s="228" t="s">
        <v>865</v>
      </c>
      <c r="O151" s="170"/>
      <c r="P151" s="186">
        <v>1</v>
      </c>
      <c r="Q151" s="186" t="s">
        <v>1622</v>
      </c>
      <c r="R151" s="187" t="str">
        <f t="shared" si="8"/>
        <v>N/A</v>
      </c>
      <c r="S151" s="188" t="str">
        <f t="shared" si="9"/>
        <v>N/A</v>
      </c>
      <c r="T151" s="106" t="s">
        <v>869</v>
      </c>
      <c r="U151" s="10"/>
      <c r="V151" s="10"/>
    </row>
    <row r="152" spans="1:22" ht="39.6" x14ac:dyDescent="0.25">
      <c r="A152" s="221" t="s">
        <v>664</v>
      </c>
      <c r="B152" s="228">
        <v>2022</v>
      </c>
      <c r="C152" s="221" t="s">
        <v>654</v>
      </c>
      <c r="D152" s="227" t="s">
        <v>149</v>
      </c>
      <c r="E152" s="251" t="s">
        <v>1373</v>
      </c>
      <c r="F152" s="221" t="s">
        <v>1300</v>
      </c>
      <c r="G152" s="91" t="s">
        <v>302</v>
      </c>
      <c r="H152" s="228" t="s">
        <v>865</v>
      </c>
      <c r="I152" s="91" t="s">
        <v>460</v>
      </c>
      <c r="J152" s="221" t="s">
        <v>197</v>
      </c>
      <c r="K152" s="220" t="s">
        <v>737</v>
      </c>
      <c r="L152" s="228" t="s">
        <v>1621</v>
      </c>
      <c r="M152" s="253" t="s">
        <v>1622</v>
      </c>
      <c r="N152" s="228" t="s">
        <v>865</v>
      </c>
      <c r="O152" s="170"/>
      <c r="P152" s="186">
        <v>1</v>
      </c>
      <c r="Q152" s="186" t="s">
        <v>1622</v>
      </c>
      <c r="R152" s="187" t="str">
        <f t="shared" si="8"/>
        <v>N/A</v>
      </c>
      <c r="S152" s="188" t="str">
        <f t="shared" si="9"/>
        <v>N/A</v>
      </c>
      <c r="T152" s="106" t="s">
        <v>1629</v>
      </c>
      <c r="U152" s="10"/>
      <c r="V152" s="10"/>
    </row>
    <row r="153" spans="1:22" ht="26.4" x14ac:dyDescent="0.25">
      <c r="A153" s="239" t="s">
        <v>664</v>
      </c>
      <c r="B153" s="240">
        <v>2022</v>
      </c>
      <c r="C153" s="239" t="s">
        <v>654</v>
      </c>
      <c r="D153" s="242" t="s">
        <v>149</v>
      </c>
      <c r="E153" s="243" t="s">
        <v>1380</v>
      </c>
      <c r="F153" s="241" t="s">
        <v>1356</v>
      </c>
      <c r="G153" s="244" t="s">
        <v>300</v>
      </c>
      <c r="H153" s="240" t="s">
        <v>1162</v>
      </c>
      <c r="I153" s="244" t="s">
        <v>462</v>
      </c>
      <c r="J153" s="242" t="s">
        <v>189</v>
      </c>
      <c r="K153" s="254" t="s">
        <v>884</v>
      </c>
      <c r="L153" s="240" t="s">
        <v>1621</v>
      </c>
      <c r="M153" s="255" t="s">
        <v>1622</v>
      </c>
      <c r="N153" s="240" t="s">
        <v>865</v>
      </c>
      <c r="O153" s="246"/>
      <c r="P153" s="186">
        <v>775</v>
      </c>
      <c r="Q153" s="186">
        <v>31</v>
      </c>
      <c r="R153" s="187" t="str">
        <f t="shared" si="8"/>
        <v>N/A</v>
      </c>
      <c r="S153" s="188" t="str">
        <f t="shared" si="9"/>
        <v>N/A</v>
      </c>
      <c r="T153" s="106" t="s">
        <v>869</v>
      </c>
      <c r="U153" s="10"/>
      <c r="V153" s="10"/>
    </row>
    <row r="154" spans="1:22" ht="26.4" x14ac:dyDescent="0.25">
      <c r="A154" s="239" t="s">
        <v>664</v>
      </c>
      <c r="B154" s="240">
        <v>2022</v>
      </c>
      <c r="C154" s="239" t="s">
        <v>654</v>
      </c>
      <c r="D154" s="242" t="s">
        <v>149</v>
      </c>
      <c r="E154" s="243" t="s">
        <v>1380</v>
      </c>
      <c r="F154" s="241" t="s">
        <v>1356</v>
      </c>
      <c r="G154" s="244" t="s">
        <v>1619</v>
      </c>
      <c r="H154" s="240" t="s">
        <v>1162</v>
      </c>
      <c r="I154" s="244" t="s">
        <v>462</v>
      </c>
      <c r="J154" s="242" t="s">
        <v>189</v>
      </c>
      <c r="K154" s="254" t="s">
        <v>884</v>
      </c>
      <c r="L154" s="240" t="s">
        <v>1621</v>
      </c>
      <c r="M154" s="255" t="s">
        <v>1622</v>
      </c>
      <c r="N154" s="240" t="s">
        <v>865</v>
      </c>
      <c r="O154" s="246"/>
      <c r="P154" s="186">
        <v>775</v>
      </c>
      <c r="Q154" s="186">
        <v>31</v>
      </c>
      <c r="R154" s="187" t="str">
        <f t="shared" si="8"/>
        <v>N/A</v>
      </c>
      <c r="S154" s="188" t="str">
        <f t="shared" si="9"/>
        <v>N/A</v>
      </c>
      <c r="T154" s="106" t="s">
        <v>869</v>
      </c>
      <c r="U154" s="10"/>
      <c r="V154" s="10"/>
    </row>
    <row r="155" spans="1:22" ht="26.4" x14ac:dyDescent="0.25">
      <c r="A155" s="239" t="s">
        <v>664</v>
      </c>
      <c r="B155" s="240">
        <v>2022</v>
      </c>
      <c r="C155" s="239" t="s">
        <v>654</v>
      </c>
      <c r="D155" s="242" t="s">
        <v>149</v>
      </c>
      <c r="E155" s="243" t="s">
        <v>1380</v>
      </c>
      <c r="F155" s="241" t="s">
        <v>1356</v>
      </c>
      <c r="G155" s="244" t="s">
        <v>304</v>
      </c>
      <c r="H155" s="240" t="s">
        <v>1162</v>
      </c>
      <c r="I155" s="244" t="s">
        <v>462</v>
      </c>
      <c r="J155" s="242" t="s">
        <v>189</v>
      </c>
      <c r="K155" s="254" t="s">
        <v>884</v>
      </c>
      <c r="L155" s="240" t="s">
        <v>1621</v>
      </c>
      <c r="M155" s="255" t="s">
        <v>1622</v>
      </c>
      <c r="N155" s="240" t="s">
        <v>865</v>
      </c>
      <c r="O155" s="246"/>
      <c r="P155" s="186">
        <v>775</v>
      </c>
      <c r="Q155" s="186">
        <v>31</v>
      </c>
      <c r="R155" s="187" t="str">
        <f t="shared" si="8"/>
        <v>N/A</v>
      </c>
      <c r="S155" s="188" t="str">
        <f t="shared" si="9"/>
        <v>N/A</v>
      </c>
      <c r="T155" s="106" t="s">
        <v>869</v>
      </c>
      <c r="U155" s="10"/>
      <c r="V155" s="10"/>
    </row>
    <row r="156" spans="1:22" ht="26.4" x14ac:dyDescent="0.25">
      <c r="A156" s="239" t="s">
        <v>664</v>
      </c>
      <c r="B156" s="240">
        <v>2022</v>
      </c>
      <c r="C156" s="239" t="s">
        <v>654</v>
      </c>
      <c r="D156" s="242" t="s">
        <v>149</v>
      </c>
      <c r="E156" s="243" t="s">
        <v>1380</v>
      </c>
      <c r="F156" s="241" t="s">
        <v>1356</v>
      </c>
      <c r="G156" s="244" t="s">
        <v>302</v>
      </c>
      <c r="H156" s="240" t="s">
        <v>1162</v>
      </c>
      <c r="I156" s="244" t="s">
        <v>462</v>
      </c>
      <c r="J156" s="242" t="s">
        <v>189</v>
      </c>
      <c r="K156" s="254" t="s">
        <v>884</v>
      </c>
      <c r="L156" s="240" t="s">
        <v>1621</v>
      </c>
      <c r="M156" s="255" t="s">
        <v>1622</v>
      </c>
      <c r="N156" s="240" t="s">
        <v>865</v>
      </c>
      <c r="O156" s="246"/>
      <c r="P156" s="186">
        <v>775</v>
      </c>
      <c r="Q156" s="186">
        <v>31</v>
      </c>
      <c r="R156" s="187" t="str">
        <f t="shared" si="8"/>
        <v>N/A</v>
      </c>
      <c r="S156" s="188" t="str">
        <f t="shared" si="9"/>
        <v>N/A</v>
      </c>
      <c r="T156" s="106" t="s">
        <v>869</v>
      </c>
      <c r="U156" s="10"/>
      <c r="V156" s="10"/>
    </row>
    <row r="157" spans="1:22" ht="26.4" x14ac:dyDescent="0.25">
      <c r="A157" s="221" t="s">
        <v>664</v>
      </c>
      <c r="B157" s="228">
        <v>2022</v>
      </c>
      <c r="C157" s="221" t="s">
        <v>654</v>
      </c>
      <c r="D157" s="227" t="s">
        <v>149</v>
      </c>
      <c r="E157" s="251" t="s">
        <v>1380</v>
      </c>
      <c r="F157" s="221" t="s">
        <v>1300</v>
      </c>
      <c r="G157" s="91" t="s">
        <v>300</v>
      </c>
      <c r="H157" s="228" t="s">
        <v>1162</v>
      </c>
      <c r="I157" s="91" t="s">
        <v>460</v>
      </c>
      <c r="J157" s="221" t="s">
        <v>197</v>
      </c>
      <c r="K157" s="220" t="s">
        <v>734</v>
      </c>
      <c r="L157" s="228" t="s">
        <v>1621</v>
      </c>
      <c r="M157" s="253" t="s">
        <v>1622</v>
      </c>
      <c r="N157" s="228" t="s">
        <v>865</v>
      </c>
      <c r="O157" s="170"/>
      <c r="P157" s="186">
        <v>51</v>
      </c>
      <c r="Q157" s="186" t="s">
        <v>1622</v>
      </c>
      <c r="R157" s="187" t="str">
        <f t="shared" si="8"/>
        <v>N/A</v>
      </c>
      <c r="S157" s="188" t="str">
        <f t="shared" si="9"/>
        <v>N/A</v>
      </c>
      <c r="T157" s="106" t="s">
        <v>869</v>
      </c>
      <c r="U157" s="10"/>
      <c r="V157" s="10"/>
    </row>
    <row r="158" spans="1:22" ht="26.4" x14ac:dyDescent="0.25">
      <c r="A158" s="221" t="s">
        <v>664</v>
      </c>
      <c r="B158" s="228">
        <v>2022</v>
      </c>
      <c r="C158" s="221" t="s">
        <v>654</v>
      </c>
      <c r="D158" s="227" t="s">
        <v>149</v>
      </c>
      <c r="E158" s="251" t="s">
        <v>1380</v>
      </c>
      <c r="F158" s="221" t="s">
        <v>1300</v>
      </c>
      <c r="G158" s="91" t="s">
        <v>1619</v>
      </c>
      <c r="H158" s="228" t="s">
        <v>1162</v>
      </c>
      <c r="I158" s="91" t="s">
        <v>460</v>
      </c>
      <c r="J158" s="221" t="s">
        <v>197</v>
      </c>
      <c r="K158" s="220" t="s">
        <v>734</v>
      </c>
      <c r="L158" s="228" t="s">
        <v>1621</v>
      </c>
      <c r="M158" s="253" t="s">
        <v>1622</v>
      </c>
      <c r="N158" s="228" t="s">
        <v>865</v>
      </c>
      <c r="O158" s="170"/>
      <c r="P158" s="186">
        <v>40</v>
      </c>
      <c r="Q158" s="186" t="s">
        <v>1622</v>
      </c>
      <c r="R158" s="187" t="str">
        <f t="shared" si="8"/>
        <v>N/A</v>
      </c>
      <c r="S158" s="188" t="str">
        <f t="shared" si="9"/>
        <v>N/A</v>
      </c>
      <c r="T158" s="106" t="s">
        <v>869</v>
      </c>
      <c r="U158" s="10"/>
      <c r="V158" s="10"/>
    </row>
    <row r="159" spans="1:22" ht="26.4" x14ac:dyDescent="0.25">
      <c r="A159" s="221" t="s">
        <v>664</v>
      </c>
      <c r="B159" s="228">
        <v>2022</v>
      </c>
      <c r="C159" s="221" t="s">
        <v>654</v>
      </c>
      <c r="D159" s="227" t="s">
        <v>149</v>
      </c>
      <c r="E159" s="251" t="s">
        <v>1380</v>
      </c>
      <c r="F159" s="221" t="s">
        <v>1300</v>
      </c>
      <c r="G159" s="91" t="s">
        <v>304</v>
      </c>
      <c r="H159" s="228" t="s">
        <v>1162</v>
      </c>
      <c r="I159" s="91" t="s">
        <v>460</v>
      </c>
      <c r="J159" s="221" t="s">
        <v>197</v>
      </c>
      <c r="K159" s="220" t="s">
        <v>734</v>
      </c>
      <c r="L159" s="228" t="s">
        <v>1621</v>
      </c>
      <c r="M159" s="253" t="s">
        <v>1622</v>
      </c>
      <c r="N159" s="228" t="s">
        <v>865</v>
      </c>
      <c r="O159" s="170"/>
      <c r="P159" s="186">
        <v>40</v>
      </c>
      <c r="Q159" s="186" t="s">
        <v>1622</v>
      </c>
      <c r="R159" s="187" t="str">
        <f t="shared" si="8"/>
        <v>N/A</v>
      </c>
      <c r="S159" s="188" t="str">
        <f t="shared" si="9"/>
        <v>N/A</v>
      </c>
      <c r="T159" s="106" t="s">
        <v>869</v>
      </c>
      <c r="U159" s="10"/>
      <c r="V159" s="10"/>
    </row>
    <row r="160" spans="1:22" ht="26.4" x14ac:dyDescent="0.25">
      <c r="A160" s="221" t="s">
        <v>664</v>
      </c>
      <c r="B160" s="228">
        <v>2022</v>
      </c>
      <c r="C160" s="221" t="s">
        <v>654</v>
      </c>
      <c r="D160" s="227" t="s">
        <v>149</v>
      </c>
      <c r="E160" s="251" t="s">
        <v>1380</v>
      </c>
      <c r="F160" s="221" t="s">
        <v>1300</v>
      </c>
      <c r="G160" s="91" t="s">
        <v>302</v>
      </c>
      <c r="H160" s="228" t="s">
        <v>1162</v>
      </c>
      <c r="I160" s="91" t="s">
        <v>460</v>
      </c>
      <c r="J160" s="221" t="s">
        <v>197</v>
      </c>
      <c r="K160" s="220" t="s">
        <v>734</v>
      </c>
      <c r="L160" s="228" t="s">
        <v>1621</v>
      </c>
      <c r="M160" s="253" t="s">
        <v>1622</v>
      </c>
      <c r="N160" s="228" t="s">
        <v>865</v>
      </c>
      <c r="O160" s="170"/>
      <c r="P160" s="186">
        <v>51</v>
      </c>
      <c r="Q160" s="186" t="s">
        <v>1622</v>
      </c>
      <c r="R160" s="187" t="str">
        <f t="shared" si="8"/>
        <v>N/A</v>
      </c>
      <c r="S160" s="188" t="str">
        <f t="shared" si="9"/>
        <v>N/A</v>
      </c>
      <c r="T160" s="106" t="s">
        <v>869</v>
      </c>
      <c r="U160" s="10"/>
      <c r="V160" s="10"/>
    </row>
    <row r="161" spans="1:22" ht="26.4" x14ac:dyDescent="0.25">
      <c r="A161" s="239" t="s">
        <v>664</v>
      </c>
      <c r="B161" s="240">
        <v>2022</v>
      </c>
      <c r="C161" s="239" t="s">
        <v>654</v>
      </c>
      <c r="D161" s="242" t="s">
        <v>149</v>
      </c>
      <c r="E161" s="243" t="s">
        <v>1382</v>
      </c>
      <c r="F161" s="241" t="s">
        <v>1356</v>
      </c>
      <c r="G161" s="244" t="s">
        <v>300</v>
      </c>
      <c r="H161" s="240" t="s">
        <v>1162</v>
      </c>
      <c r="I161" s="244" t="s">
        <v>462</v>
      </c>
      <c r="J161" s="242" t="s">
        <v>189</v>
      </c>
      <c r="K161" s="254" t="s">
        <v>885</v>
      </c>
      <c r="L161" s="240" t="s">
        <v>1621</v>
      </c>
      <c r="M161" s="255" t="s">
        <v>1622</v>
      </c>
      <c r="N161" s="240" t="s">
        <v>865</v>
      </c>
      <c r="O161" s="246"/>
      <c r="P161" s="186">
        <v>770</v>
      </c>
      <c r="Q161" s="186">
        <v>16</v>
      </c>
      <c r="R161" s="187" t="str">
        <f t="shared" si="8"/>
        <v>N/A</v>
      </c>
      <c r="S161" s="188" t="str">
        <f t="shared" si="9"/>
        <v>N/A</v>
      </c>
      <c r="T161" s="106" t="s">
        <v>869</v>
      </c>
      <c r="U161" s="10"/>
      <c r="V161" s="10"/>
    </row>
    <row r="162" spans="1:22" ht="26.4" x14ac:dyDescent="0.25">
      <c r="A162" s="239" t="s">
        <v>664</v>
      </c>
      <c r="B162" s="240">
        <v>2022</v>
      </c>
      <c r="C162" s="239" t="s">
        <v>654</v>
      </c>
      <c r="D162" s="242" t="s">
        <v>149</v>
      </c>
      <c r="E162" s="243" t="s">
        <v>1382</v>
      </c>
      <c r="F162" s="241" t="s">
        <v>1356</v>
      </c>
      <c r="G162" s="256" t="s">
        <v>300</v>
      </c>
      <c r="H162" s="240" t="s">
        <v>1162</v>
      </c>
      <c r="I162" s="244" t="s">
        <v>460</v>
      </c>
      <c r="J162" s="242" t="s">
        <v>189</v>
      </c>
      <c r="K162" s="254" t="s">
        <v>1624</v>
      </c>
      <c r="L162" s="240" t="s">
        <v>1621</v>
      </c>
      <c r="M162" s="255" t="s">
        <v>1622</v>
      </c>
      <c r="N162" s="240" t="s">
        <v>865</v>
      </c>
      <c r="O162" s="246"/>
      <c r="P162" s="186">
        <v>57</v>
      </c>
      <c r="Q162" s="186">
        <v>4</v>
      </c>
      <c r="R162" s="187" t="str">
        <f t="shared" si="8"/>
        <v>N/A</v>
      </c>
      <c r="S162" s="188" t="str">
        <f t="shared" si="9"/>
        <v>N/A</v>
      </c>
      <c r="T162" s="106" t="s">
        <v>869</v>
      </c>
      <c r="U162" s="10"/>
      <c r="V162" s="10"/>
    </row>
    <row r="163" spans="1:22" ht="26.4" x14ac:dyDescent="0.25">
      <c r="A163" s="239" t="s">
        <v>664</v>
      </c>
      <c r="B163" s="240">
        <v>2022</v>
      </c>
      <c r="C163" s="239" t="s">
        <v>654</v>
      </c>
      <c r="D163" s="242" t="s">
        <v>149</v>
      </c>
      <c r="E163" s="243" t="s">
        <v>1382</v>
      </c>
      <c r="F163" s="241" t="s">
        <v>1356</v>
      </c>
      <c r="G163" s="256" t="s">
        <v>300</v>
      </c>
      <c r="H163" s="240" t="s">
        <v>1162</v>
      </c>
      <c r="I163" s="244" t="s">
        <v>460</v>
      </c>
      <c r="J163" s="242" t="s">
        <v>189</v>
      </c>
      <c r="K163" s="254" t="s">
        <v>1625</v>
      </c>
      <c r="L163" s="240" t="s">
        <v>1621</v>
      </c>
      <c r="M163" s="255" t="s">
        <v>1622</v>
      </c>
      <c r="N163" s="240" t="s">
        <v>865</v>
      </c>
      <c r="O163" s="246"/>
      <c r="P163" s="186">
        <v>47</v>
      </c>
      <c r="Q163" s="186">
        <v>16</v>
      </c>
      <c r="R163" s="187" t="str">
        <f t="shared" si="8"/>
        <v>N/A</v>
      </c>
      <c r="S163" s="188" t="str">
        <f t="shared" si="9"/>
        <v>N/A</v>
      </c>
      <c r="T163" s="106" t="s">
        <v>869</v>
      </c>
      <c r="U163" s="10"/>
      <c r="V163" s="10"/>
    </row>
    <row r="164" spans="1:22" ht="26.4" x14ac:dyDescent="0.25">
      <c r="A164" s="239" t="s">
        <v>664</v>
      </c>
      <c r="B164" s="240">
        <v>2022</v>
      </c>
      <c r="C164" s="239" t="s">
        <v>654</v>
      </c>
      <c r="D164" s="242" t="s">
        <v>149</v>
      </c>
      <c r="E164" s="243" t="s">
        <v>1382</v>
      </c>
      <c r="F164" s="241" t="s">
        <v>1356</v>
      </c>
      <c r="G164" s="244" t="s">
        <v>1619</v>
      </c>
      <c r="H164" s="240" t="s">
        <v>1162</v>
      </c>
      <c r="I164" s="244" t="s">
        <v>462</v>
      </c>
      <c r="J164" s="242" t="s">
        <v>189</v>
      </c>
      <c r="K164" s="254" t="s">
        <v>885</v>
      </c>
      <c r="L164" s="240" t="s">
        <v>1621</v>
      </c>
      <c r="M164" s="255" t="s">
        <v>1622</v>
      </c>
      <c r="N164" s="240" t="s">
        <v>865</v>
      </c>
      <c r="O164" s="246"/>
      <c r="P164" s="186">
        <v>770</v>
      </c>
      <c r="Q164" s="186">
        <v>16</v>
      </c>
      <c r="R164" s="187" t="str">
        <f t="shared" si="8"/>
        <v>N/A</v>
      </c>
      <c r="S164" s="188" t="str">
        <f t="shared" si="9"/>
        <v>N/A</v>
      </c>
      <c r="T164" s="106" t="s">
        <v>869</v>
      </c>
      <c r="U164" s="10"/>
      <c r="V164" s="10"/>
    </row>
    <row r="165" spans="1:22" ht="26.4" x14ac:dyDescent="0.25">
      <c r="A165" s="239" t="s">
        <v>664</v>
      </c>
      <c r="B165" s="240">
        <v>2022</v>
      </c>
      <c r="C165" s="239" t="s">
        <v>654</v>
      </c>
      <c r="D165" s="242" t="s">
        <v>149</v>
      </c>
      <c r="E165" s="243" t="s">
        <v>1382</v>
      </c>
      <c r="F165" s="241" t="s">
        <v>1356</v>
      </c>
      <c r="G165" s="256" t="s">
        <v>1619</v>
      </c>
      <c r="H165" s="240" t="s">
        <v>1162</v>
      </c>
      <c r="I165" s="244" t="s">
        <v>460</v>
      </c>
      <c r="J165" s="242" t="s">
        <v>189</v>
      </c>
      <c r="K165" s="254" t="s">
        <v>1624</v>
      </c>
      <c r="L165" s="240" t="s">
        <v>1621</v>
      </c>
      <c r="M165" s="255" t="s">
        <v>1622</v>
      </c>
      <c r="N165" s="240" t="s">
        <v>865</v>
      </c>
      <c r="O165" s="246"/>
      <c r="P165" s="186">
        <v>57</v>
      </c>
      <c r="Q165" s="186">
        <v>4</v>
      </c>
      <c r="R165" s="187" t="str">
        <f t="shared" si="8"/>
        <v>N/A</v>
      </c>
      <c r="S165" s="188" t="str">
        <f t="shared" si="9"/>
        <v>N/A</v>
      </c>
      <c r="T165" s="106" t="s">
        <v>869</v>
      </c>
      <c r="U165" s="10"/>
      <c r="V165" s="10"/>
    </row>
    <row r="166" spans="1:22" ht="26.4" x14ac:dyDescent="0.25">
      <c r="A166" s="239" t="s">
        <v>664</v>
      </c>
      <c r="B166" s="240">
        <v>2022</v>
      </c>
      <c r="C166" s="239" t="s">
        <v>654</v>
      </c>
      <c r="D166" s="242" t="s">
        <v>149</v>
      </c>
      <c r="E166" s="243" t="s">
        <v>1382</v>
      </c>
      <c r="F166" s="241" t="s">
        <v>1356</v>
      </c>
      <c r="G166" s="256" t="s">
        <v>1619</v>
      </c>
      <c r="H166" s="240" t="s">
        <v>1162</v>
      </c>
      <c r="I166" s="244" t="s">
        <v>460</v>
      </c>
      <c r="J166" s="242" t="s">
        <v>189</v>
      </c>
      <c r="K166" s="254" t="s">
        <v>1625</v>
      </c>
      <c r="L166" s="240" t="s">
        <v>1621</v>
      </c>
      <c r="M166" s="255" t="s">
        <v>1622</v>
      </c>
      <c r="N166" s="240" t="s">
        <v>865</v>
      </c>
      <c r="O166" s="246"/>
      <c r="P166" s="186">
        <v>47</v>
      </c>
      <c r="Q166" s="186">
        <v>16</v>
      </c>
      <c r="R166" s="187" t="str">
        <f t="shared" si="8"/>
        <v>N/A</v>
      </c>
      <c r="S166" s="188" t="str">
        <f t="shared" si="9"/>
        <v>N/A</v>
      </c>
      <c r="T166" s="106" t="s">
        <v>869</v>
      </c>
      <c r="U166" s="10"/>
      <c r="V166" s="10"/>
    </row>
    <row r="167" spans="1:22" ht="26.4" x14ac:dyDescent="0.25">
      <c r="A167" s="239" t="s">
        <v>664</v>
      </c>
      <c r="B167" s="240">
        <v>2022</v>
      </c>
      <c r="C167" s="239" t="s">
        <v>654</v>
      </c>
      <c r="D167" s="242" t="s">
        <v>149</v>
      </c>
      <c r="E167" s="243" t="s">
        <v>1382</v>
      </c>
      <c r="F167" s="241" t="s">
        <v>1356</v>
      </c>
      <c r="G167" s="244" t="s">
        <v>304</v>
      </c>
      <c r="H167" s="240" t="s">
        <v>1162</v>
      </c>
      <c r="I167" s="244" t="s">
        <v>462</v>
      </c>
      <c r="J167" s="242" t="s">
        <v>189</v>
      </c>
      <c r="K167" s="254" t="s">
        <v>885</v>
      </c>
      <c r="L167" s="240" t="s">
        <v>1621</v>
      </c>
      <c r="M167" s="255" t="s">
        <v>1622</v>
      </c>
      <c r="N167" s="240" t="s">
        <v>865</v>
      </c>
      <c r="O167" s="246"/>
      <c r="P167" s="186">
        <v>770</v>
      </c>
      <c r="Q167" s="186">
        <v>16</v>
      </c>
      <c r="R167" s="187" t="str">
        <f t="shared" si="8"/>
        <v>N/A</v>
      </c>
      <c r="S167" s="188" t="str">
        <f t="shared" si="9"/>
        <v>N/A</v>
      </c>
      <c r="T167" s="106" t="s">
        <v>869</v>
      </c>
      <c r="U167" s="10"/>
      <c r="V167" s="10"/>
    </row>
    <row r="168" spans="1:22" ht="26.4" x14ac:dyDescent="0.25">
      <c r="A168" s="239" t="s">
        <v>664</v>
      </c>
      <c r="B168" s="240">
        <v>2022</v>
      </c>
      <c r="C168" s="239" t="s">
        <v>654</v>
      </c>
      <c r="D168" s="242" t="s">
        <v>149</v>
      </c>
      <c r="E168" s="243" t="s">
        <v>1382</v>
      </c>
      <c r="F168" s="241" t="s">
        <v>1356</v>
      </c>
      <c r="G168" s="256" t="s">
        <v>304</v>
      </c>
      <c r="H168" s="240" t="s">
        <v>1162</v>
      </c>
      <c r="I168" s="244" t="s">
        <v>460</v>
      </c>
      <c r="J168" s="242" t="s">
        <v>189</v>
      </c>
      <c r="K168" s="254" t="s">
        <v>1624</v>
      </c>
      <c r="L168" s="240" t="s">
        <v>1621</v>
      </c>
      <c r="M168" s="255" t="s">
        <v>1622</v>
      </c>
      <c r="N168" s="240" t="s">
        <v>865</v>
      </c>
      <c r="O168" s="246"/>
      <c r="P168" s="186">
        <v>57</v>
      </c>
      <c r="Q168" s="186">
        <v>4</v>
      </c>
      <c r="R168" s="187" t="str">
        <f t="shared" si="8"/>
        <v>N/A</v>
      </c>
      <c r="S168" s="188" t="str">
        <f t="shared" si="9"/>
        <v>N/A</v>
      </c>
      <c r="T168" s="106" t="s">
        <v>869</v>
      </c>
      <c r="U168" s="10"/>
      <c r="V168" s="10"/>
    </row>
    <row r="169" spans="1:22" ht="26.4" x14ac:dyDescent="0.25">
      <c r="A169" s="239" t="s">
        <v>664</v>
      </c>
      <c r="B169" s="240">
        <v>2022</v>
      </c>
      <c r="C169" s="239" t="s">
        <v>654</v>
      </c>
      <c r="D169" s="242" t="s">
        <v>149</v>
      </c>
      <c r="E169" s="243" t="s">
        <v>1382</v>
      </c>
      <c r="F169" s="241" t="s">
        <v>1356</v>
      </c>
      <c r="G169" s="256" t="s">
        <v>304</v>
      </c>
      <c r="H169" s="240" t="s">
        <v>1162</v>
      </c>
      <c r="I169" s="244" t="s">
        <v>460</v>
      </c>
      <c r="J169" s="242" t="s">
        <v>189</v>
      </c>
      <c r="K169" s="254" t="s">
        <v>1625</v>
      </c>
      <c r="L169" s="240" t="s">
        <v>1621</v>
      </c>
      <c r="M169" s="255" t="s">
        <v>1622</v>
      </c>
      <c r="N169" s="240" t="s">
        <v>865</v>
      </c>
      <c r="O169" s="246"/>
      <c r="P169" s="186">
        <v>47</v>
      </c>
      <c r="Q169" s="186">
        <v>16</v>
      </c>
      <c r="R169" s="187" t="str">
        <f t="shared" si="8"/>
        <v>N/A</v>
      </c>
      <c r="S169" s="188" t="str">
        <f t="shared" si="9"/>
        <v>N/A</v>
      </c>
      <c r="T169" s="106" t="s">
        <v>869</v>
      </c>
      <c r="U169" s="10"/>
      <c r="V169" s="10"/>
    </row>
    <row r="170" spans="1:22" ht="26.4" x14ac:dyDescent="0.25">
      <c r="A170" s="239" t="s">
        <v>664</v>
      </c>
      <c r="B170" s="240">
        <v>2022</v>
      </c>
      <c r="C170" s="239" t="s">
        <v>654</v>
      </c>
      <c r="D170" s="242" t="s">
        <v>149</v>
      </c>
      <c r="E170" s="243" t="s">
        <v>1382</v>
      </c>
      <c r="F170" s="241" t="s">
        <v>1356</v>
      </c>
      <c r="G170" s="244" t="s">
        <v>302</v>
      </c>
      <c r="H170" s="240" t="s">
        <v>1162</v>
      </c>
      <c r="I170" s="244" t="s">
        <v>462</v>
      </c>
      <c r="J170" s="242" t="s">
        <v>189</v>
      </c>
      <c r="K170" s="254" t="s">
        <v>885</v>
      </c>
      <c r="L170" s="240" t="s">
        <v>1621</v>
      </c>
      <c r="M170" s="255" t="s">
        <v>1622</v>
      </c>
      <c r="N170" s="240" t="s">
        <v>865</v>
      </c>
      <c r="O170" s="246"/>
      <c r="P170" s="186">
        <v>770</v>
      </c>
      <c r="Q170" s="186">
        <v>16</v>
      </c>
      <c r="R170" s="187" t="str">
        <f t="shared" si="8"/>
        <v>N/A</v>
      </c>
      <c r="S170" s="188" t="str">
        <f t="shared" si="9"/>
        <v>N/A</v>
      </c>
      <c r="T170" s="106" t="s">
        <v>869</v>
      </c>
      <c r="U170" s="10"/>
      <c r="V170" s="10"/>
    </row>
    <row r="171" spans="1:22" ht="26.4" x14ac:dyDescent="0.25">
      <c r="A171" s="239" t="s">
        <v>664</v>
      </c>
      <c r="B171" s="240">
        <v>2022</v>
      </c>
      <c r="C171" s="239" t="s">
        <v>654</v>
      </c>
      <c r="D171" s="242" t="s">
        <v>149</v>
      </c>
      <c r="E171" s="243" t="s">
        <v>1382</v>
      </c>
      <c r="F171" s="241" t="s">
        <v>1356</v>
      </c>
      <c r="G171" s="256" t="s">
        <v>302</v>
      </c>
      <c r="H171" s="240" t="s">
        <v>1162</v>
      </c>
      <c r="I171" s="244" t="s">
        <v>460</v>
      </c>
      <c r="J171" s="242" t="s">
        <v>189</v>
      </c>
      <c r="K171" s="254" t="s">
        <v>1624</v>
      </c>
      <c r="L171" s="240" t="s">
        <v>1621</v>
      </c>
      <c r="M171" s="255" t="s">
        <v>1622</v>
      </c>
      <c r="N171" s="240" t="s">
        <v>865</v>
      </c>
      <c r="O171" s="246"/>
      <c r="P171" s="186">
        <v>57</v>
      </c>
      <c r="Q171" s="186">
        <v>4</v>
      </c>
      <c r="R171" s="187" t="str">
        <f t="shared" si="8"/>
        <v>N/A</v>
      </c>
      <c r="S171" s="188" t="str">
        <f t="shared" si="9"/>
        <v>N/A</v>
      </c>
      <c r="T171" s="106" t="s">
        <v>869</v>
      </c>
      <c r="U171" s="10"/>
      <c r="V171" s="10"/>
    </row>
    <row r="172" spans="1:22" ht="26.4" x14ac:dyDescent="0.25">
      <c r="A172" s="239" t="s">
        <v>664</v>
      </c>
      <c r="B172" s="240">
        <v>2022</v>
      </c>
      <c r="C172" s="239" t="s">
        <v>654</v>
      </c>
      <c r="D172" s="242" t="s">
        <v>149</v>
      </c>
      <c r="E172" s="243" t="s">
        <v>1382</v>
      </c>
      <c r="F172" s="241" t="s">
        <v>1356</v>
      </c>
      <c r="G172" s="256" t="s">
        <v>302</v>
      </c>
      <c r="H172" s="240" t="s">
        <v>1162</v>
      </c>
      <c r="I172" s="244" t="s">
        <v>460</v>
      </c>
      <c r="J172" s="242" t="s">
        <v>189</v>
      </c>
      <c r="K172" s="254" t="s">
        <v>1625</v>
      </c>
      <c r="L172" s="240" t="s">
        <v>1621</v>
      </c>
      <c r="M172" s="255" t="s">
        <v>1622</v>
      </c>
      <c r="N172" s="240" t="s">
        <v>865</v>
      </c>
      <c r="O172" s="246"/>
      <c r="P172" s="186">
        <v>47</v>
      </c>
      <c r="Q172" s="186">
        <v>16</v>
      </c>
      <c r="R172" s="187" t="str">
        <f t="shared" si="8"/>
        <v>N/A</v>
      </c>
      <c r="S172" s="188" t="str">
        <f t="shared" si="9"/>
        <v>N/A</v>
      </c>
      <c r="T172" s="106" t="s">
        <v>869</v>
      </c>
      <c r="U172" s="10"/>
      <c r="V172" s="10"/>
    </row>
    <row r="173" spans="1:22" ht="26.4" x14ac:dyDescent="0.25">
      <c r="A173" s="221" t="s">
        <v>664</v>
      </c>
      <c r="B173" s="228">
        <v>2022</v>
      </c>
      <c r="C173" s="221" t="s">
        <v>654</v>
      </c>
      <c r="D173" s="227" t="s">
        <v>149</v>
      </c>
      <c r="E173" s="251" t="s">
        <v>1382</v>
      </c>
      <c r="F173" s="221" t="s">
        <v>1300</v>
      </c>
      <c r="G173" s="91" t="s">
        <v>300</v>
      </c>
      <c r="H173" s="228" t="s">
        <v>1162</v>
      </c>
      <c r="I173" s="91" t="s">
        <v>460</v>
      </c>
      <c r="J173" s="221" t="s">
        <v>197</v>
      </c>
      <c r="K173" s="220" t="s">
        <v>737</v>
      </c>
      <c r="L173" s="228" t="s">
        <v>1621</v>
      </c>
      <c r="M173" s="253" t="s">
        <v>1622</v>
      </c>
      <c r="N173" s="228" t="s">
        <v>865</v>
      </c>
      <c r="O173" s="170"/>
      <c r="P173" s="186">
        <v>154</v>
      </c>
      <c r="Q173" s="186" t="s">
        <v>1622</v>
      </c>
      <c r="R173" s="187" t="str">
        <f t="shared" si="8"/>
        <v>N/A</v>
      </c>
      <c r="S173" s="188" t="str">
        <f t="shared" si="9"/>
        <v>N/A</v>
      </c>
      <c r="T173" s="106" t="s">
        <v>869</v>
      </c>
      <c r="U173" s="10"/>
      <c r="V173" s="10"/>
    </row>
    <row r="174" spans="1:22" ht="26.4" x14ac:dyDescent="0.25">
      <c r="A174" s="221" t="s">
        <v>664</v>
      </c>
      <c r="B174" s="228">
        <v>2022</v>
      </c>
      <c r="C174" s="221" t="s">
        <v>654</v>
      </c>
      <c r="D174" s="227" t="s">
        <v>149</v>
      </c>
      <c r="E174" s="251" t="s">
        <v>1382</v>
      </c>
      <c r="F174" s="221" t="s">
        <v>1300</v>
      </c>
      <c r="G174" s="91" t="s">
        <v>300</v>
      </c>
      <c r="H174" s="228" t="s">
        <v>1162</v>
      </c>
      <c r="I174" s="91" t="s">
        <v>460</v>
      </c>
      <c r="J174" s="221" t="s">
        <v>197</v>
      </c>
      <c r="K174" s="220" t="s">
        <v>739</v>
      </c>
      <c r="L174" s="228" t="s">
        <v>1621</v>
      </c>
      <c r="M174" s="253" t="s">
        <v>1622</v>
      </c>
      <c r="N174" s="228" t="s">
        <v>865</v>
      </c>
      <c r="O174" s="170"/>
      <c r="P174" s="186">
        <v>16</v>
      </c>
      <c r="Q174" s="186" t="s">
        <v>1622</v>
      </c>
      <c r="R174" s="187" t="str">
        <f t="shared" si="8"/>
        <v>N/A</v>
      </c>
      <c r="S174" s="188" t="str">
        <f t="shared" si="9"/>
        <v>N/A</v>
      </c>
      <c r="T174" s="106" t="s">
        <v>869</v>
      </c>
      <c r="U174" s="10"/>
      <c r="V174" s="10"/>
    </row>
    <row r="175" spans="1:22" ht="26.4" x14ac:dyDescent="0.25">
      <c r="A175" s="221" t="s">
        <v>664</v>
      </c>
      <c r="B175" s="228">
        <v>2022</v>
      </c>
      <c r="C175" s="221" t="s">
        <v>654</v>
      </c>
      <c r="D175" s="227" t="s">
        <v>149</v>
      </c>
      <c r="E175" s="251" t="s">
        <v>1382</v>
      </c>
      <c r="F175" s="221" t="s">
        <v>1300</v>
      </c>
      <c r="G175" s="91" t="s">
        <v>300</v>
      </c>
      <c r="H175" s="228" t="s">
        <v>1162</v>
      </c>
      <c r="I175" s="91" t="s">
        <v>460</v>
      </c>
      <c r="J175" s="221" t="s">
        <v>197</v>
      </c>
      <c r="K175" s="220" t="s">
        <v>741</v>
      </c>
      <c r="L175" s="228" t="s">
        <v>1621</v>
      </c>
      <c r="M175" s="253" t="s">
        <v>1622</v>
      </c>
      <c r="N175" s="228" t="s">
        <v>865</v>
      </c>
      <c r="O175" s="170"/>
      <c r="P175" s="186">
        <v>8</v>
      </c>
      <c r="Q175" s="186" t="s">
        <v>1622</v>
      </c>
      <c r="R175" s="187" t="str">
        <f t="shared" si="8"/>
        <v>N/A</v>
      </c>
      <c r="S175" s="188" t="str">
        <f t="shared" si="9"/>
        <v>N/A</v>
      </c>
      <c r="T175" s="106" t="s">
        <v>869</v>
      </c>
      <c r="U175" s="10"/>
      <c r="V175" s="10"/>
    </row>
    <row r="176" spans="1:22" ht="26.4" x14ac:dyDescent="0.25">
      <c r="A176" s="221" t="s">
        <v>664</v>
      </c>
      <c r="B176" s="228">
        <v>2022</v>
      </c>
      <c r="C176" s="221" t="s">
        <v>654</v>
      </c>
      <c r="D176" s="227" t="s">
        <v>149</v>
      </c>
      <c r="E176" s="251" t="s">
        <v>1382</v>
      </c>
      <c r="F176" s="221" t="s">
        <v>1300</v>
      </c>
      <c r="G176" s="91" t="s">
        <v>304</v>
      </c>
      <c r="H176" s="228" t="s">
        <v>1162</v>
      </c>
      <c r="I176" s="91" t="s">
        <v>460</v>
      </c>
      <c r="J176" s="221" t="s">
        <v>197</v>
      </c>
      <c r="K176" s="220" t="s">
        <v>737</v>
      </c>
      <c r="L176" s="228" t="s">
        <v>1621</v>
      </c>
      <c r="M176" s="253" t="s">
        <v>1622</v>
      </c>
      <c r="N176" s="228" t="s">
        <v>865</v>
      </c>
      <c r="O176" s="170"/>
      <c r="P176" s="186">
        <v>154</v>
      </c>
      <c r="Q176" s="186" t="s">
        <v>1622</v>
      </c>
      <c r="R176" s="187" t="str">
        <f t="shared" si="8"/>
        <v>N/A</v>
      </c>
      <c r="S176" s="188" t="str">
        <f t="shared" si="9"/>
        <v>N/A</v>
      </c>
      <c r="T176" s="106" t="s">
        <v>869</v>
      </c>
      <c r="U176" s="10"/>
      <c r="V176" s="10"/>
    </row>
    <row r="177" spans="1:22" ht="26.4" x14ac:dyDescent="0.25">
      <c r="A177" s="221" t="s">
        <v>664</v>
      </c>
      <c r="B177" s="228">
        <v>2022</v>
      </c>
      <c r="C177" s="221" t="s">
        <v>654</v>
      </c>
      <c r="D177" s="227" t="s">
        <v>149</v>
      </c>
      <c r="E177" s="251" t="s">
        <v>1382</v>
      </c>
      <c r="F177" s="221" t="s">
        <v>1300</v>
      </c>
      <c r="G177" s="91" t="s">
        <v>304</v>
      </c>
      <c r="H177" s="228" t="s">
        <v>1162</v>
      </c>
      <c r="I177" s="91" t="s">
        <v>460</v>
      </c>
      <c r="J177" s="221" t="s">
        <v>197</v>
      </c>
      <c r="K177" s="220" t="s">
        <v>739</v>
      </c>
      <c r="L177" s="228" t="s">
        <v>1621</v>
      </c>
      <c r="M177" s="253" t="s">
        <v>1622</v>
      </c>
      <c r="N177" s="228" t="s">
        <v>865</v>
      </c>
      <c r="O177" s="170"/>
      <c r="P177" s="186">
        <v>16</v>
      </c>
      <c r="Q177" s="186" t="s">
        <v>1622</v>
      </c>
      <c r="R177" s="187" t="str">
        <f t="shared" si="8"/>
        <v>N/A</v>
      </c>
      <c r="S177" s="188" t="str">
        <f t="shared" si="9"/>
        <v>N/A</v>
      </c>
      <c r="T177" s="106" t="s">
        <v>869</v>
      </c>
      <c r="U177" s="10"/>
      <c r="V177" s="10"/>
    </row>
    <row r="178" spans="1:22" ht="26.4" x14ac:dyDescent="0.25">
      <c r="A178" s="221" t="s">
        <v>664</v>
      </c>
      <c r="B178" s="228">
        <v>2022</v>
      </c>
      <c r="C178" s="221" t="s">
        <v>654</v>
      </c>
      <c r="D178" s="227" t="s">
        <v>149</v>
      </c>
      <c r="E178" s="251" t="s">
        <v>1382</v>
      </c>
      <c r="F178" s="221" t="s">
        <v>1300</v>
      </c>
      <c r="G178" s="91" t="s">
        <v>304</v>
      </c>
      <c r="H178" s="228" t="s">
        <v>1162</v>
      </c>
      <c r="I178" s="91" t="s">
        <v>460</v>
      </c>
      <c r="J178" s="221" t="s">
        <v>197</v>
      </c>
      <c r="K178" s="220" t="s">
        <v>741</v>
      </c>
      <c r="L178" s="228" t="s">
        <v>1621</v>
      </c>
      <c r="M178" s="253" t="s">
        <v>1622</v>
      </c>
      <c r="N178" s="228" t="s">
        <v>865</v>
      </c>
      <c r="O178" s="170"/>
      <c r="P178" s="186">
        <v>8</v>
      </c>
      <c r="Q178" s="186" t="s">
        <v>1622</v>
      </c>
      <c r="R178" s="187" t="str">
        <f t="shared" si="8"/>
        <v>N/A</v>
      </c>
      <c r="S178" s="188" t="str">
        <f t="shared" si="9"/>
        <v>N/A</v>
      </c>
      <c r="T178" s="106" t="s">
        <v>869</v>
      </c>
      <c r="U178" s="10"/>
      <c r="V178" s="10"/>
    </row>
    <row r="179" spans="1:22" ht="26.4" x14ac:dyDescent="0.25">
      <c r="A179" s="221" t="s">
        <v>664</v>
      </c>
      <c r="B179" s="228">
        <v>2022</v>
      </c>
      <c r="C179" s="221" t="s">
        <v>654</v>
      </c>
      <c r="D179" s="227" t="s">
        <v>149</v>
      </c>
      <c r="E179" s="251" t="s">
        <v>1382</v>
      </c>
      <c r="F179" s="221" t="s">
        <v>1300</v>
      </c>
      <c r="G179" s="91" t="s">
        <v>302</v>
      </c>
      <c r="H179" s="228" t="s">
        <v>1162</v>
      </c>
      <c r="I179" s="91" t="s">
        <v>460</v>
      </c>
      <c r="J179" s="221" t="s">
        <v>197</v>
      </c>
      <c r="K179" s="220" t="s">
        <v>737</v>
      </c>
      <c r="L179" s="228" t="s">
        <v>1621</v>
      </c>
      <c r="M179" s="253" t="s">
        <v>1622</v>
      </c>
      <c r="N179" s="228" t="s">
        <v>865</v>
      </c>
      <c r="O179" s="170"/>
      <c r="P179" s="186">
        <v>154</v>
      </c>
      <c r="Q179" s="186" t="s">
        <v>1622</v>
      </c>
      <c r="R179" s="187" t="str">
        <f t="shared" si="8"/>
        <v>N/A</v>
      </c>
      <c r="S179" s="188" t="str">
        <f t="shared" si="9"/>
        <v>N/A</v>
      </c>
      <c r="T179" s="106" t="s">
        <v>869</v>
      </c>
      <c r="U179" s="10"/>
      <c r="V179" s="10"/>
    </row>
    <row r="180" spans="1:22" ht="26.4" x14ac:dyDescent="0.25">
      <c r="A180" s="221" t="s">
        <v>664</v>
      </c>
      <c r="B180" s="228">
        <v>2022</v>
      </c>
      <c r="C180" s="221" t="s">
        <v>654</v>
      </c>
      <c r="D180" s="227" t="s">
        <v>149</v>
      </c>
      <c r="E180" s="251" t="s">
        <v>1382</v>
      </c>
      <c r="F180" s="221" t="s">
        <v>1300</v>
      </c>
      <c r="G180" s="91" t="s">
        <v>302</v>
      </c>
      <c r="H180" s="228" t="s">
        <v>1162</v>
      </c>
      <c r="I180" s="91" t="s">
        <v>460</v>
      </c>
      <c r="J180" s="221" t="s">
        <v>197</v>
      </c>
      <c r="K180" s="220" t="s">
        <v>739</v>
      </c>
      <c r="L180" s="228" t="s">
        <v>1621</v>
      </c>
      <c r="M180" s="253" t="s">
        <v>1622</v>
      </c>
      <c r="N180" s="228" t="s">
        <v>865</v>
      </c>
      <c r="O180" s="170"/>
      <c r="P180" s="186">
        <v>16</v>
      </c>
      <c r="Q180" s="186" t="s">
        <v>1622</v>
      </c>
      <c r="R180" s="187" t="str">
        <f t="shared" si="8"/>
        <v>N/A</v>
      </c>
      <c r="S180" s="188" t="str">
        <f t="shared" si="9"/>
        <v>N/A</v>
      </c>
      <c r="T180" s="106" t="s">
        <v>869</v>
      </c>
      <c r="U180" s="10"/>
      <c r="V180" s="10"/>
    </row>
    <row r="181" spans="1:22" ht="26.4" x14ac:dyDescent="0.25">
      <c r="A181" s="221" t="s">
        <v>664</v>
      </c>
      <c r="B181" s="228">
        <v>2022</v>
      </c>
      <c r="C181" s="221" t="s">
        <v>654</v>
      </c>
      <c r="D181" s="227" t="s">
        <v>149</v>
      </c>
      <c r="E181" s="251" t="s">
        <v>1382</v>
      </c>
      <c r="F181" s="221" t="s">
        <v>1300</v>
      </c>
      <c r="G181" s="91" t="s">
        <v>302</v>
      </c>
      <c r="H181" s="228" t="s">
        <v>1162</v>
      </c>
      <c r="I181" s="91" t="s">
        <v>460</v>
      </c>
      <c r="J181" s="221" t="s">
        <v>197</v>
      </c>
      <c r="K181" s="220" t="s">
        <v>741</v>
      </c>
      <c r="L181" s="228" t="s">
        <v>1621</v>
      </c>
      <c r="M181" s="253" t="s">
        <v>1622</v>
      </c>
      <c r="N181" s="228" t="s">
        <v>865</v>
      </c>
      <c r="O181" s="170"/>
      <c r="P181" s="186">
        <v>8</v>
      </c>
      <c r="Q181" s="186" t="s">
        <v>1622</v>
      </c>
      <c r="R181" s="187" t="str">
        <f t="shared" si="8"/>
        <v>N/A</v>
      </c>
      <c r="S181" s="188" t="str">
        <f t="shared" si="9"/>
        <v>N/A</v>
      </c>
      <c r="T181" s="106" t="s">
        <v>869</v>
      </c>
      <c r="U181" s="10"/>
      <c r="V181" s="10"/>
    </row>
    <row r="182" spans="1:22" ht="26.4" x14ac:dyDescent="0.25">
      <c r="A182" s="239" t="s">
        <v>664</v>
      </c>
      <c r="B182" s="240">
        <v>2022</v>
      </c>
      <c r="C182" s="239" t="s">
        <v>654</v>
      </c>
      <c r="D182" s="242" t="s">
        <v>149</v>
      </c>
      <c r="E182" s="243" t="s">
        <v>1383</v>
      </c>
      <c r="F182" s="241" t="s">
        <v>1356</v>
      </c>
      <c r="G182" s="244" t="s">
        <v>300</v>
      </c>
      <c r="H182" s="240" t="s">
        <v>1162</v>
      </c>
      <c r="I182" s="244" t="s">
        <v>462</v>
      </c>
      <c r="J182" s="242" t="s">
        <v>189</v>
      </c>
      <c r="K182" s="254" t="s">
        <v>885</v>
      </c>
      <c r="L182" s="240" t="s">
        <v>1621</v>
      </c>
      <c r="M182" s="255" t="s">
        <v>1622</v>
      </c>
      <c r="N182" s="240" t="s">
        <v>865</v>
      </c>
      <c r="O182" s="246"/>
      <c r="P182" s="186">
        <v>668</v>
      </c>
      <c r="Q182" s="186">
        <v>16</v>
      </c>
      <c r="R182" s="187" t="str">
        <f t="shared" si="8"/>
        <v>N/A</v>
      </c>
      <c r="S182" s="188" t="str">
        <f t="shared" si="9"/>
        <v>N/A</v>
      </c>
      <c r="T182" s="106" t="s">
        <v>869</v>
      </c>
      <c r="U182" s="10"/>
      <c r="V182" s="10"/>
    </row>
    <row r="183" spans="1:22" ht="26.4" x14ac:dyDescent="0.25">
      <c r="A183" s="239" t="s">
        <v>664</v>
      </c>
      <c r="B183" s="240">
        <v>2022</v>
      </c>
      <c r="C183" s="239" t="s">
        <v>654</v>
      </c>
      <c r="D183" s="242" t="s">
        <v>149</v>
      </c>
      <c r="E183" s="243" t="s">
        <v>1383</v>
      </c>
      <c r="F183" s="241" t="s">
        <v>1356</v>
      </c>
      <c r="G183" s="256" t="s">
        <v>300</v>
      </c>
      <c r="H183" s="240" t="s">
        <v>1162</v>
      </c>
      <c r="I183" s="244" t="s">
        <v>460</v>
      </c>
      <c r="J183" s="242" t="s">
        <v>189</v>
      </c>
      <c r="K183" s="254" t="s">
        <v>1624</v>
      </c>
      <c r="L183" s="240" t="s">
        <v>1621</v>
      </c>
      <c r="M183" s="255" t="s">
        <v>1622</v>
      </c>
      <c r="N183" s="240" t="s">
        <v>865</v>
      </c>
      <c r="O183" s="246"/>
      <c r="P183" s="186">
        <v>33</v>
      </c>
      <c r="Q183" s="186">
        <v>4</v>
      </c>
      <c r="R183" s="187" t="str">
        <f t="shared" si="8"/>
        <v>N/A</v>
      </c>
      <c r="S183" s="188" t="str">
        <f t="shared" si="9"/>
        <v>N/A</v>
      </c>
      <c r="T183" s="106" t="s">
        <v>869</v>
      </c>
      <c r="U183" s="10"/>
      <c r="V183" s="10"/>
    </row>
    <row r="184" spans="1:22" ht="26.4" x14ac:dyDescent="0.25">
      <c r="A184" s="239" t="s">
        <v>664</v>
      </c>
      <c r="B184" s="240">
        <v>2022</v>
      </c>
      <c r="C184" s="239" t="s">
        <v>654</v>
      </c>
      <c r="D184" s="242" t="s">
        <v>149</v>
      </c>
      <c r="E184" s="243" t="s">
        <v>1383</v>
      </c>
      <c r="F184" s="241" t="s">
        <v>1356</v>
      </c>
      <c r="G184" s="256" t="s">
        <v>300</v>
      </c>
      <c r="H184" s="240" t="s">
        <v>1162</v>
      </c>
      <c r="I184" s="244" t="s">
        <v>460</v>
      </c>
      <c r="J184" s="242" t="s">
        <v>189</v>
      </c>
      <c r="K184" s="254" t="s">
        <v>1625</v>
      </c>
      <c r="L184" s="240" t="s">
        <v>1621</v>
      </c>
      <c r="M184" s="255" t="s">
        <v>1622</v>
      </c>
      <c r="N184" s="240" t="s">
        <v>865</v>
      </c>
      <c r="O184" s="246"/>
      <c r="P184" s="186">
        <v>9</v>
      </c>
      <c r="Q184" s="186">
        <v>5</v>
      </c>
      <c r="R184" s="187" t="str">
        <f t="shared" si="8"/>
        <v>N/A</v>
      </c>
      <c r="S184" s="188" t="str">
        <f t="shared" si="9"/>
        <v>N/A</v>
      </c>
      <c r="T184" s="106" t="s">
        <v>869</v>
      </c>
      <c r="U184" s="10"/>
      <c r="V184" s="10"/>
    </row>
    <row r="185" spans="1:22" ht="26.4" x14ac:dyDescent="0.25">
      <c r="A185" s="239" t="s">
        <v>664</v>
      </c>
      <c r="B185" s="240">
        <v>2022</v>
      </c>
      <c r="C185" s="239" t="s">
        <v>654</v>
      </c>
      <c r="D185" s="242" t="s">
        <v>149</v>
      </c>
      <c r="E185" s="243" t="s">
        <v>1383</v>
      </c>
      <c r="F185" s="241" t="s">
        <v>1356</v>
      </c>
      <c r="G185" s="244" t="s">
        <v>1619</v>
      </c>
      <c r="H185" s="240" t="s">
        <v>1162</v>
      </c>
      <c r="I185" s="244" t="s">
        <v>462</v>
      </c>
      <c r="J185" s="242" t="s">
        <v>189</v>
      </c>
      <c r="K185" s="254" t="s">
        <v>885</v>
      </c>
      <c r="L185" s="240" t="s">
        <v>1621</v>
      </c>
      <c r="M185" s="255" t="s">
        <v>1622</v>
      </c>
      <c r="N185" s="240" t="s">
        <v>865</v>
      </c>
      <c r="O185" s="246"/>
      <c r="P185" s="186">
        <v>668</v>
      </c>
      <c r="Q185" s="186">
        <v>16</v>
      </c>
      <c r="R185" s="187" t="str">
        <f t="shared" si="8"/>
        <v>N/A</v>
      </c>
      <c r="S185" s="188" t="str">
        <f t="shared" si="9"/>
        <v>N/A</v>
      </c>
      <c r="T185" s="106" t="s">
        <v>869</v>
      </c>
      <c r="U185" s="10"/>
      <c r="V185" s="10"/>
    </row>
    <row r="186" spans="1:22" ht="26.4" x14ac:dyDescent="0.25">
      <c r="A186" s="239" t="s">
        <v>664</v>
      </c>
      <c r="B186" s="240">
        <v>2022</v>
      </c>
      <c r="C186" s="239" t="s">
        <v>654</v>
      </c>
      <c r="D186" s="242" t="s">
        <v>149</v>
      </c>
      <c r="E186" s="243" t="s">
        <v>1383</v>
      </c>
      <c r="F186" s="241" t="s">
        <v>1356</v>
      </c>
      <c r="G186" s="256" t="s">
        <v>1619</v>
      </c>
      <c r="H186" s="240" t="s">
        <v>1162</v>
      </c>
      <c r="I186" s="244" t="s">
        <v>460</v>
      </c>
      <c r="J186" s="242" t="s">
        <v>189</v>
      </c>
      <c r="K186" s="254" t="s">
        <v>1624</v>
      </c>
      <c r="L186" s="240" t="s">
        <v>1621</v>
      </c>
      <c r="M186" s="255" t="s">
        <v>1622</v>
      </c>
      <c r="N186" s="240" t="s">
        <v>865</v>
      </c>
      <c r="O186" s="246"/>
      <c r="P186" s="186">
        <v>33</v>
      </c>
      <c r="Q186" s="186">
        <v>4</v>
      </c>
      <c r="R186" s="187" t="str">
        <f t="shared" si="8"/>
        <v>N/A</v>
      </c>
      <c r="S186" s="188" t="str">
        <f t="shared" si="9"/>
        <v>N/A</v>
      </c>
      <c r="T186" s="106" t="s">
        <v>869</v>
      </c>
      <c r="U186" s="10"/>
      <c r="V186" s="10"/>
    </row>
    <row r="187" spans="1:22" ht="26.4" x14ac:dyDescent="0.25">
      <c r="A187" s="239" t="s">
        <v>664</v>
      </c>
      <c r="B187" s="240">
        <v>2022</v>
      </c>
      <c r="C187" s="239" t="s">
        <v>654</v>
      </c>
      <c r="D187" s="242" t="s">
        <v>149</v>
      </c>
      <c r="E187" s="243" t="s">
        <v>1383</v>
      </c>
      <c r="F187" s="241" t="s">
        <v>1356</v>
      </c>
      <c r="G187" s="256" t="s">
        <v>1619</v>
      </c>
      <c r="H187" s="240" t="s">
        <v>1162</v>
      </c>
      <c r="I187" s="244" t="s">
        <v>460</v>
      </c>
      <c r="J187" s="242" t="s">
        <v>189</v>
      </c>
      <c r="K187" s="254" t="s">
        <v>1625</v>
      </c>
      <c r="L187" s="240" t="s">
        <v>1621</v>
      </c>
      <c r="M187" s="255" t="s">
        <v>1622</v>
      </c>
      <c r="N187" s="240" t="s">
        <v>865</v>
      </c>
      <c r="O187" s="246"/>
      <c r="P187" s="186">
        <v>9</v>
      </c>
      <c r="Q187" s="186">
        <v>5</v>
      </c>
      <c r="R187" s="187" t="str">
        <f t="shared" si="8"/>
        <v>N/A</v>
      </c>
      <c r="S187" s="188" t="str">
        <f t="shared" si="9"/>
        <v>N/A</v>
      </c>
      <c r="T187" s="106" t="s">
        <v>869</v>
      </c>
      <c r="U187" s="10"/>
      <c r="V187" s="10"/>
    </row>
    <row r="188" spans="1:22" ht="26.4" x14ac:dyDescent="0.25">
      <c r="A188" s="239" t="s">
        <v>664</v>
      </c>
      <c r="B188" s="240">
        <v>2022</v>
      </c>
      <c r="C188" s="239" t="s">
        <v>654</v>
      </c>
      <c r="D188" s="242" t="s">
        <v>149</v>
      </c>
      <c r="E188" s="243" t="s">
        <v>1383</v>
      </c>
      <c r="F188" s="241" t="s">
        <v>1356</v>
      </c>
      <c r="G188" s="244" t="s">
        <v>304</v>
      </c>
      <c r="H188" s="240" t="s">
        <v>1162</v>
      </c>
      <c r="I188" s="244" t="s">
        <v>462</v>
      </c>
      <c r="J188" s="242" t="s">
        <v>189</v>
      </c>
      <c r="K188" s="254" t="s">
        <v>885</v>
      </c>
      <c r="L188" s="240" t="s">
        <v>1621</v>
      </c>
      <c r="M188" s="255" t="s">
        <v>1622</v>
      </c>
      <c r="N188" s="240" t="s">
        <v>865</v>
      </c>
      <c r="O188" s="246"/>
      <c r="P188" s="186">
        <v>668</v>
      </c>
      <c r="Q188" s="186">
        <v>16</v>
      </c>
      <c r="R188" s="187" t="str">
        <f t="shared" si="8"/>
        <v>N/A</v>
      </c>
      <c r="S188" s="188" t="str">
        <f t="shared" si="9"/>
        <v>N/A</v>
      </c>
      <c r="T188" s="106" t="s">
        <v>869</v>
      </c>
      <c r="U188" s="10"/>
      <c r="V188" s="10"/>
    </row>
    <row r="189" spans="1:22" ht="26.4" x14ac:dyDescent="0.25">
      <c r="A189" s="239" t="s">
        <v>664</v>
      </c>
      <c r="B189" s="240">
        <v>2022</v>
      </c>
      <c r="C189" s="239" t="s">
        <v>654</v>
      </c>
      <c r="D189" s="242" t="s">
        <v>149</v>
      </c>
      <c r="E189" s="243" t="s">
        <v>1383</v>
      </c>
      <c r="F189" s="241" t="s">
        <v>1356</v>
      </c>
      <c r="G189" s="256" t="s">
        <v>304</v>
      </c>
      <c r="H189" s="240" t="s">
        <v>1162</v>
      </c>
      <c r="I189" s="244" t="s">
        <v>460</v>
      </c>
      <c r="J189" s="242" t="s">
        <v>189</v>
      </c>
      <c r="K189" s="254" t="s">
        <v>1624</v>
      </c>
      <c r="L189" s="240" t="s">
        <v>1621</v>
      </c>
      <c r="M189" s="255" t="s">
        <v>1622</v>
      </c>
      <c r="N189" s="240" t="s">
        <v>865</v>
      </c>
      <c r="O189" s="246"/>
      <c r="P189" s="186">
        <v>33</v>
      </c>
      <c r="Q189" s="186">
        <v>4</v>
      </c>
      <c r="R189" s="187" t="str">
        <f t="shared" si="8"/>
        <v>N/A</v>
      </c>
      <c r="S189" s="188" t="str">
        <f t="shared" si="9"/>
        <v>N/A</v>
      </c>
      <c r="T189" s="106" t="s">
        <v>869</v>
      </c>
      <c r="U189" s="10"/>
      <c r="V189" s="10"/>
    </row>
    <row r="190" spans="1:22" ht="26.4" x14ac:dyDescent="0.25">
      <c r="A190" s="239" t="s">
        <v>664</v>
      </c>
      <c r="B190" s="240">
        <v>2022</v>
      </c>
      <c r="C190" s="239" t="s">
        <v>654</v>
      </c>
      <c r="D190" s="242" t="s">
        <v>149</v>
      </c>
      <c r="E190" s="243" t="s">
        <v>1383</v>
      </c>
      <c r="F190" s="241" t="s">
        <v>1356</v>
      </c>
      <c r="G190" s="256" t="s">
        <v>304</v>
      </c>
      <c r="H190" s="240" t="s">
        <v>1162</v>
      </c>
      <c r="I190" s="244" t="s">
        <v>460</v>
      </c>
      <c r="J190" s="242" t="s">
        <v>189</v>
      </c>
      <c r="K190" s="254" t="s">
        <v>1625</v>
      </c>
      <c r="L190" s="240" t="s">
        <v>1621</v>
      </c>
      <c r="M190" s="255" t="s">
        <v>1622</v>
      </c>
      <c r="N190" s="240" t="s">
        <v>865</v>
      </c>
      <c r="O190" s="246"/>
      <c r="P190" s="186">
        <v>9</v>
      </c>
      <c r="Q190" s="186">
        <v>5</v>
      </c>
      <c r="R190" s="187" t="str">
        <f t="shared" si="8"/>
        <v>N/A</v>
      </c>
      <c r="S190" s="188" t="str">
        <f t="shared" si="9"/>
        <v>N/A</v>
      </c>
      <c r="T190" s="106" t="s">
        <v>869</v>
      </c>
      <c r="U190" s="10"/>
      <c r="V190" s="10"/>
    </row>
    <row r="191" spans="1:22" ht="26.4" x14ac:dyDescent="0.25">
      <c r="A191" s="239" t="s">
        <v>664</v>
      </c>
      <c r="B191" s="240">
        <v>2022</v>
      </c>
      <c r="C191" s="239" t="s">
        <v>654</v>
      </c>
      <c r="D191" s="242" t="s">
        <v>149</v>
      </c>
      <c r="E191" s="243" t="s">
        <v>1383</v>
      </c>
      <c r="F191" s="241" t="s">
        <v>1356</v>
      </c>
      <c r="G191" s="244" t="s">
        <v>302</v>
      </c>
      <c r="H191" s="240" t="s">
        <v>1162</v>
      </c>
      <c r="I191" s="244" t="s">
        <v>462</v>
      </c>
      <c r="J191" s="242" t="s">
        <v>189</v>
      </c>
      <c r="K191" s="254" t="s">
        <v>885</v>
      </c>
      <c r="L191" s="240" t="s">
        <v>1621</v>
      </c>
      <c r="M191" s="255" t="s">
        <v>1622</v>
      </c>
      <c r="N191" s="240" t="s">
        <v>865</v>
      </c>
      <c r="O191" s="246"/>
      <c r="P191" s="186">
        <v>668</v>
      </c>
      <c r="Q191" s="186">
        <v>16</v>
      </c>
      <c r="R191" s="187" t="str">
        <f t="shared" si="8"/>
        <v>N/A</v>
      </c>
      <c r="S191" s="188" t="str">
        <f t="shared" si="9"/>
        <v>N/A</v>
      </c>
      <c r="T191" s="106" t="s">
        <v>869</v>
      </c>
      <c r="U191" s="10"/>
      <c r="V191" s="10"/>
    </row>
    <row r="192" spans="1:22" ht="26.4" x14ac:dyDescent="0.25">
      <c r="A192" s="239" t="s">
        <v>664</v>
      </c>
      <c r="B192" s="240">
        <v>2022</v>
      </c>
      <c r="C192" s="239" t="s">
        <v>654</v>
      </c>
      <c r="D192" s="242" t="s">
        <v>149</v>
      </c>
      <c r="E192" s="243" t="s">
        <v>1383</v>
      </c>
      <c r="F192" s="241" t="s">
        <v>1356</v>
      </c>
      <c r="G192" s="256" t="s">
        <v>302</v>
      </c>
      <c r="H192" s="240" t="s">
        <v>1162</v>
      </c>
      <c r="I192" s="244" t="s">
        <v>460</v>
      </c>
      <c r="J192" s="242" t="s">
        <v>189</v>
      </c>
      <c r="K192" s="254" t="s">
        <v>1624</v>
      </c>
      <c r="L192" s="240" t="s">
        <v>1621</v>
      </c>
      <c r="M192" s="255" t="s">
        <v>1622</v>
      </c>
      <c r="N192" s="240" t="s">
        <v>865</v>
      </c>
      <c r="O192" s="246"/>
      <c r="P192" s="186">
        <v>33</v>
      </c>
      <c r="Q192" s="186">
        <v>4</v>
      </c>
      <c r="R192" s="187" t="str">
        <f t="shared" si="8"/>
        <v>N/A</v>
      </c>
      <c r="S192" s="188" t="str">
        <f t="shared" si="9"/>
        <v>N/A</v>
      </c>
      <c r="T192" s="106" t="s">
        <v>869</v>
      </c>
      <c r="U192" s="10"/>
      <c r="V192" s="10"/>
    </row>
    <row r="193" spans="1:22" ht="26.4" x14ac:dyDescent="0.25">
      <c r="A193" s="239" t="s">
        <v>664</v>
      </c>
      <c r="B193" s="240">
        <v>2022</v>
      </c>
      <c r="C193" s="239" t="s">
        <v>654</v>
      </c>
      <c r="D193" s="242" t="s">
        <v>149</v>
      </c>
      <c r="E193" s="243" t="s">
        <v>1383</v>
      </c>
      <c r="F193" s="241" t="s">
        <v>1356</v>
      </c>
      <c r="G193" s="256" t="s">
        <v>302</v>
      </c>
      <c r="H193" s="240" t="s">
        <v>1162</v>
      </c>
      <c r="I193" s="244" t="s">
        <v>460</v>
      </c>
      <c r="J193" s="242" t="s">
        <v>189</v>
      </c>
      <c r="K193" s="254" t="s">
        <v>1625</v>
      </c>
      <c r="L193" s="240" t="s">
        <v>1621</v>
      </c>
      <c r="M193" s="255" t="s">
        <v>1622</v>
      </c>
      <c r="N193" s="240" t="s">
        <v>865</v>
      </c>
      <c r="O193" s="246"/>
      <c r="P193" s="186">
        <v>9</v>
      </c>
      <c r="Q193" s="186">
        <v>5</v>
      </c>
      <c r="R193" s="187" t="str">
        <f t="shared" si="8"/>
        <v>N/A</v>
      </c>
      <c r="S193" s="188" t="str">
        <f t="shared" si="9"/>
        <v>N/A</v>
      </c>
      <c r="T193" s="106" t="s">
        <v>869</v>
      </c>
      <c r="U193" s="10"/>
      <c r="V193" s="10"/>
    </row>
    <row r="194" spans="1:22" ht="26.4" x14ac:dyDescent="0.25">
      <c r="A194" s="221" t="s">
        <v>664</v>
      </c>
      <c r="B194" s="228">
        <v>2022</v>
      </c>
      <c r="C194" s="221" t="s">
        <v>654</v>
      </c>
      <c r="D194" s="227" t="s">
        <v>149</v>
      </c>
      <c r="E194" s="251" t="s">
        <v>1383</v>
      </c>
      <c r="F194" s="221" t="s">
        <v>1300</v>
      </c>
      <c r="G194" s="91" t="s">
        <v>300</v>
      </c>
      <c r="H194" s="228" t="s">
        <v>1162</v>
      </c>
      <c r="I194" s="91" t="s">
        <v>460</v>
      </c>
      <c r="J194" s="221" t="s">
        <v>197</v>
      </c>
      <c r="K194" s="220" t="s">
        <v>737</v>
      </c>
      <c r="L194" s="228" t="s">
        <v>1621</v>
      </c>
      <c r="M194" s="253" t="s">
        <v>1622</v>
      </c>
      <c r="N194" s="228" t="s">
        <v>865</v>
      </c>
      <c r="O194" s="170"/>
      <c r="P194" s="186">
        <v>53</v>
      </c>
      <c r="Q194" s="186" t="s">
        <v>1622</v>
      </c>
      <c r="R194" s="187" t="str">
        <f t="shared" si="8"/>
        <v>N/A</v>
      </c>
      <c r="S194" s="188" t="str">
        <f t="shared" si="9"/>
        <v>N/A</v>
      </c>
      <c r="T194" s="106" t="s">
        <v>869</v>
      </c>
      <c r="U194" s="10"/>
      <c r="V194" s="10"/>
    </row>
    <row r="195" spans="1:22" ht="26.4" x14ac:dyDescent="0.25">
      <c r="A195" s="221" t="s">
        <v>664</v>
      </c>
      <c r="B195" s="228">
        <v>2022</v>
      </c>
      <c r="C195" s="221" t="s">
        <v>654</v>
      </c>
      <c r="D195" s="227" t="s">
        <v>149</v>
      </c>
      <c r="E195" s="251" t="s">
        <v>1383</v>
      </c>
      <c r="F195" s="221" t="s">
        <v>1300</v>
      </c>
      <c r="G195" s="91" t="s">
        <v>300</v>
      </c>
      <c r="H195" s="228" t="s">
        <v>1162</v>
      </c>
      <c r="I195" s="91" t="s">
        <v>460</v>
      </c>
      <c r="J195" s="221" t="s">
        <v>197</v>
      </c>
      <c r="K195" s="220" t="s">
        <v>739</v>
      </c>
      <c r="L195" s="228" t="s">
        <v>1621</v>
      </c>
      <c r="M195" s="253" t="s">
        <v>1622</v>
      </c>
      <c r="N195" s="228" t="s">
        <v>865</v>
      </c>
      <c r="O195" s="170"/>
      <c r="P195" s="186">
        <v>22</v>
      </c>
      <c r="Q195" s="186" t="s">
        <v>1622</v>
      </c>
      <c r="R195" s="187" t="str">
        <f t="shared" si="8"/>
        <v>N/A</v>
      </c>
      <c r="S195" s="188" t="str">
        <f t="shared" si="9"/>
        <v>N/A</v>
      </c>
      <c r="T195" s="106" t="s">
        <v>869</v>
      </c>
      <c r="U195" s="10"/>
      <c r="V195" s="10"/>
    </row>
    <row r="196" spans="1:22" ht="26.4" x14ac:dyDescent="0.25">
      <c r="A196" s="221" t="s">
        <v>664</v>
      </c>
      <c r="B196" s="228">
        <v>2022</v>
      </c>
      <c r="C196" s="221" t="s">
        <v>654</v>
      </c>
      <c r="D196" s="227" t="s">
        <v>149</v>
      </c>
      <c r="E196" s="251" t="s">
        <v>1383</v>
      </c>
      <c r="F196" s="221" t="s">
        <v>1300</v>
      </c>
      <c r="G196" s="91" t="s">
        <v>300</v>
      </c>
      <c r="H196" s="228" t="s">
        <v>1162</v>
      </c>
      <c r="I196" s="91" t="s">
        <v>460</v>
      </c>
      <c r="J196" s="221" t="s">
        <v>197</v>
      </c>
      <c r="K196" s="220" t="s">
        <v>741</v>
      </c>
      <c r="L196" s="228" t="s">
        <v>1621</v>
      </c>
      <c r="M196" s="253" t="s">
        <v>1622</v>
      </c>
      <c r="N196" s="228" t="s">
        <v>865</v>
      </c>
      <c r="O196" s="170"/>
      <c r="P196" s="186">
        <v>17</v>
      </c>
      <c r="Q196" s="186" t="s">
        <v>1622</v>
      </c>
      <c r="R196" s="187" t="str">
        <f t="shared" si="8"/>
        <v>N/A</v>
      </c>
      <c r="S196" s="188" t="str">
        <f t="shared" si="9"/>
        <v>N/A</v>
      </c>
      <c r="T196" s="106" t="s">
        <v>869</v>
      </c>
      <c r="U196" s="10"/>
      <c r="V196" s="10"/>
    </row>
    <row r="197" spans="1:22" ht="26.4" x14ac:dyDescent="0.25">
      <c r="A197" s="221" t="s">
        <v>664</v>
      </c>
      <c r="B197" s="228">
        <v>2022</v>
      </c>
      <c r="C197" s="221" t="s">
        <v>654</v>
      </c>
      <c r="D197" s="227" t="s">
        <v>149</v>
      </c>
      <c r="E197" s="251" t="s">
        <v>1383</v>
      </c>
      <c r="F197" s="221" t="s">
        <v>1300</v>
      </c>
      <c r="G197" s="91" t="s">
        <v>304</v>
      </c>
      <c r="H197" s="228" t="s">
        <v>1162</v>
      </c>
      <c r="I197" s="91" t="s">
        <v>460</v>
      </c>
      <c r="J197" s="221" t="s">
        <v>197</v>
      </c>
      <c r="K197" s="220" t="s">
        <v>737</v>
      </c>
      <c r="L197" s="228" t="s">
        <v>1621</v>
      </c>
      <c r="M197" s="253" t="s">
        <v>1622</v>
      </c>
      <c r="N197" s="228" t="s">
        <v>865</v>
      </c>
      <c r="O197" s="170"/>
      <c r="P197" s="186">
        <v>53</v>
      </c>
      <c r="Q197" s="186" t="s">
        <v>1622</v>
      </c>
      <c r="R197" s="187" t="str">
        <f t="shared" si="8"/>
        <v>N/A</v>
      </c>
      <c r="S197" s="188" t="str">
        <f t="shared" si="9"/>
        <v>N/A</v>
      </c>
      <c r="T197" s="106" t="s">
        <v>869</v>
      </c>
      <c r="U197" s="10"/>
      <c r="V197" s="10"/>
    </row>
    <row r="198" spans="1:22" ht="26.4" x14ac:dyDescent="0.25">
      <c r="A198" s="221" t="s">
        <v>664</v>
      </c>
      <c r="B198" s="228">
        <v>2022</v>
      </c>
      <c r="C198" s="221" t="s">
        <v>654</v>
      </c>
      <c r="D198" s="227" t="s">
        <v>149</v>
      </c>
      <c r="E198" s="251" t="s">
        <v>1383</v>
      </c>
      <c r="F198" s="221" t="s">
        <v>1300</v>
      </c>
      <c r="G198" s="91" t="s">
        <v>304</v>
      </c>
      <c r="H198" s="228" t="s">
        <v>1162</v>
      </c>
      <c r="I198" s="91" t="s">
        <v>460</v>
      </c>
      <c r="J198" s="221" t="s">
        <v>197</v>
      </c>
      <c r="K198" s="220" t="s">
        <v>739</v>
      </c>
      <c r="L198" s="228" t="s">
        <v>1621</v>
      </c>
      <c r="M198" s="253" t="s">
        <v>1622</v>
      </c>
      <c r="N198" s="228" t="s">
        <v>865</v>
      </c>
      <c r="O198" s="170"/>
      <c r="P198" s="186">
        <v>22</v>
      </c>
      <c r="Q198" s="186" t="s">
        <v>1622</v>
      </c>
      <c r="R198" s="187" t="str">
        <f t="shared" si="8"/>
        <v>N/A</v>
      </c>
      <c r="S198" s="188" t="str">
        <f t="shared" si="9"/>
        <v>N/A</v>
      </c>
      <c r="T198" s="106" t="s">
        <v>869</v>
      </c>
      <c r="U198" s="10"/>
      <c r="V198" s="10"/>
    </row>
    <row r="199" spans="1:22" ht="26.4" x14ac:dyDescent="0.25">
      <c r="A199" s="221" t="s">
        <v>664</v>
      </c>
      <c r="B199" s="228">
        <v>2022</v>
      </c>
      <c r="C199" s="221" t="s">
        <v>654</v>
      </c>
      <c r="D199" s="227" t="s">
        <v>149</v>
      </c>
      <c r="E199" s="251" t="s">
        <v>1383</v>
      </c>
      <c r="F199" s="221" t="s">
        <v>1300</v>
      </c>
      <c r="G199" s="91" t="s">
        <v>304</v>
      </c>
      <c r="H199" s="228" t="s">
        <v>1162</v>
      </c>
      <c r="I199" s="91" t="s">
        <v>460</v>
      </c>
      <c r="J199" s="221" t="s">
        <v>197</v>
      </c>
      <c r="K199" s="220" t="s">
        <v>741</v>
      </c>
      <c r="L199" s="228" t="s">
        <v>1621</v>
      </c>
      <c r="M199" s="253" t="s">
        <v>1622</v>
      </c>
      <c r="N199" s="228" t="s">
        <v>865</v>
      </c>
      <c r="O199" s="170"/>
      <c r="P199" s="186">
        <v>17</v>
      </c>
      <c r="Q199" s="186" t="s">
        <v>1622</v>
      </c>
      <c r="R199" s="187" t="str">
        <f t="shared" ref="R199:R262" si="10">IF(M199="N/A","N/A", P199/M199*100)</f>
        <v>N/A</v>
      </c>
      <c r="S199" s="188" t="str">
        <f t="shared" ref="S199:S262" si="11">IF(M199="N/A","N/A",IF(OR(R199&lt;90,R199&gt;150),"X",""))</f>
        <v>N/A</v>
      </c>
      <c r="T199" s="106" t="s">
        <v>869</v>
      </c>
      <c r="U199" s="10"/>
      <c r="V199" s="10"/>
    </row>
    <row r="200" spans="1:22" ht="26.4" x14ac:dyDescent="0.25">
      <c r="A200" s="221" t="s">
        <v>664</v>
      </c>
      <c r="B200" s="228">
        <v>2022</v>
      </c>
      <c r="C200" s="221" t="s">
        <v>654</v>
      </c>
      <c r="D200" s="227" t="s">
        <v>149</v>
      </c>
      <c r="E200" s="251" t="s">
        <v>1383</v>
      </c>
      <c r="F200" s="221" t="s">
        <v>1300</v>
      </c>
      <c r="G200" s="91" t="s">
        <v>302</v>
      </c>
      <c r="H200" s="228" t="s">
        <v>1162</v>
      </c>
      <c r="I200" s="91" t="s">
        <v>460</v>
      </c>
      <c r="J200" s="221" t="s">
        <v>197</v>
      </c>
      <c r="K200" s="220" t="s">
        <v>737</v>
      </c>
      <c r="L200" s="228" t="s">
        <v>1621</v>
      </c>
      <c r="M200" s="253" t="s">
        <v>1622</v>
      </c>
      <c r="N200" s="228" t="s">
        <v>865</v>
      </c>
      <c r="O200" s="170"/>
      <c r="P200" s="186">
        <v>53</v>
      </c>
      <c r="Q200" s="186" t="s">
        <v>1622</v>
      </c>
      <c r="R200" s="187" t="str">
        <f t="shared" si="10"/>
        <v>N/A</v>
      </c>
      <c r="S200" s="188" t="str">
        <f t="shared" si="11"/>
        <v>N/A</v>
      </c>
      <c r="T200" s="106" t="s">
        <v>869</v>
      </c>
      <c r="U200" s="10"/>
      <c r="V200" s="10"/>
    </row>
    <row r="201" spans="1:22" ht="26.4" x14ac:dyDescent="0.25">
      <c r="A201" s="221" t="s">
        <v>664</v>
      </c>
      <c r="B201" s="228">
        <v>2022</v>
      </c>
      <c r="C201" s="221" t="s">
        <v>654</v>
      </c>
      <c r="D201" s="227" t="s">
        <v>149</v>
      </c>
      <c r="E201" s="251" t="s">
        <v>1383</v>
      </c>
      <c r="F201" s="221" t="s">
        <v>1300</v>
      </c>
      <c r="G201" s="91" t="s">
        <v>302</v>
      </c>
      <c r="H201" s="228" t="s">
        <v>1162</v>
      </c>
      <c r="I201" s="91" t="s">
        <v>460</v>
      </c>
      <c r="J201" s="221" t="s">
        <v>197</v>
      </c>
      <c r="K201" s="220" t="s">
        <v>739</v>
      </c>
      <c r="L201" s="228" t="s">
        <v>1621</v>
      </c>
      <c r="M201" s="253" t="s">
        <v>1622</v>
      </c>
      <c r="N201" s="228" t="s">
        <v>865</v>
      </c>
      <c r="O201" s="170"/>
      <c r="P201" s="186">
        <v>22</v>
      </c>
      <c r="Q201" s="186" t="s">
        <v>1622</v>
      </c>
      <c r="R201" s="187" t="str">
        <f t="shared" si="10"/>
        <v>N/A</v>
      </c>
      <c r="S201" s="188" t="str">
        <f t="shared" si="11"/>
        <v>N/A</v>
      </c>
      <c r="T201" s="106" t="s">
        <v>869</v>
      </c>
      <c r="U201" s="10"/>
      <c r="V201" s="10"/>
    </row>
    <row r="202" spans="1:22" ht="26.4" x14ac:dyDescent="0.25">
      <c r="A202" s="221" t="s">
        <v>664</v>
      </c>
      <c r="B202" s="228">
        <v>2022</v>
      </c>
      <c r="C202" s="221" t="s">
        <v>654</v>
      </c>
      <c r="D202" s="227" t="s">
        <v>149</v>
      </c>
      <c r="E202" s="251" t="s">
        <v>1383</v>
      </c>
      <c r="F202" s="221" t="s">
        <v>1300</v>
      </c>
      <c r="G202" s="91" t="s">
        <v>302</v>
      </c>
      <c r="H202" s="228" t="s">
        <v>1162</v>
      </c>
      <c r="I202" s="91" t="s">
        <v>460</v>
      </c>
      <c r="J202" s="221" t="s">
        <v>197</v>
      </c>
      <c r="K202" s="220" t="s">
        <v>741</v>
      </c>
      <c r="L202" s="228" t="s">
        <v>1621</v>
      </c>
      <c r="M202" s="253" t="s">
        <v>1622</v>
      </c>
      <c r="N202" s="228" t="s">
        <v>865</v>
      </c>
      <c r="O202" s="170"/>
      <c r="P202" s="186">
        <v>17</v>
      </c>
      <c r="Q202" s="186" t="s">
        <v>1622</v>
      </c>
      <c r="R202" s="187" t="str">
        <f t="shared" si="10"/>
        <v>N/A</v>
      </c>
      <c r="S202" s="188" t="str">
        <f t="shared" si="11"/>
        <v>N/A</v>
      </c>
      <c r="T202" s="106" t="s">
        <v>869</v>
      </c>
      <c r="U202" s="10"/>
      <c r="V202" s="10"/>
    </row>
    <row r="203" spans="1:22" ht="26.4" x14ac:dyDescent="0.25">
      <c r="A203" s="239" t="s">
        <v>664</v>
      </c>
      <c r="B203" s="240">
        <v>2022</v>
      </c>
      <c r="C203" s="239" t="s">
        <v>654</v>
      </c>
      <c r="D203" s="242" t="s">
        <v>149</v>
      </c>
      <c r="E203" s="243" t="s">
        <v>1384</v>
      </c>
      <c r="F203" s="241" t="s">
        <v>1356</v>
      </c>
      <c r="G203" s="244" t="s">
        <v>1619</v>
      </c>
      <c r="H203" s="240" t="s">
        <v>1162</v>
      </c>
      <c r="I203" s="244" t="s">
        <v>462</v>
      </c>
      <c r="J203" s="242" t="s">
        <v>189</v>
      </c>
      <c r="K203" s="254" t="s">
        <v>885</v>
      </c>
      <c r="L203" s="240" t="s">
        <v>1621</v>
      </c>
      <c r="M203" s="255" t="s">
        <v>1622</v>
      </c>
      <c r="N203" s="240" t="s">
        <v>865</v>
      </c>
      <c r="O203" s="246" t="s">
        <v>1627</v>
      </c>
      <c r="P203" s="186">
        <v>125</v>
      </c>
      <c r="Q203" s="186">
        <v>4</v>
      </c>
      <c r="R203" s="187" t="str">
        <f t="shared" si="10"/>
        <v>N/A</v>
      </c>
      <c r="S203" s="188" t="str">
        <f t="shared" si="11"/>
        <v>N/A</v>
      </c>
      <c r="T203" s="106" t="s">
        <v>869</v>
      </c>
      <c r="U203" s="10"/>
      <c r="V203" s="10"/>
    </row>
    <row r="204" spans="1:22" ht="26.4" x14ac:dyDescent="0.25">
      <c r="A204" s="239" t="s">
        <v>664</v>
      </c>
      <c r="B204" s="240">
        <v>2022</v>
      </c>
      <c r="C204" s="239" t="s">
        <v>654</v>
      </c>
      <c r="D204" s="242" t="s">
        <v>149</v>
      </c>
      <c r="E204" s="243" t="s">
        <v>1384</v>
      </c>
      <c r="F204" s="241" t="s">
        <v>1356</v>
      </c>
      <c r="G204" s="244" t="s">
        <v>304</v>
      </c>
      <c r="H204" s="240" t="s">
        <v>1162</v>
      </c>
      <c r="I204" s="244" t="s">
        <v>462</v>
      </c>
      <c r="J204" s="242" t="s">
        <v>189</v>
      </c>
      <c r="K204" s="254" t="s">
        <v>885</v>
      </c>
      <c r="L204" s="240" t="s">
        <v>1621</v>
      </c>
      <c r="M204" s="255" t="s">
        <v>1622</v>
      </c>
      <c r="N204" s="240" t="s">
        <v>865</v>
      </c>
      <c r="O204" s="246"/>
      <c r="P204" s="186">
        <v>125</v>
      </c>
      <c r="Q204" s="186">
        <v>4</v>
      </c>
      <c r="R204" s="187" t="str">
        <f t="shared" si="10"/>
        <v>N/A</v>
      </c>
      <c r="S204" s="188" t="str">
        <f t="shared" si="11"/>
        <v>N/A</v>
      </c>
      <c r="T204" s="106" t="s">
        <v>869</v>
      </c>
      <c r="U204" s="10"/>
      <c r="V204" s="10"/>
    </row>
    <row r="205" spans="1:22" ht="26.4" x14ac:dyDescent="0.25">
      <c r="A205" s="239" t="s">
        <v>664</v>
      </c>
      <c r="B205" s="240">
        <v>2022</v>
      </c>
      <c r="C205" s="239" t="s">
        <v>654</v>
      </c>
      <c r="D205" s="242" t="s">
        <v>149</v>
      </c>
      <c r="E205" s="243" t="s">
        <v>1384</v>
      </c>
      <c r="F205" s="241" t="s">
        <v>1356</v>
      </c>
      <c r="G205" s="244" t="s">
        <v>302</v>
      </c>
      <c r="H205" s="240" t="s">
        <v>1162</v>
      </c>
      <c r="I205" s="244" t="s">
        <v>462</v>
      </c>
      <c r="J205" s="242" t="s">
        <v>189</v>
      </c>
      <c r="K205" s="254" t="s">
        <v>885</v>
      </c>
      <c r="L205" s="240" t="s">
        <v>1621</v>
      </c>
      <c r="M205" s="255" t="s">
        <v>1622</v>
      </c>
      <c r="N205" s="240" t="s">
        <v>865</v>
      </c>
      <c r="O205" s="246"/>
      <c r="P205" s="186">
        <v>125</v>
      </c>
      <c r="Q205" s="186">
        <v>4</v>
      </c>
      <c r="R205" s="187" t="str">
        <f t="shared" si="10"/>
        <v>N/A</v>
      </c>
      <c r="S205" s="188" t="str">
        <f t="shared" si="11"/>
        <v>N/A</v>
      </c>
      <c r="T205" s="106" t="s">
        <v>869</v>
      </c>
      <c r="U205" s="10"/>
      <c r="V205" s="10"/>
    </row>
    <row r="206" spans="1:22" ht="26.4" x14ac:dyDescent="0.25">
      <c r="A206" s="221" t="s">
        <v>664</v>
      </c>
      <c r="B206" s="228">
        <v>2022</v>
      </c>
      <c r="C206" s="221" t="s">
        <v>654</v>
      </c>
      <c r="D206" s="227" t="s">
        <v>149</v>
      </c>
      <c r="E206" s="251" t="s">
        <v>1384</v>
      </c>
      <c r="F206" s="239" t="s">
        <v>1300</v>
      </c>
      <c r="G206" s="91" t="s">
        <v>304</v>
      </c>
      <c r="H206" s="228" t="s">
        <v>1162</v>
      </c>
      <c r="I206" s="91" t="s">
        <v>460</v>
      </c>
      <c r="J206" s="221" t="s">
        <v>197</v>
      </c>
      <c r="K206" s="220" t="s">
        <v>737</v>
      </c>
      <c r="L206" s="228" t="s">
        <v>1621</v>
      </c>
      <c r="M206" s="253" t="s">
        <v>1622</v>
      </c>
      <c r="N206" s="228" t="s">
        <v>865</v>
      </c>
      <c r="O206" s="170"/>
      <c r="P206" s="186">
        <v>198</v>
      </c>
      <c r="Q206" s="186" t="s">
        <v>1622</v>
      </c>
      <c r="R206" s="187" t="str">
        <f t="shared" si="10"/>
        <v>N/A</v>
      </c>
      <c r="S206" s="188" t="str">
        <f t="shared" si="11"/>
        <v>N/A</v>
      </c>
      <c r="T206" s="106" t="s">
        <v>869</v>
      </c>
      <c r="U206" s="10"/>
      <c r="V206" s="10"/>
    </row>
    <row r="207" spans="1:22" ht="26.4" x14ac:dyDescent="0.25">
      <c r="A207" s="221" t="s">
        <v>664</v>
      </c>
      <c r="B207" s="228">
        <v>2022</v>
      </c>
      <c r="C207" s="221" t="s">
        <v>654</v>
      </c>
      <c r="D207" s="227" t="s">
        <v>149</v>
      </c>
      <c r="E207" s="251" t="s">
        <v>1384</v>
      </c>
      <c r="F207" s="239" t="s">
        <v>1300</v>
      </c>
      <c r="G207" s="91" t="s">
        <v>304</v>
      </c>
      <c r="H207" s="228" t="s">
        <v>1162</v>
      </c>
      <c r="I207" s="91" t="s">
        <v>460</v>
      </c>
      <c r="J207" s="221" t="s">
        <v>197</v>
      </c>
      <c r="K207" s="220" t="s">
        <v>739</v>
      </c>
      <c r="L207" s="228" t="s">
        <v>1621</v>
      </c>
      <c r="M207" s="253" t="s">
        <v>1622</v>
      </c>
      <c r="N207" s="228" t="s">
        <v>865</v>
      </c>
      <c r="O207" s="170"/>
      <c r="P207" s="186">
        <v>0</v>
      </c>
      <c r="Q207" s="186" t="s">
        <v>1622</v>
      </c>
      <c r="R207" s="187" t="str">
        <f t="shared" si="10"/>
        <v>N/A</v>
      </c>
      <c r="S207" s="188" t="str">
        <f t="shared" si="11"/>
        <v>N/A</v>
      </c>
      <c r="T207" s="106" t="s">
        <v>1628</v>
      </c>
      <c r="U207" s="10"/>
      <c r="V207" s="10"/>
    </row>
    <row r="208" spans="1:22" ht="26.4" x14ac:dyDescent="0.25">
      <c r="A208" s="221" t="s">
        <v>664</v>
      </c>
      <c r="B208" s="228">
        <v>2022</v>
      </c>
      <c r="C208" s="221" t="s">
        <v>654</v>
      </c>
      <c r="D208" s="227" t="s">
        <v>149</v>
      </c>
      <c r="E208" s="251" t="s">
        <v>1384</v>
      </c>
      <c r="F208" s="239" t="s">
        <v>1300</v>
      </c>
      <c r="G208" s="91" t="s">
        <v>304</v>
      </c>
      <c r="H208" s="228" t="s">
        <v>1162</v>
      </c>
      <c r="I208" s="91" t="s">
        <v>460</v>
      </c>
      <c r="J208" s="221" t="s">
        <v>197</v>
      </c>
      <c r="K208" s="220" t="s">
        <v>734</v>
      </c>
      <c r="L208" s="228" t="s">
        <v>1621</v>
      </c>
      <c r="M208" s="253" t="s">
        <v>1622</v>
      </c>
      <c r="N208" s="228" t="s">
        <v>865</v>
      </c>
      <c r="O208" s="170"/>
      <c r="P208" s="186">
        <v>62</v>
      </c>
      <c r="Q208" s="186" t="s">
        <v>1622</v>
      </c>
      <c r="R208" s="187" t="str">
        <f t="shared" si="10"/>
        <v>N/A</v>
      </c>
      <c r="S208" s="188" t="str">
        <f t="shared" si="11"/>
        <v>N/A</v>
      </c>
      <c r="T208" s="106" t="s">
        <v>869</v>
      </c>
      <c r="U208" s="10"/>
      <c r="V208" s="10"/>
    </row>
    <row r="209" spans="1:22" ht="26.4" x14ac:dyDescent="0.25">
      <c r="A209" s="221" t="s">
        <v>664</v>
      </c>
      <c r="B209" s="228">
        <v>2022</v>
      </c>
      <c r="C209" s="221" t="s">
        <v>654</v>
      </c>
      <c r="D209" s="227" t="s">
        <v>149</v>
      </c>
      <c r="E209" s="251" t="s">
        <v>1384</v>
      </c>
      <c r="F209" s="239" t="s">
        <v>1300</v>
      </c>
      <c r="G209" s="91" t="s">
        <v>304</v>
      </c>
      <c r="H209" s="228" t="s">
        <v>1162</v>
      </c>
      <c r="I209" s="91" t="s">
        <v>460</v>
      </c>
      <c r="J209" s="221" t="s">
        <v>197</v>
      </c>
      <c r="K209" s="220" t="s">
        <v>751</v>
      </c>
      <c r="L209" s="228" t="s">
        <v>1621</v>
      </c>
      <c r="M209" s="253" t="s">
        <v>1622</v>
      </c>
      <c r="N209" s="228" t="s">
        <v>865</v>
      </c>
      <c r="O209" s="170"/>
      <c r="P209" s="186">
        <v>0</v>
      </c>
      <c r="Q209" s="186" t="s">
        <v>1622</v>
      </c>
      <c r="R209" s="187" t="str">
        <f t="shared" si="10"/>
        <v>N/A</v>
      </c>
      <c r="S209" s="188" t="str">
        <f t="shared" si="11"/>
        <v>N/A</v>
      </c>
      <c r="T209" s="106" t="s">
        <v>1628</v>
      </c>
      <c r="U209" s="10"/>
      <c r="V209" s="10"/>
    </row>
    <row r="210" spans="1:22" ht="26.4" x14ac:dyDescent="0.25">
      <c r="A210" s="221" t="s">
        <v>664</v>
      </c>
      <c r="B210" s="228">
        <v>2022</v>
      </c>
      <c r="C210" s="221" t="s">
        <v>654</v>
      </c>
      <c r="D210" s="227" t="s">
        <v>149</v>
      </c>
      <c r="E210" s="251" t="s">
        <v>1384</v>
      </c>
      <c r="F210" s="239" t="s">
        <v>1300</v>
      </c>
      <c r="G210" s="91" t="s">
        <v>304</v>
      </c>
      <c r="H210" s="228" t="s">
        <v>1162</v>
      </c>
      <c r="I210" s="91" t="s">
        <v>460</v>
      </c>
      <c r="J210" s="221" t="s">
        <v>197</v>
      </c>
      <c r="K210" s="220" t="s">
        <v>741</v>
      </c>
      <c r="L210" s="228" t="s">
        <v>1621</v>
      </c>
      <c r="M210" s="253" t="s">
        <v>1622</v>
      </c>
      <c r="N210" s="228" t="s">
        <v>865</v>
      </c>
      <c r="O210" s="170"/>
      <c r="P210" s="186">
        <v>5</v>
      </c>
      <c r="Q210" s="186" t="s">
        <v>1622</v>
      </c>
      <c r="R210" s="187" t="str">
        <f t="shared" si="10"/>
        <v>N/A</v>
      </c>
      <c r="S210" s="188" t="str">
        <f t="shared" si="11"/>
        <v>N/A</v>
      </c>
      <c r="T210" s="106" t="s">
        <v>869</v>
      </c>
      <c r="U210" s="10"/>
      <c r="V210" s="10"/>
    </row>
    <row r="211" spans="1:22" ht="26.4" x14ac:dyDescent="0.25">
      <c r="A211" s="239" t="s">
        <v>664</v>
      </c>
      <c r="B211" s="240">
        <v>2022</v>
      </c>
      <c r="C211" s="239" t="s">
        <v>654</v>
      </c>
      <c r="D211" s="242" t="s">
        <v>149</v>
      </c>
      <c r="E211" s="243" t="s">
        <v>1387</v>
      </c>
      <c r="F211" s="241" t="s">
        <v>1356</v>
      </c>
      <c r="G211" s="244" t="s">
        <v>300</v>
      </c>
      <c r="H211" s="240" t="s">
        <v>1162</v>
      </c>
      <c r="I211" s="244" t="s">
        <v>462</v>
      </c>
      <c r="J211" s="242" t="s">
        <v>189</v>
      </c>
      <c r="K211" s="254" t="s">
        <v>885</v>
      </c>
      <c r="L211" s="240" t="s">
        <v>1621</v>
      </c>
      <c r="M211" s="255" t="s">
        <v>1622</v>
      </c>
      <c r="N211" s="240" t="s">
        <v>865</v>
      </c>
      <c r="O211" s="246"/>
      <c r="P211" s="186">
        <v>2979</v>
      </c>
      <c r="Q211" s="186">
        <v>60</v>
      </c>
      <c r="R211" s="187" t="str">
        <f t="shared" si="10"/>
        <v>N/A</v>
      </c>
      <c r="S211" s="188" t="str">
        <f t="shared" si="11"/>
        <v>N/A</v>
      </c>
      <c r="T211" s="106" t="s">
        <v>869</v>
      </c>
      <c r="U211" s="10"/>
      <c r="V211" s="10"/>
    </row>
    <row r="212" spans="1:22" ht="26.4" x14ac:dyDescent="0.25">
      <c r="A212" s="239" t="s">
        <v>664</v>
      </c>
      <c r="B212" s="240">
        <v>2022</v>
      </c>
      <c r="C212" s="239" t="s">
        <v>654</v>
      </c>
      <c r="D212" s="242" t="s">
        <v>149</v>
      </c>
      <c r="E212" s="243" t="s">
        <v>1387</v>
      </c>
      <c r="F212" s="241" t="s">
        <v>1356</v>
      </c>
      <c r="G212" s="256" t="s">
        <v>300</v>
      </c>
      <c r="H212" s="240" t="s">
        <v>1162</v>
      </c>
      <c r="I212" s="244" t="s">
        <v>460</v>
      </c>
      <c r="J212" s="242" t="s">
        <v>189</v>
      </c>
      <c r="K212" s="254" t="s">
        <v>1624</v>
      </c>
      <c r="L212" s="240" t="s">
        <v>1621</v>
      </c>
      <c r="M212" s="255" t="s">
        <v>1622</v>
      </c>
      <c r="N212" s="240" t="s">
        <v>865</v>
      </c>
      <c r="O212" s="246"/>
      <c r="P212" s="186">
        <v>108</v>
      </c>
      <c r="Q212" s="186">
        <v>7</v>
      </c>
      <c r="R212" s="187" t="str">
        <f t="shared" si="10"/>
        <v>N/A</v>
      </c>
      <c r="S212" s="188" t="str">
        <f t="shared" si="11"/>
        <v>N/A</v>
      </c>
      <c r="T212" s="106" t="s">
        <v>869</v>
      </c>
      <c r="U212" s="10"/>
      <c r="V212" s="10"/>
    </row>
    <row r="213" spans="1:22" ht="26.4" x14ac:dyDescent="0.25">
      <c r="A213" s="239" t="s">
        <v>664</v>
      </c>
      <c r="B213" s="240">
        <v>2022</v>
      </c>
      <c r="C213" s="239" t="s">
        <v>654</v>
      </c>
      <c r="D213" s="242" t="s">
        <v>149</v>
      </c>
      <c r="E213" s="243" t="s">
        <v>1387</v>
      </c>
      <c r="F213" s="241" t="s">
        <v>1356</v>
      </c>
      <c r="G213" s="256" t="s">
        <v>300</v>
      </c>
      <c r="H213" s="240" t="s">
        <v>1162</v>
      </c>
      <c r="I213" s="244" t="s">
        <v>460</v>
      </c>
      <c r="J213" s="242" t="s">
        <v>189</v>
      </c>
      <c r="K213" s="254" t="s">
        <v>1625</v>
      </c>
      <c r="L213" s="240" t="s">
        <v>1621</v>
      </c>
      <c r="M213" s="255" t="s">
        <v>1622</v>
      </c>
      <c r="N213" s="240" t="s">
        <v>865</v>
      </c>
      <c r="O213" s="246"/>
      <c r="P213" s="186">
        <v>625</v>
      </c>
      <c r="Q213" s="186">
        <v>51</v>
      </c>
      <c r="R213" s="187" t="str">
        <f t="shared" si="10"/>
        <v>N/A</v>
      </c>
      <c r="S213" s="188" t="str">
        <f t="shared" si="11"/>
        <v>N/A</v>
      </c>
      <c r="T213" s="106" t="s">
        <v>869</v>
      </c>
      <c r="U213" s="10"/>
      <c r="V213" s="10"/>
    </row>
    <row r="214" spans="1:22" ht="26.4" x14ac:dyDescent="0.25">
      <c r="A214" s="239" t="s">
        <v>664</v>
      </c>
      <c r="B214" s="240">
        <v>2022</v>
      </c>
      <c r="C214" s="239" t="s">
        <v>654</v>
      </c>
      <c r="D214" s="242" t="s">
        <v>149</v>
      </c>
      <c r="E214" s="243" t="s">
        <v>1387</v>
      </c>
      <c r="F214" s="241" t="s">
        <v>1356</v>
      </c>
      <c r="G214" s="244" t="s">
        <v>1619</v>
      </c>
      <c r="H214" s="240" t="s">
        <v>1162</v>
      </c>
      <c r="I214" s="244" t="s">
        <v>462</v>
      </c>
      <c r="J214" s="242" t="s">
        <v>189</v>
      </c>
      <c r="K214" s="254" t="s">
        <v>885</v>
      </c>
      <c r="L214" s="240" t="s">
        <v>1621</v>
      </c>
      <c r="M214" s="255" t="s">
        <v>1622</v>
      </c>
      <c r="N214" s="240" t="s">
        <v>865</v>
      </c>
      <c r="O214" s="246"/>
      <c r="P214" s="186">
        <v>2979</v>
      </c>
      <c r="Q214" s="186">
        <v>60</v>
      </c>
      <c r="R214" s="187" t="str">
        <f t="shared" si="10"/>
        <v>N/A</v>
      </c>
      <c r="S214" s="188" t="str">
        <f t="shared" si="11"/>
        <v>N/A</v>
      </c>
      <c r="T214" s="106" t="s">
        <v>869</v>
      </c>
      <c r="U214" s="10"/>
      <c r="V214" s="10"/>
    </row>
    <row r="215" spans="1:22" ht="26.4" x14ac:dyDescent="0.25">
      <c r="A215" s="239" t="s">
        <v>664</v>
      </c>
      <c r="B215" s="240">
        <v>2022</v>
      </c>
      <c r="C215" s="239" t="s">
        <v>654</v>
      </c>
      <c r="D215" s="242" t="s">
        <v>149</v>
      </c>
      <c r="E215" s="243" t="s">
        <v>1387</v>
      </c>
      <c r="F215" s="241" t="s">
        <v>1356</v>
      </c>
      <c r="G215" s="256" t="s">
        <v>1619</v>
      </c>
      <c r="H215" s="240" t="s">
        <v>1162</v>
      </c>
      <c r="I215" s="244" t="s">
        <v>460</v>
      </c>
      <c r="J215" s="242" t="s">
        <v>189</v>
      </c>
      <c r="K215" s="254" t="s">
        <v>1624</v>
      </c>
      <c r="L215" s="240" t="s">
        <v>1621</v>
      </c>
      <c r="M215" s="255" t="s">
        <v>1622</v>
      </c>
      <c r="N215" s="240" t="s">
        <v>865</v>
      </c>
      <c r="O215" s="246"/>
      <c r="P215" s="186">
        <v>108</v>
      </c>
      <c r="Q215" s="186">
        <v>7</v>
      </c>
      <c r="R215" s="187" t="str">
        <f t="shared" si="10"/>
        <v>N/A</v>
      </c>
      <c r="S215" s="188" t="str">
        <f t="shared" si="11"/>
        <v>N/A</v>
      </c>
      <c r="T215" s="106" t="s">
        <v>869</v>
      </c>
      <c r="U215" s="10"/>
      <c r="V215" s="10"/>
    </row>
    <row r="216" spans="1:22" ht="26.4" x14ac:dyDescent="0.25">
      <c r="A216" s="239" t="s">
        <v>664</v>
      </c>
      <c r="B216" s="240">
        <v>2022</v>
      </c>
      <c r="C216" s="239" t="s">
        <v>654</v>
      </c>
      <c r="D216" s="242" t="s">
        <v>149</v>
      </c>
      <c r="E216" s="243" t="s">
        <v>1387</v>
      </c>
      <c r="F216" s="241" t="s">
        <v>1356</v>
      </c>
      <c r="G216" s="256" t="s">
        <v>1619</v>
      </c>
      <c r="H216" s="240" t="s">
        <v>1162</v>
      </c>
      <c r="I216" s="244" t="s">
        <v>460</v>
      </c>
      <c r="J216" s="242" t="s">
        <v>189</v>
      </c>
      <c r="K216" s="254" t="s">
        <v>1625</v>
      </c>
      <c r="L216" s="240" t="s">
        <v>1621</v>
      </c>
      <c r="M216" s="255" t="s">
        <v>1622</v>
      </c>
      <c r="N216" s="240" t="s">
        <v>865</v>
      </c>
      <c r="O216" s="246"/>
      <c r="P216" s="186">
        <v>625</v>
      </c>
      <c r="Q216" s="186">
        <v>51</v>
      </c>
      <c r="R216" s="187" t="str">
        <f t="shared" si="10"/>
        <v>N/A</v>
      </c>
      <c r="S216" s="188" t="str">
        <f t="shared" si="11"/>
        <v>N/A</v>
      </c>
      <c r="T216" s="106" t="s">
        <v>869</v>
      </c>
      <c r="U216" s="10"/>
      <c r="V216" s="10"/>
    </row>
    <row r="217" spans="1:22" ht="26.4" x14ac:dyDescent="0.25">
      <c r="A217" s="239" t="s">
        <v>664</v>
      </c>
      <c r="B217" s="240">
        <v>2022</v>
      </c>
      <c r="C217" s="239" t="s">
        <v>654</v>
      </c>
      <c r="D217" s="242" t="s">
        <v>149</v>
      </c>
      <c r="E217" s="243" t="s">
        <v>1387</v>
      </c>
      <c r="F217" s="241" t="s">
        <v>1356</v>
      </c>
      <c r="G217" s="244" t="s">
        <v>304</v>
      </c>
      <c r="H217" s="240" t="s">
        <v>1162</v>
      </c>
      <c r="I217" s="244" t="s">
        <v>462</v>
      </c>
      <c r="J217" s="242" t="s">
        <v>189</v>
      </c>
      <c r="K217" s="254" t="s">
        <v>885</v>
      </c>
      <c r="L217" s="240" t="s">
        <v>1621</v>
      </c>
      <c r="M217" s="255" t="s">
        <v>1622</v>
      </c>
      <c r="N217" s="240" t="s">
        <v>865</v>
      </c>
      <c r="O217" s="246"/>
      <c r="P217" s="186">
        <v>2979</v>
      </c>
      <c r="Q217" s="186">
        <v>60</v>
      </c>
      <c r="R217" s="187" t="str">
        <f t="shared" si="10"/>
        <v>N/A</v>
      </c>
      <c r="S217" s="188" t="str">
        <f t="shared" si="11"/>
        <v>N/A</v>
      </c>
      <c r="T217" s="106" t="s">
        <v>869</v>
      </c>
      <c r="U217" s="10"/>
      <c r="V217" s="10"/>
    </row>
    <row r="218" spans="1:22" ht="26.4" x14ac:dyDescent="0.25">
      <c r="A218" s="239" t="s">
        <v>664</v>
      </c>
      <c r="B218" s="240">
        <v>2022</v>
      </c>
      <c r="C218" s="239" t="s">
        <v>654</v>
      </c>
      <c r="D218" s="242" t="s">
        <v>149</v>
      </c>
      <c r="E218" s="243" t="s">
        <v>1387</v>
      </c>
      <c r="F218" s="241" t="s">
        <v>1356</v>
      </c>
      <c r="G218" s="256" t="s">
        <v>304</v>
      </c>
      <c r="H218" s="240" t="s">
        <v>1162</v>
      </c>
      <c r="I218" s="244" t="s">
        <v>460</v>
      </c>
      <c r="J218" s="242" t="s">
        <v>189</v>
      </c>
      <c r="K218" s="254" t="s">
        <v>1624</v>
      </c>
      <c r="L218" s="240" t="s">
        <v>1621</v>
      </c>
      <c r="M218" s="255" t="s">
        <v>1622</v>
      </c>
      <c r="N218" s="240" t="s">
        <v>865</v>
      </c>
      <c r="O218" s="246"/>
      <c r="P218" s="186">
        <v>108</v>
      </c>
      <c r="Q218" s="186">
        <v>7</v>
      </c>
      <c r="R218" s="187" t="str">
        <f t="shared" si="10"/>
        <v>N/A</v>
      </c>
      <c r="S218" s="188" t="str">
        <f t="shared" si="11"/>
        <v>N/A</v>
      </c>
      <c r="T218" s="106" t="s">
        <v>869</v>
      </c>
      <c r="U218" s="10"/>
      <c r="V218" s="10"/>
    </row>
    <row r="219" spans="1:22" ht="26.4" x14ac:dyDescent="0.25">
      <c r="A219" s="239" t="s">
        <v>664</v>
      </c>
      <c r="B219" s="240">
        <v>2022</v>
      </c>
      <c r="C219" s="239" t="s">
        <v>654</v>
      </c>
      <c r="D219" s="242" t="s">
        <v>149</v>
      </c>
      <c r="E219" s="243" t="s">
        <v>1387</v>
      </c>
      <c r="F219" s="241" t="s">
        <v>1356</v>
      </c>
      <c r="G219" s="256" t="s">
        <v>304</v>
      </c>
      <c r="H219" s="240" t="s">
        <v>1162</v>
      </c>
      <c r="I219" s="244" t="s">
        <v>460</v>
      </c>
      <c r="J219" s="242" t="s">
        <v>189</v>
      </c>
      <c r="K219" s="254" t="s">
        <v>1625</v>
      </c>
      <c r="L219" s="240" t="s">
        <v>1621</v>
      </c>
      <c r="M219" s="255" t="s">
        <v>1622</v>
      </c>
      <c r="N219" s="240" t="s">
        <v>865</v>
      </c>
      <c r="O219" s="246"/>
      <c r="P219" s="186">
        <v>625</v>
      </c>
      <c r="Q219" s="186">
        <v>51</v>
      </c>
      <c r="R219" s="187" t="str">
        <f t="shared" si="10"/>
        <v>N/A</v>
      </c>
      <c r="S219" s="188" t="str">
        <f t="shared" si="11"/>
        <v>N/A</v>
      </c>
      <c r="T219" s="106" t="s">
        <v>869</v>
      </c>
      <c r="U219" s="10"/>
      <c r="V219" s="10"/>
    </row>
    <row r="220" spans="1:22" ht="26.4" x14ac:dyDescent="0.25">
      <c r="A220" s="239" t="s">
        <v>664</v>
      </c>
      <c r="B220" s="240">
        <v>2022</v>
      </c>
      <c r="C220" s="239" t="s">
        <v>654</v>
      </c>
      <c r="D220" s="242" t="s">
        <v>149</v>
      </c>
      <c r="E220" s="243" t="s">
        <v>1387</v>
      </c>
      <c r="F220" s="241" t="s">
        <v>1356</v>
      </c>
      <c r="G220" s="244" t="s">
        <v>302</v>
      </c>
      <c r="H220" s="240" t="s">
        <v>1162</v>
      </c>
      <c r="I220" s="244" t="s">
        <v>462</v>
      </c>
      <c r="J220" s="242" t="s">
        <v>189</v>
      </c>
      <c r="K220" s="254" t="s">
        <v>885</v>
      </c>
      <c r="L220" s="240" t="s">
        <v>1621</v>
      </c>
      <c r="M220" s="255" t="s">
        <v>1622</v>
      </c>
      <c r="N220" s="240" t="s">
        <v>865</v>
      </c>
      <c r="O220" s="246"/>
      <c r="P220" s="186">
        <v>2979</v>
      </c>
      <c r="Q220" s="186">
        <v>60</v>
      </c>
      <c r="R220" s="187" t="str">
        <f t="shared" si="10"/>
        <v>N/A</v>
      </c>
      <c r="S220" s="188" t="str">
        <f t="shared" si="11"/>
        <v>N/A</v>
      </c>
      <c r="T220" s="106" t="s">
        <v>869</v>
      </c>
      <c r="U220" s="10"/>
      <c r="V220" s="10"/>
    </row>
    <row r="221" spans="1:22" ht="26.4" x14ac:dyDescent="0.25">
      <c r="A221" s="239" t="s">
        <v>664</v>
      </c>
      <c r="B221" s="240">
        <v>2022</v>
      </c>
      <c r="C221" s="239" t="s">
        <v>654</v>
      </c>
      <c r="D221" s="242" t="s">
        <v>149</v>
      </c>
      <c r="E221" s="243" t="s">
        <v>1387</v>
      </c>
      <c r="F221" s="241" t="s">
        <v>1356</v>
      </c>
      <c r="G221" s="256" t="s">
        <v>302</v>
      </c>
      <c r="H221" s="240" t="s">
        <v>1162</v>
      </c>
      <c r="I221" s="244" t="s">
        <v>460</v>
      </c>
      <c r="J221" s="242" t="s">
        <v>189</v>
      </c>
      <c r="K221" s="254" t="s">
        <v>1624</v>
      </c>
      <c r="L221" s="240" t="s">
        <v>1621</v>
      </c>
      <c r="M221" s="255" t="s">
        <v>1622</v>
      </c>
      <c r="N221" s="240" t="s">
        <v>865</v>
      </c>
      <c r="O221" s="246"/>
      <c r="P221" s="186">
        <v>108</v>
      </c>
      <c r="Q221" s="186">
        <v>7</v>
      </c>
      <c r="R221" s="187" t="str">
        <f t="shared" si="10"/>
        <v>N/A</v>
      </c>
      <c r="S221" s="188" t="str">
        <f t="shared" si="11"/>
        <v>N/A</v>
      </c>
      <c r="T221" s="106" t="s">
        <v>869</v>
      </c>
      <c r="U221" s="10"/>
      <c r="V221" s="10"/>
    </row>
    <row r="222" spans="1:22" ht="26.4" x14ac:dyDescent="0.25">
      <c r="A222" s="239" t="s">
        <v>664</v>
      </c>
      <c r="B222" s="240">
        <v>2022</v>
      </c>
      <c r="C222" s="239" t="s">
        <v>654</v>
      </c>
      <c r="D222" s="242" t="s">
        <v>149</v>
      </c>
      <c r="E222" s="243" t="s">
        <v>1387</v>
      </c>
      <c r="F222" s="241" t="s">
        <v>1356</v>
      </c>
      <c r="G222" s="256" t="s">
        <v>302</v>
      </c>
      <c r="H222" s="240" t="s">
        <v>1162</v>
      </c>
      <c r="I222" s="244" t="s">
        <v>460</v>
      </c>
      <c r="J222" s="242" t="s">
        <v>189</v>
      </c>
      <c r="K222" s="254" t="s">
        <v>1625</v>
      </c>
      <c r="L222" s="240" t="s">
        <v>1621</v>
      </c>
      <c r="M222" s="255" t="s">
        <v>1622</v>
      </c>
      <c r="N222" s="240" t="s">
        <v>865</v>
      </c>
      <c r="O222" s="246"/>
      <c r="P222" s="186">
        <v>625</v>
      </c>
      <c r="Q222" s="186">
        <v>51</v>
      </c>
      <c r="R222" s="187" t="str">
        <f t="shared" si="10"/>
        <v>N/A</v>
      </c>
      <c r="S222" s="188" t="str">
        <f t="shared" si="11"/>
        <v>N/A</v>
      </c>
      <c r="T222" s="106" t="s">
        <v>869</v>
      </c>
      <c r="U222" s="10"/>
      <c r="V222" s="10"/>
    </row>
    <row r="223" spans="1:22" ht="26.4" x14ac:dyDescent="0.25">
      <c r="A223" s="221" t="s">
        <v>664</v>
      </c>
      <c r="B223" s="228">
        <v>2022</v>
      </c>
      <c r="C223" s="221" t="s">
        <v>654</v>
      </c>
      <c r="D223" s="227" t="s">
        <v>149</v>
      </c>
      <c r="E223" s="251" t="s">
        <v>1387</v>
      </c>
      <c r="F223" s="239" t="s">
        <v>1388</v>
      </c>
      <c r="G223" s="91" t="s">
        <v>300</v>
      </c>
      <c r="H223" s="228" t="s">
        <v>1162</v>
      </c>
      <c r="I223" s="91" t="s">
        <v>460</v>
      </c>
      <c r="J223" s="221" t="s">
        <v>197</v>
      </c>
      <c r="K223" s="220" t="s">
        <v>737</v>
      </c>
      <c r="L223" s="228" t="s">
        <v>1621</v>
      </c>
      <c r="M223" s="253" t="s">
        <v>1622</v>
      </c>
      <c r="N223" s="228" t="s">
        <v>865</v>
      </c>
      <c r="O223" s="170"/>
      <c r="P223" s="186">
        <v>656</v>
      </c>
      <c r="Q223" s="186" t="s">
        <v>1622</v>
      </c>
      <c r="R223" s="187" t="str">
        <f t="shared" si="10"/>
        <v>N/A</v>
      </c>
      <c r="S223" s="188" t="str">
        <f t="shared" si="11"/>
        <v>N/A</v>
      </c>
      <c r="T223" s="106" t="s">
        <v>869</v>
      </c>
      <c r="U223" s="10"/>
      <c r="V223" s="10"/>
    </row>
    <row r="224" spans="1:22" ht="26.4" x14ac:dyDescent="0.25">
      <c r="A224" s="221" t="s">
        <v>664</v>
      </c>
      <c r="B224" s="228">
        <v>2022</v>
      </c>
      <c r="C224" s="221" t="s">
        <v>654</v>
      </c>
      <c r="D224" s="227" t="s">
        <v>149</v>
      </c>
      <c r="E224" s="251" t="s">
        <v>1387</v>
      </c>
      <c r="F224" s="239" t="s">
        <v>1388</v>
      </c>
      <c r="G224" s="91" t="s">
        <v>300</v>
      </c>
      <c r="H224" s="228" t="s">
        <v>1162</v>
      </c>
      <c r="I224" s="91" t="s">
        <v>460</v>
      </c>
      <c r="J224" s="221" t="s">
        <v>197</v>
      </c>
      <c r="K224" s="220" t="s">
        <v>739</v>
      </c>
      <c r="L224" s="228" t="s">
        <v>1621</v>
      </c>
      <c r="M224" s="253" t="s">
        <v>1622</v>
      </c>
      <c r="N224" s="228" t="s">
        <v>865</v>
      </c>
      <c r="O224" s="170"/>
      <c r="P224" s="186">
        <f>118+52+93</f>
        <v>263</v>
      </c>
      <c r="Q224" s="186" t="s">
        <v>1622</v>
      </c>
      <c r="R224" s="187" t="str">
        <f t="shared" si="10"/>
        <v>N/A</v>
      </c>
      <c r="S224" s="188" t="str">
        <f t="shared" si="11"/>
        <v>N/A</v>
      </c>
      <c r="T224" s="106" t="s">
        <v>869</v>
      </c>
      <c r="U224" s="10"/>
      <c r="V224" s="10"/>
    </row>
    <row r="225" spans="1:22" ht="26.4" x14ac:dyDescent="0.25">
      <c r="A225" s="221" t="s">
        <v>664</v>
      </c>
      <c r="B225" s="228">
        <v>2022</v>
      </c>
      <c r="C225" s="221" t="s">
        <v>654</v>
      </c>
      <c r="D225" s="227" t="s">
        <v>149</v>
      </c>
      <c r="E225" s="251" t="s">
        <v>1387</v>
      </c>
      <c r="F225" s="239" t="s">
        <v>1388</v>
      </c>
      <c r="G225" s="91" t="s">
        <v>300</v>
      </c>
      <c r="H225" s="228" t="s">
        <v>1162</v>
      </c>
      <c r="I225" s="91" t="s">
        <v>460</v>
      </c>
      <c r="J225" s="221" t="s">
        <v>197</v>
      </c>
      <c r="K225" s="220" t="s">
        <v>741</v>
      </c>
      <c r="L225" s="228" t="s">
        <v>1621</v>
      </c>
      <c r="M225" s="253" t="s">
        <v>1622</v>
      </c>
      <c r="N225" s="228" t="s">
        <v>865</v>
      </c>
      <c r="O225" s="170"/>
      <c r="P225" s="186">
        <v>107</v>
      </c>
      <c r="Q225" s="186" t="s">
        <v>1622</v>
      </c>
      <c r="R225" s="187" t="str">
        <f t="shared" si="10"/>
        <v>N/A</v>
      </c>
      <c r="S225" s="188" t="str">
        <f t="shared" si="11"/>
        <v>N/A</v>
      </c>
      <c r="T225" s="106" t="s">
        <v>869</v>
      </c>
      <c r="U225" s="10"/>
      <c r="V225" s="10"/>
    </row>
    <row r="226" spans="1:22" ht="26.4" x14ac:dyDescent="0.25">
      <c r="A226" s="221" t="s">
        <v>664</v>
      </c>
      <c r="B226" s="228">
        <v>2022</v>
      </c>
      <c r="C226" s="221" t="s">
        <v>654</v>
      </c>
      <c r="D226" s="227" t="s">
        <v>149</v>
      </c>
      <c r="E226" s="251" t="s">
        <v>1387</v>
      </c>
      <c r="F226" s="239" t="s">
        <v>1388</v>
      </c>
      <c r="G226" s="91" t="s">
        <v>1619</v>
      </c>
      <c r="H226" s="228" t="s">
        <v>1162</v>
      </c>
      <c r="I226" s="91" t="s">
        <v>460</v>
      </c>
      <c r="J226" s="221" t="s">
        <v>197</v>
      </c>
      <c r="K226" s="220" t="s">
        <v>737</v>
      </c>
      <c r="L226" s="228" t="s">
        <v>1621</v>
      </c>
      <c r="M226" s="253" t="s">
        <v>1622</v>
      </c>
      <c r="N226" s="228" t="s">
        <v>865</v>
      </c>
      <c r="O226" s="170"/>
      <c r="P226" s="186">
        <v>656</v>
      </c>
      <c r="Q226" s="186" t="s">
        <v>1622</v>
      </c>
      <c r="R226" s="187" t="str">
        <f t="shared" si="10"/>
        <v>N/A</v>
      </c>
      <c r="S226" s="188" t="str">
        <f t="shared" si="11"/>
        <v>N/A</v>
      </c>
      <c r="T226" s="106" t="s">
        <v>869</v>
      </c>
      <c r="U226" s="10"/>
      <c r="V226" s="10"/>
    </row>
    <row r="227" spans="1:22" ht="26.4" x14ac:dyDescent="0.25">
      <c r="A227" s="221" t="s">
        <v>664</v>
      </c>
      <c r="B227" s="228">
        <v>2022</v>
      </c>
      <c r="C227" s="221" t="s">
        <v>654</v>
      </c>
      <c r="D227" s="227" t="s">
        <v>149</v>
      </c>
      <c r="E227" s="251" t="s">
        <v>1387</v>
      </c>
      <c r="F227" s="239" t="s">
        <v>1388</v>
      </c>
      <c r="G227" s="91" t="s">
        <v>1619</v>
      </c>
      <c r="H227" s="228" t="s">
        <v>1162</v>
      </c>
      <c r="I227" s="91" t="s">
        <v>460</v>
      </c>
      <c r="J227" s="221" t="s">
        <v>197</v>
      </c>
      <c r="K227" s="220" t="s">
        <v>739</v>
      </c>
      <c r="L227" s="228" t="s">
        <v>1621</v>
      </c>
      <c r="M227" s="253" t="s">
        <v>1622</v>
      </c>
      <c r="N227" s="228" t="s">
        <v>865</v>
      </c>
      <c r="O227" s="170"/>
      <c r="P227" s="186">
        <v>0</v>
      </c>
      <c r="Q227" s="186" t="s">
        <v>1622</v>
      </c>
      <c r="R227" s="187" t="str">
        <f t="shared" si="10"/>
        <v>N/A</v>
      </c>
      <c r="S227" s="188" t="str">
        <f t="shared" si="11"/>
        <v>N/A</v>
      </c>
      <c r="T227" s="106" t="s">
        <v>1626</v>
      </c>
      <c r="U227" s="10"/>
      <c r="V227" s="10"/>
    </row>
    <row r="228" spans="1:22" ht="26.4" x14ac:dyDescent="0.25">
      <c r="A228" s="221" t="s">
        <v>664</v>
      </c>
      <c r="B228" s="228">
        <v>2022</v>
      </c>
      <c r="C228" s="221" t="s">
        <v>654</v>
      </c>
      <c r="D228" s="227" t="s">
        <v>149</v>
      </c>
      <c r="E228" s="251" t="s">
        <v>1387</v>
      </c>
      <c r="F228" s="239" t="s">
        <v>1388</v>
      </c>
      <c r="G228" s="91" t="s">
        <v>1619</v>
      </c>
      <c r="H228" s="228" t="s">
        <v>1162</v>
      </c>
      <c r="I228" s="91" t="s">
        <v>460</v>
      </c>
      <c r="J228" s="221" t="s">
        <v>197</v>
      </c>
      <c r="K228" s="220" t="s">
        <v>741</v>
      </c>
      <c r="L228" s="228" t="s">
        <v>1621</v>
      </c>
      <c r="M228" s="253" t="s">
        <v>1622</v>
      </c>
      <c r="N228" s="228" t="s">
        <v>865</v>
      </c>
      <c r="O228" s="170"/>
      <c r="P228" s="186">
        <v>0</v>
      </c>
      <c r="Q228" s="186" t="s">
        <v>1622</v>
      </c>
      <c r="R228" s="187" t="str">
        <f t="shared" si="10"/>
        <v>N/A</v>
      </c>
      <c r="S228" s="188" t="str">
        <f t="shared" si="11"/>
        <v>N/A</v>
      </c>
      <c r="T228" s="106" t="s">
        <v>1626</v>
      </c>
      <c r="U228" s="10"/>
      <c r="V228" s="10"/>
    </row>
    <row r="229" spans="1:22" ht="26.4" x14ac:dyDescent="0.25">
      <c r="A229" s="221" t="s">
        <v>664</v>
      </c>
      <c r="B229" s="228">
        <v>2022</v>
      </c>
      <c r="C229" s="221" t="s">
        <v>654</v>
      </c>
      <c r="D229" s="227" t="s">
        <v>149</v>
      </c>
      <c r="E229" s="251" t="s">
        <v>1387</v>
      </c>
      <c r="F229" s="239" t="s">
        <v>1388</v>
      </c>
      <c r="G229" s="91" t="s">
        <v>304</v>
      </c>
      <c r="H229" s="228" t="s">
        <v>1162</v>
      </c>
      <c r="I229" s="91" t="s">
        <v>460</v>
      </c>
      <c r="J229" s="221" t="s">
        <v>197</v>
      </c>
      <c r="K229" s="220" t="s">
        <v>737</v>
      </c>
      <c r="L229" s="228" t="s">
        <v>1621</v>
      </c>
      <c r="M229" s="253" t="s">
        <v>1622</v>
      </c>
      <c r="N229" s="228" t="s">
        <v>865</v>
      </c>
      <c r="O229" s="170"/>
      <c r="P229" s="186">
        <v>656</v>
      </c>
      <c r="Q229" s="186" t="s">
        <v>1622</v>
      </c>
      <c r="R229" s="187" t="str">
        <f t="shared" si="10"/>
        <v>N/A</v>
      </c>
      <c r="S229" s="188" t="str">
        <f t="shared" si="11"/>
        <v>N/A</v>
      </c>
      <c r="T229" s="106" t="s">
        <v>869</v>
      </c>
      <c r="U229" s="10"/>
      <c r="V229" s="10"/>
    </row>
    <row r="230" spans="1:22" ht="26.4" x14ac:dyDescent="0.25">
      <c r="A230" s="221" t="s">
        <v>664</v>
      </c>
      <c r="B230" s="228">
        <v>2022</v>
      </c>
      <c r="C230" s="221" t="s">
        <v>654</v>
      </c>
      <c r="D230" s="227" t="s">
        <v>149</v>
      </c>
      <c r="E230" s="251" t="s">
        <v>1387</v>
      </c>
      <c r="F230" s="239" t="s">
        <v>1388</v>
      </c>
      <c r="G230" s="91" t="s">
        <v>304</v>
      </c>
      <c r="H230" s="228" t="s">
        <v>1162</v>
      </c>
      <c r="I230" s="91" t="s">
        <v>460</v>
      </c>
      <c r="J230" s="221" t="s">
        <v>197</v>
      </c>
      <c r="K230" s="220" t="s">
        <v>739</v>
      </c>
      <c r="L230" s="228" t="s">
        <v>1621</v>
      </c>
      <c r="M230" s="253" t="s">
        <v>1622</v>
      </c>
      <c r="N230" s="228" t="s">
        <v>865</v>
      </c>
      <c r="O230" s="170"/>
      <c r="P230" s="186">
        <f>117+52+93</f>
        <v>262</v>
      </c>
      <c r="Q230" s="186" t="s">
        <v>1622</v>
      </c>
      <c r="R230" s="187" t="str">
        <f t="shared" si="10"/>
        <v>N/A</v>
      </c>
      <c r="S230" s="188" t="str">
        <f t="shared" si="11"/>
        <v>N/A</v>
      </c>
      <c r="T230" s="106" t="s">
        <v>869</v>
      </c>
      <c r="U230" s="10"/>
      <c r="V230" s="10"/>
    </row>
    <row r="231" spans="1:22" ht="26.4" x14ac:dyDescent="0.25">
      <c r="A231" s="221" t="s">
        <v>664</v>
      </c>
      <c r="B231" s="228">
        <v>2022</v>
      </c>
      <c r="C231" s="221" t="s">
        <v>654</v>
      </c>
      <c r="D231" s="227" t="s">
        <v>149</v>
      </c>
      <c r="E231" s="251" t="s">
        <v>1387</v>
      </c>
      <c r="F231" s="239" t="s">
        <v>1388</v>
      </c>
      <c r="G231" s="91" t="s">
        <v>304</v>
      </c>
      <c r="H231" s="228" t="s">
        <v>1162</v>
      </c>
      <c r="I231" s="91" t="s">
        <v>460</v>
      </c>
      <c r="J231" s="221" t="s">
        <v>197</v>
      </c>
      <c r="K231" s="220" t="s">
        <v>741</v>
      </c>
      <c r="L231" s="228" t="s">
        <v>1621</v>
      </c>
      <c r="M231" s="253" t="s">
        <v>1622</v>
      </c>
      <c r="N231" s="228" t="s">
        <v>865</v>
      </c>
      <c r="O231" s="170"/>
      <c r="P231" s="186">
        <v>106</v>
      </c>
      <c r="Q231" s="186" t="s">
        <v>1622</v>
      </c>
      <c r="R231" s="187" t="str">
        <f t="shared" si="10"/>
        <v>N/A</v>
      </c>
      <c r="S231" s="188" t="str">
        <f t="shared" si="11"/>
        <v>N/A</v>
      </c>
      <c r="T231" s="106" t="s">
        <v>869</v>
      </c>
      <c r="U231" s="10"/>
      <c r="V231" s="10"/>
    </row>
    <row r="232" spans="1:22" ht="26.4" x14ac:dyDescent="0.25">
      <c r="A232" s="221" t="s">
        <v>664</v>
      </c>
      <c r="B232" s="228">
        <v>2022</v>
      </c>
      <c r="C232" s="221" t="s">
        <v>654</v>
      </c>
      <c r="D232" s="227" t="s">
        <v>149</v>
      </c>
      <c r="E232" s="251" t="s">
        <v>1387</v>
      </c>
      <c r="F232" s="239" t="s">
        <v>1388</v>
      </c>
      <c r="G232" s="91" t="s">
        <v>302</v>
      </c>
      <c r="H232" s="228" t="s">
        <v>1162</v>
      </c>
      <c r="I232" s="91" t="s">
        <v>460</v>
      </c>
      <c r="J232" s="221" t="s">
        <v>197</v>
      </c>
      <c r="K232" s="220" t="s">
        <v>737</v>
      </c>
      <c r="L232" s="228" t="s">
        <v>1621</v>
      </c>
      <c r="M232" s="253" t="s">
        <v>1622</v>
      </c>
      <c r="N232" s="228" t="s">
        <v>865</v>
      </c>
      <c r="O232" s="170"/>
      <c r="P232" s="186">
        <v>656</v>
      </c>
      <c r="Q232" s="186" t="s">
        <v>1622</v>
      </c>
      <c r="R232" s="187" t="str">
        <f t="shared" si="10"/>
        <v>N/A</v>
      </c>
      <c r="S232" s="188" t="str">
        <f t="shared" si="11"/>
        <v>N/A</v>
      </c>
      <c r="T232" s="106" t="s">
        <v>869</v>
      </c>
      <c r="U232" s="10"/>
      <c r="V232" s="10"/>
    </row>
    <row r="233" spans="1:22" ht="26.4" x14ac:dyDescent="0.25">
      <c r="A233" s="221" t="s">
        <v>664</v>
      </c>
      <c r="B233" s="228">
        <v>2022</v>
      </c>
      <c r="C233" s="221" t="s">
        <v>654</v>
      </c>
      <c r="D233" s="227" t="s">
        <v>149</v>
      </c>
      <c r="E233" s="251" t="s">
        <v>1387</v>
      </c>
      <c r="F233" s="239" t="s">
        <v>1388</v>
      </c>
      <c r="G233" s="91" t="s">
        <v>302</v>
      </c>
      <c r="H233" s="228" t="s">
        <v>1162</v>
      </c>
      <c r="I233" s="91" t="s">
        <v>460</v>
      </c>
      <c r="J233" s="221" t="s">
        <v>197</v>
      </c>
      <c r="K233" s="220" t="s">
        <v>739</v>
      </c>
      <c r="L233" s="228" t="s">
        <v>1621</v>
      </c>
      <c r="M233" s="253" t="s">
        <v>1622</v>
      </c>
      <c r="N233" s="228" t="s">
        <v>865</v>
      </c>
      <c r="O233" s="170"/>
      <c r="P233" s="186">
        <f>118+52+93</f>
        <v>263</v>
      </c>
      <c r="Q233" s="186" t="s">
        <v>1622</v>
      </c>
      <c r="R233" s="187" t="str">
        <f t="shared" si="10"/>
        <v>N/A</v>
      </c>
      <c r="S233" s="188" t="str">
        <f t="shared" si="11"/>
        <v>N/A</v>
      </c>
      <c r="T233" s="106" t="s">
        <v>869</v>
      </c>
      <c r="U233" s="10"/>
      <c r="V233" s="10"/>
    </row>
    <row r="234" spans="1:22" ht="26.4" x14ac:dyDescent="0.25">
      <c r="A234" s="221" t="s">
        <v>664</v>
      </c>
      <c r="B234" s="228">
        <v>2022</v>
      </c>
      <c r="C234" s="221" t="s">
        <v>654</v>
      </c>
      <c r="D234" s="227" t="s">
        <v>149</v>
      </c>
      <c r="E234" s="251" t="s">
        <v>1387</v>
      </c>
      <c r="F234" s="239" t="s">
        <v>1388</v>
      </c>
      <c r="G234" s="91" t="s">
        <v>302</v>
      </c>
      <c r="H234" s="228" t="s">
        <v>1162</v>
      </c>
      <c r="I234" s="91" t="s">
        <v>460</v>
      </c>
      <c r="J234" s="221" t="s">
        <v>197</v>
      </c>
      <c r="K234" s="220" t="s">
        <v>741</v>
      </c>
      <c r="L234" s="228" t="s">
        <v>1621</v>
      </c>
      <c r="M234" s="253" t="s">
        <v>1622</v>
      </c>
      <c r="N234" s="228" t="s">
        <v>865</v>
      </c>
      <c r="O234" s="170"/>
      <c r="P234" s="186">
        <v>107</v>
      </c>
      <c r="Q234" s="186" t="s">
        <v>1622</v>
      </c>
      <c r="R234" s="187" t="str">
        <f t="shared" si="10"/>
        <v>N/A</v>
      </c>
      <c r="S234" s="188" t="str">
        <f t="shared" si="11"/>
        <v>N/A</v>
      </c>
      <c r="T234" s="106" t="s">
        <v>869</v>
      </c>
      <c r="U234" s="10"/>
      <c r="V234" s="10"/>
    </row>
    <row r="235" spans="1:22" ht="26.4" x14ac:dyDescent="0.25">
      <c r="A235" s="239" t="s">
        <v>664</v>
      </c>
      <c r="B235" s="240">
        <v>2022</v>
      </c>
      <c r="C235" s="239" t="s">
        <v>654</v>
      </c>
      <c r="D235" s="242" t="s">
        <v>149</v>
      </c>
      <c r="E235" s="243" t="s">
        <v>1396</v>
      </c>
      <c r="F235" s="241" t="s">
        <v>1356</v>
      </c>
      <c r="G235" s="244" t="s">
        <v>300</v>
      </c>
      <c r="H235" s="240" t="s">
        <v>1162</v>
      </c>
      <c r="I235" s="244" t="s">
        <v>462</v>
      </c>
      <c r="J235" s="242" t="s">
        <v>189</v>
      </c>
      <c r="K235" s="254" t="s">
        <v>884</v>
      </c>
      <c r="L235" s="240" t="s">
        <v>1621</v>
      </c>
      <c r="M235" s="255" t="s">
        <v>1622</v>
      </c>
      <c r="N235" s="240" t="s">
        <v>865</v>
      </c>
      <c r="O235" s="246"/>
      <c r="P235" s="186">
        <v>875</v>
      </c>
      <c r="Q235" s="186">
        <v>35</v>
      </c>
      <c r="R235" s="187" t="str">
        <f t="shared" si="10"/>
        <v>N/A</v>
      </c>
      <c r="S235" s="188" t="str">
        <f t="shared" si="11"/>
        <v>N/A</v>
      </c>
      <c r="T235" s="106" t="s">
        <v>869</v>
      </c>
      <c r="U235" s="10"/>
      <c r="V235" s="10"/>
    </row>
    <row r="236" spans="1:22" ht="26.4" x14ac:dyDescent="0.25">
      <c r="A236" s="239" t="s">
        <v>664</v>
      </c>
      <c r="B236" s="240">
        <v>2022</v>
      </c>
      <c r="C236" s="239" t="s">
        <v>654</v>
      </c>
      <c r="D236" s="242" t="s">
        <v>149</v>
      </c>
      <c r="E236" s="243" t="s">
        <v>1396</v>
      </c>
      <c r="F236" s="241" t="s">
        <v>1356</v>
      </c>
      <c r="G236" s="244" t="s">
        <v>1619</v>
      </c>
      <c r="H236" s="240" t="s">
        <v>1162</v>
      </c>
      <c r="I236" s="244" t="s">
        <v>462</v>
      </c>
      <c r="J236" s="242" t="s">
        <v>189</v>
      </c>
      <c r="K236" s="254" t="s">
        <v>884</v>
      </c>
      <c r="L236" s="240" t="s">
        <v>1621</v>
      </c>
      <c r="M236" s="255" t="s">
        <v>1622</v>
      </c>
      <c r="N236" s="240" t="s">
        <v>865</v>
      </c>
      <c r="O236" s="246"/>
      <c r="P236" s="186">
        <v>875</v>
      </c>
      <c r="Q236" s="186">
        <v>35</v>
      </c>
      <c r="R236" s="187" t="str">
        <f t="shared" si="10"/>
        <v>N/A</v>
      </c>
      <c r="S236" s="188" t="str">
        <f t="shared" si="11"/>
        <v>N/A</v>
      </c>
      <c r="T236" s="106" t="s">
        <v>869</v>
      </c>
      <c r="U236" s="10"/>
      <c r="V236" s="10"/>
    </row>
    <row r="237" spans="1:22" ht="26.4" x14ac:dyDescent="0.25">
      <c r="A237" s="239" t="s">
        <v>664</v>
      </c>
      <c r="B237" s="240">
        <v>2022</v>
      </c>
      <c r="C237" s="239" t="s">
        <v>654</v>
      </c>
      <c r="D237" s="242" t="s">
        <v>149</v>
      </c>
      <c r="E237" s="243" t="s">
        <v>1396</v>
      </c>
      <c r="F237" s="241" t="s">
        <v>1356</v>
      </c>
      <c r="G237" s="244" t="s">
        <v>304</v>
      </c>
      <c r="H237" s="240" t="s">
        <v>1162</v>
      </c>
      <c r="I237" s="244" t="s">
        <v>462</v>
      </c>
      <c r="J237" s="242" t="s">
        <v>189</v>
      </c>
      <c r="K237" s="254" t="s">
        <v>884</v>
      </c>
      <c r="L237" s="240" t="s">
        <v>1621</v>
      </c>
      <c r="M237" s="255" t="s">
        <v>1622</v>
      </c>
      <c r="N237" s="240" t="s">
        <v>865</v>
      </c>
      <c r="O237" s="246"/>
      <c r="P237" s="186">
        <v>875</v>
      </c>
      <c r="Q237" s="186">
        <v>35</v>
      </c>
      <c r="R237" s="187" t="str">
        <f t="shared" si="10"/>
        <v>N/A</v>
      </c>
      <c r="S237" s="188" t="str">
        <f t="shared" si="11"/>
        <v>N/A</v>
      </c>
      <c r="T237" s="106" t="s">
        <v>869</v>
      </c>
      <c r="U237" s="10"/>
      <c r="V237" s="10"/>
    </row>
    <row r="238" spans="1:22" ht="26.4" x14ac:dyDescent="0.25">
      <c r="A238" s="239" t="s">
        <v>664</v>
      </c>
      <c r="B238" s="240">
        <v>2022</v>
      </c>
      <c r="C238" s="239" t="s">
        <v>654</v>
      </c>
      <c r="D238" s="242" t="s">
        <v>149</v>
      </c>
      <c r="E238" s="243" t="s">
        <v>1396</v>
      </c>
      <c r="F238" s="241" t="s">
        <v>1356</v>
      </c>
      <c r="G238" s="244" t="s">
        <v>302</v>
      </c>
      <c r="H238" s="240" t="s">
        <v>1162</v>
      </c>
      <c r="I238" s="244" t="s">
        <v>462</v>
      </c>
      <c r="J238" s="242" t="s">
        <v>189</v>
      </c>
      <c r="K238" s="254" t="s">
        <v>884</v>
      </c>
      <c r="L238" s="240" t="s">
        <v>1621</v>
      </c>
      <c r="M238" s="255" t="s">
        <v>1622</v>
      </c>
      <c r="N238" s="240" t="s">
        <v>865</v>
      </c>
      <c r="O238" s="246"/>
      <c r="P238" s="186">
        <v>875</v>
      </c>
      <c r="Q238" s="186">
        <v>35</v>
      </c>
      <c r="R238" s="187" t="str">
        <f t="shared" si="10"/>
        <v>N/A</v>
      </c>
      <c r="S238" s="188" t="str">
        <f t="shared" si="11"/>
        <v>N/A</v>
      </c>
      <c r="T238" s="106" t="s">
        <v>869</v>
      </c>
      <c r="U238" s="10"/>
      <c r="V238" s="10"/>
    </row>
    <row r="239" spans="1:22" ht="13.2" x14ac:dyDescent="0.25">
      <c r="A239" s="239" t="s">
        <v>664</v>
      </c>
      <c r="B239" s="240">
        <v>2022</v>
      </c>
      <c r="C239" s="239" t="s">
        <v>655</v>
      </c>
      <c r="D239" s="242" t="s">
        <v>149</v>
      </c>
      <c r="E239" s="243" t="s">
        <v>1302</v>
      </c>
      <c r="F239" s="241" t="s">
        <v>1356</v>
      </c>
      <c r="G239" s="244" t="s">
        <v>300</v>
      </c>
      <c r="H239" s="240" t="s">
        <v>1162</v>
      </c>
      <c r="I239" s="244" t="s">
        <v>462</v>
      </c>
      <c r="J239" s="242" t="s">
        <v>189</v>
      </c>
      <c r="K239" s="254" t="s">
        <v>884</v>
      </c>
      <c r="L239" s="240" t="s">
        <v>1621</v>
      </c>
      <c r="M239" s="255" t="s">
        <v>1622</v>
      </c>
      <c r="N239" s="240" t="s">
        <v>865</v>
      </c>
      <c r="O239" s="246"/>
      <c r="P239" s="186">
        <v>250</v>
      </c>
      <c r="Q239" s="186">
        <v>10</v>
      </c>
      <c r="R239" s="187" t="str">
        <f t="shared" si="10"/>
        <v>N/A</v>
      </c>
      <c r="S239" s="188" t="str">
        <f t="shared" si="11"/>
        <v>N/A</v>
      </c>
      <c r="T239" s="106" t="s">
        <v>869</v>
      </c>
      <c r="U239" s="10"/>
      <c r="V239" s="10"/>
    </row>
    <row r="240" spans="1:22" ht="13.2" x14ac:dyDescent="0.25">
      <c r="A240" s="239" t="s">
        <v>664</v>
      </c>
      <c r="B240" s="240">
        <v>2022</v>
      </c>
      <c r="C240" s="239" t="s">
        <v>655</v>
      </c>
      <c r="D240" s="242" t="s">
        <v>149</v>
      </c>
      <c r="E240" s="243" t="s">
        <v>1302</v>
      </c>
      <c r="F240" s="241" t="s">
        <v>1356</v>
      </c>
      <c r="G240" s="244" t="s">
        <v>1619</v>
      </c>
      <c r="H240" s="240" t="s">
        <v>1162</v>
      </c>
      <c r="I240" s="244" t="s">
        <v>462</v>
      </c>
      <c r="J240" s="242" t="s">
        <v>189</v>
      </c>
      <c r="K240" s="254" t="s">
        <v>884</v>
      </c>
      <c r="L240" s="240" t="s">
        <v>1621</v>
      </c>
      <c r="M240" s="255" t="s">
        <v>1622</v>
      </c>
      <c r="N240" s="240" t="s">
        <v>865</v>
      </c>
      <c r="O240" s="246"/>
      <c r="P240" s="186">
        <v>250</v>
      </c>
      <c r="Q240" s="186">
        <v>10</v>
      </c>
      <c r="R240" s="187" t="str">
        <f t="shared" si="10"/>
        <v>N/A</v>
      </c>
      <c r="S240" s="188" t="str">
        <f t="shared" si="11"/>
        <v>N/A</v>
      </c>
      <c r="T240" s="106" t="s">
        <v>869</v>
      </c>
      <c r="U240" s="10"/>
      <c r="V240" s="10"/>
    </row>
    <row r="241" spans="1:22" ht="13.2" x14ac:dyDescent="0.25">
      <c r="A241" s="239" t="s">
        <v>664</v>
      </c>
      <c r="B241" s="240">
        <v>2022</v>
      </c>
      <c r="C241" s="239" t="s">
        <v>655</v>
      </c>
      <c r="D241" s="242" t="s">
        <v>149</v>
      </c>
      <c r="E241" s="243" t="s">
        <v>1302</v>
      </c>
      <c r="F241" s="241" t="s">
        <v>1356</v>
      </c>
      <c r="G241" s="244" t="s">
        <v>304</v>
      </c>
      <c r="H241" s="240" t="s">
        <v>1162</v>
      </c>
      <c r="I241" s="244" t="s">
        <v>462</v>
      </c>
      <c r="J241" s="242" t="s">
        <v>189</v>
      </c>
      <c r="K241" s="254" t="s">
        <v>884</v>
      </c>
      <c r="L241" s="240" t="s">
        <v>1621</v>
      </c>
      <c r="M241" s="255" t="s">
        <v>1622</v>
      </c>
      <c r="N241" s="240" t="s">
        <v>865</v>
      </c>
      <c r="O241" s="246"/>
      <c r="P241" s="186">
        <v>250</v>
      </c>
      <c r="Q241" s="186">
        <v>10</v>
      </c>
      <c r="R241" s="187" t="str">
        <f t="shared" si="10"/>
        <v>N/A</v>
      </c>
      <c r="S241" s="188" t="str">
        <f t="shared" si="11"/>
        <v>N/A</v>
      </c>
      <c r="T241" s="106" t="s">
        <v>869</v>
      </c>
      <c r="U241" s="10"/>
      <c r="V241" s="10"/>
    </row>
    <row r="242" spans="1:22" ht="13.2" x14ac:dyDescent="0.25">
      <c r="A242" s="239" t="s">
        <v>664</v>
      </c>
      <c r="B242" s="240">
        <v>2022</v>
      </c>
      <c r="C242" s="239" t="s">
        <v>655</v>
      </c>
      <c r="D242" s="242" t="s">
        <v>149</v>
      </c>
      <c r="E242" s="243" t="s">
        <v>1302</v>
      </c>
      <c r="F242" s="241" t="s">
        <v>1356</v>
      </c>
      <c r="G242" s="244" t="s">
        <v>302</v>
      </c>
      <c r="H242" s="240" t="s">
        <v>1162</v>
      </c>
      <c r="I242" s="244" t="s">
        <v>462</v>
      </c>
      <c r="J242" s="242" t="s">
        <v>189</v>
      </c>
      <c r="K242" s="254" t="s">
        <v>884</v>
      </c>
      <c r="L242" s="240" t="s">
        <v>1621</v>
      </c>
      <c r="M242" s="255" t="s">
        <v>1622</v>
      </c>
      <c r="N242" s="240" t="s">
        <v>865</v>
      </c>
      <c r="O242" s="246"/>
      <c r="P242" s="186">
        <v>250</v>
      </c>
      <c r="Q242" s="186">
        <v>10</v>
      </c>
      <c r="R242" s="187" t="str">
        <f t="shared" si="10"/>
        <v>N/A</v>
      </c>
      <c r="S242" s="188" t="str">
        <f t="shared" si="11"/>
        <v>N/A</v>
      </c>
      <c r="T242" s="106" t="s">
        <v>869</v>
      </c>
      <c r="U242" s="10"/>
      <c r="V242" s="10"/>
    </row>
    <row r="243" spans="1:22" ht="13.2" x14ac:dyDescent="0.25">
      <c r="A243" s="239" t="s">
        <v>664</v>
      </c>
      <c r="B243" s="240">
        <v>2022</v>
      </c>
      <c r="C243" s="246" t="s">
        <v>655</v>
      </c>
      <c r="D243" s="242" t="s">
        <v>149</v>
      </c>
      <c r="E243" s="243" t="s">
        <v>1310</v>
      </c>
      <c r="F243" s="241" t="s">
        <v>1356</v>
      </c>
      <c r="G243" s="244" t="s">
        <v>300</v>
      </c>
      <c r="H243" s="240" t="s">
        <v>1162</v>
      </c>
      <c r="I243" s="244" t="s">
        <v>462</v>
      </c>
      <c r="J243" s="242" t="s">
        <v>189</v>
      </c>
      <c r="K243" s="254" t="s">
        <v>884</v>
      </c>
      <c r="L243" s="240" t="s">
        <v>1621</v>
      </c>
      <c r="M243" s="255" t="s">
        <v>1622</v>
      </c>
      <c r="N243" s="240" t="s">
        <v>865</v>
      </c>
      <c r="O243" s="246"/>
      <c r="P243" s="186">
        <v>0</v>
      </c>
      <c r="Q243" s="186">
        <v>0</v>
      </c>
      <c r="R243" s="187" t="str">
        <f t="shared" si="10"/>
        <v>N/A</v>
      </c>
      <c r="S243" s="188" t="str">
        <f t="shared" si="11"/>
        <v>N/A</v>
      </c>
      <c r="T243" s="106" t="s">
        <v>869</v>
      </c>
      <c r="U243" s="10"/>
      <c r="V243" s="10"/>
    </row>
    <row r="244" spans="1:22" ht="13.2" x14ac:dyDescent="0.25">
      <c r="A244" s="239" t="s">
        <v>664</v>
      </c>
      <c r="B244" s="240">
        <v>2022</v>
      </c>
      <c r="C244" s="246" t="s">
        <v>655</v>
      </c>
      <c r="D244" s="242" t="s">
        <v>149</v>
      </c>
      <c r="E244" s="243" t="s">
        <v>1310</v>
      </c>
      <c r="F244" s="241" t="s">
        <v>1356</v>
      </c>
      <c r="G244" s="244" t="s">
        <v>1619</v>
      </c>
      <c r="H244" s="240" t="s">
        <v>1162</v>
      </c>
      <c r="I244" s="244" t="s">
        <v>462</v>
      </c>
      <c r="J244" s="242" t="s">
        <v>189</v>
      </c>
      <c r="K244" s="254" t="s">
        <v>884</v>
      </c>
      <c r="L244" s="240" t="s">
        <v>1621</v>
      </c>
      <c r="M244" s="255" t="s">
        <v>1622</v>
      </c>
      <c r="N244" s="240" t="s">
        <v>865</v>
      </c>
      <c r="O244" s="246"/>
      <c r="P244" s="186">
        <v>0</v>
      </c>
      <c r="Q244" s="186">
        <v>0</v>
      </c>
      <c r="R244" s="187" t="str">
        <f t="shared" si="10"/>
        <v>N/A</v>
      </c>
      <c r="S244" s="188" t="str">
        <f t="shared" si="11"/>
        <v>N/A</v>
      </c>
      <c r="T244" s="106" t="s">
        <v>869</v>
      </c>
      <c r="U244" s="10"/>
      <c r="V244" s="10"/>
    </row>
    <row r="245" spans="1:22" ht="13.2" x14ac:dyDescent="0.25">
      <c r="A245" s="239" t="s">
        <v>664</v>
      </c>
      <c r="B245" s="240">
        <v>2022</v>
      </c>
      <c r="C245" s="246" t="s">
        <v>655</v>
      </c>
      <c r="D245" s="242" t="s">
        <v>149</v>
      </c>
      <c r="E245" s="243" t="s">
        <v>1310</v>
      </c>
      <c r="F245" s="241" t="s">
        <v>1356</v>
      </c>
      <c r="G245" s="244" t="s">
        <v>304</v>
      </c>
      <c r="H245" s="240" t="s">
        <v>1162</v>
      </c>
      <c r="I245" s="244" t="s">
        <v>462</v>
      </c>
      <c r="J245" s="242" t="s">
        <v>189</v>
      </c>
      <c r="K245" s="254" t="s">
        <v>884</v>
      </c>
      <c r="L245" s="240" t="s">
        <v>1621</v>
      </c>
      <c r="M245" s="255" t="s">
        <v>1622</v>
      </c>
      <c r="N245" s="240" t="s">
        <v>865</v>
      </c>
      <c r="O245" s="246"/>
      <c r="P245" s="186">
        <v>0</v>
      </c>
      <c r="Q245" s="186">
        <v>0</v>
      </c>
      <c r="R245" s="187" t="str">
        <f t="shared" si="10"/>
        <v>N/A</v>
      </c>
      <c r="S245" s="188" t="str">
        <f t="shared" si="11"/>
        <v>N/A</v>
      </c>
      <c r="T245" s="106" t="s">
        <v>869</v>
      </c>
      <c r="U245" s="10"/>
      <c r="V245" s="10"/>
    </row>
    <row r="246" spans="1:22" ht="13.2" x14ac:dyDescent="0.25">
      <c r="A246" s="239" t="s">
        <v>664</v>
      </c>
      <c r="B246" s="240">
        <v>2022</v>
      </c>
      <c r="C246" s="246" t="s">
        <v>655</v>
      </c>
      <c r="D246" s="242" t="s">
        <v>149</v>
      </c>
      <c r="E246" s="243" t="s">
        <v>1310</v>
      </c>
      <c r="F246" s="241" t="s">
        <v>1356</v>
      </c>
      <c r="G246" s="244" t="s">
        <v>302</v>
      </c>
      <c r="H246" s="240" t="s">
        <v>1162</v>
      </c>
      <c r="I246" s="244" t="s">
        <v>462</v>
      </c>
      <c r="J246" s="242" t="s">
        <v>189</v>
      </c>
      <c r="K246" s="254" t="s">
        <v>884</v>
      </c>
      <c r="L246" s="240" t="s">
        <v>1621</v>
      </c>
      <c r="M246" s="255" t="s">
        <v>1622</v>
      </c>
      <c r="N246" s="240" t="s">
        <v>865</v>
      </c>
      <c r="O246" s="246"/>
      <c r="P246" s="186">
        <v>0</v>
      </c>
      <c r="Q246" s="186">
        <v>0</v>
      </c>
      <c r="R246" s="187" t="str">
        <f t="shared" si="10"/>
        <v>N/A</v>
      </c>
      <c r="S246" s="188" t="str">
        <f t="shared" si="11"/>
        <v>N/A</v>
      </c>
      <c r="T246" s="106" t="s">
        <v>869</v>
      </c>
      <c r="U246" s="10"/>
      <c r="V246" s="10"/>
    </row>
    <row r="247" spans="1:22" ht="13.2" x14ac:dyDescent="0.25">
      <c r="A247" s="239" t="s">
        <v>664</v>
      </c>
      <c r="B247" s="240">
        <v>2022</v>
      </c>
      <c r="C247" s="239" t="s">
        <v>655</v>
      </c>
      <c r="D247" s="242" t="s">
        <v>149</v>
      </c>
      <c r="E247" s="243" t="s">
        <v>1345</v>
      </c>
      <c r="F247" s="241" t="s">
        <v>1356</v>
      </c>
      <c r="G247" s="244" t="s">
        <v>300</v>
      </c>
      <c r="H247" s="240" t="s">
        <v>1162</v>
      </c>
      <c r="I247" s="244" t="s">
        <v>462</v>
      </c>
      <c r="J247" s="242" t="s">
        <v>189</v>
      </c>
      <c r="K247" s="254" t="s">
        <v>884</v>
      </c>
      <c r="L247" s="240" t="s">
        <v>1621</v>
      </c>
      <c r="M247" s="255" t="s">
        <v>1622</v>
      </c>
      <c r="N247" s="240" t="s">
        <v>865</v>
      </c>
      <c r="O247" s="246"/>
      <c r="P247" s="186">
        <v>1876</v>
      </c>
      <c r="Q247" s="186">
        <v>75</v>
      </c>
      <c r="R247" s="187" t="str">
        <f t="shared" si="10"/>
        <v>N/A</v>
      </c>
      <c r="S247" s="188" t="str">
        <f t="shared" si="11"/>
        <v>N/A</v>
      </c>
      <c r="T247" s="106" t="s">
        <v>869</v>
      </c>
      <c r="U247" s="10"/>
      <c r="V247" s="10"/>
    </row>
    <row r="248" spans="1:22" ht="13.2" x14ac:dyDescent="0.25">
      <c r="A248" s="239" t="s">
        <v>664</v>
      </c>
      <c r="B248" s="240">
        <v>2022</v>
      </c>
      <c r="C248" s="239" t="s">
        <v>655</v>
      </c>
      <c r="D248" s="242" t="s">
        <v>149</v>
      </c>
      <c r="E248" s="243" t="s">
        <v>1345</v>
      </c>
      <c r="F248" s="241" t="s">
        <v>1356</v>
      </c>
      <c r="G248" s="244" t="s">
        <v>1619</v>
      </c>
      <c r="H248" s="240" t="s">
        <v>1162</v>
      </c>
      <c r="I248" s="244" t="s">
        <v>462</v>
      </c>
      <c r="J248" s="242" t="s">
        <v>189</v>
      </c>
      <c r="K248" s="254" t="s">
        <v>884</v>
      </c>
      <c r="L248" s="240" t="s">
        <v>1621</v>
      </c>
      <c r="M248" s="255" t="s">
        <v>1622</v>
      </c>
      <c r="N248" s="240" t="s">
        <v>865</v>
      </c>
      <c r="O248" s="246"/>
      <c r="P248" s="186">
        <v>1876</v>
      </c>
      <c r="Q248" s="186">
        <v>75</v>
      </c>
      <c r="R248" s="187" t="str">
        <f t="shared" si="10"/>
        <v>N/A</v>
      </c>
      <c r="S248" s="188" t="str">
        <f t="shared" si="11"/>
        <v>N/A</v>
      </c>
      <c r="T248" s="106" t="s">
        <v>869</v>
      </c>
      <c r="U248" s="10"/>
      <c r="V248" s="10"/>
    </row>
    <row r="249" spans="1:22" ht="13.2" x14ac:dyDescent="0.25">
      <c r="A249" s="239" t="s">
        <v>664</v>
      </c>
      <c r="B249" s="240">
        <v>2022</v>
      </c>
      <c r="C249" s="239" t="s">
        <v>655</v>
      </c>
      <c r="D249" s="242" t="s">
        <v>149</v>
      </c>
      <c r="E249" s="243" t="s">
        <v>1345</v>
      </c>
      <c r="F249" s="241" t="s">
        <v>1356</v>
      </c>
      <c r="G249" s="244" t="s">
        <v>304</v>
      </c>
      <c r="H249" s="240" t="s">
        <v>1162</v>
      </c>
      <c r="I249" s="244" t="s">
        <v>462</v>
      </c>
      <c r="J249" s="242" t="s">
        <v>189</v>
      </c>
      <c r="K249" s="254" t="s">
        <v>884</v>
      </c>
      <c r="L249" s="240" t="s">
        <v>1621</v>
      </c>
      <c r="M249" s="255" t="s">
        <v>1622</v>
      </c>
      <c r="N249" s="240" t="s">
        <v>865</v>
      </c>
      <c r="O249" s="246"/>
      <c r="P249" s="186">
        <v>1876</v>
      </c>
      <c r="Q249" s="186">
        <v>75</v>
      </c>
      <c r="R249" s="187" t="str">
        <f t="shared" si="10"/>
        <v>N/A</v>
      </c>
      <c r="S249" s="188" t="str">
        <f t="shared" si="11"/>
        <v>N/A</v>
      </c>
      <c r="T249" s="106" t="s">
        <v>869</v>
      </c>
      <c r="U249" s="10"/>
      <c r="V249" s="10"/>
    </row>
    <row r="250" spans="1:22" ht="13.2" x14ac:dyDescent="0.25">
      <c r="A250" s="239" t="s">
        <v>664</v>
      </c>
      <c r="B250" s="240">
        <v>2022</v>
      </c>
      <c r="C250" s="239" t="s">
        <v>655</v>
      </c>
      <c r="D250" s="242" t="s">
        <v>149</v>
      </c>
      <c r="E250" s="243" t="s">
        <v>1345</v>
      </c>
      <c r="F250" s="241" t="s">
        <v>1356</v>
      </c>
      <c r="G250" s="244" t="s">
        <v>302</v>
      </c>
      <c r="H250" s="240" t="s">
        <v>1162</v>
      </c>
      <c r="I250" s="244" t="s">
        <v>462</v>
      </c>
      <c r="J250" s="242" t="s">
        <v>189</v>
      </c>
      <c r="K250" s="254" t="s">
        <v>884</v>
      </c>
      <c r="L250" s="240" t="s">
        <v>1621</v>
      </c>
      <c r="M250" s="255" t="s">
        <v>1622</v>
      </c>
      <c r="N250" s="240" t="s">
        <v>865</v>
      </c>
      <c r="O250" s="246"/>
      <c r="P250" s="186">
        <v>1876</v>
      </c>
      <c r="Q250" s="186">
        <v>75</v>
      </c>
      <c r="R250" s="187" t="str">
        <f t="shared" si="10"/>
        <v>N/A</v>
      </c>
      <c r="S250" s="188" t="str">
        <f t="shared" si="11"/>
        <v>N/A</v>
      </c>
      <c r="T250" s="106" t="s">
        <v>869</v>
      </c>
      <c r="U250" s="10"/>
      <c r="V250" s="10"/>
    </row>
    <row r="251" spans="1:22" ht="13.2" x14ac:dyDescent="0.25">
      <c r="A251" s="221" t="s">
        <v>664</v>
      </c>
      <c r="B251" s="228">
        <v>2022</v>
      </c>
      <c r="C251" s="221" t="s">
        <v>1630</v>
      </c>
      <c r="D251" s="227" t="s">
        <v>149</v>
      </c>
      <c r="E251" s="251" t="s">
        <v>1345</v>
      </c>
      <c r="F251" s="239" t="s">
        <v>1409</v>
      </c>
      <c r="G251" s="91" t="s">
        <v>300</v>
      </c>
      <c r="H251" s="228" t="s">
        <v>1162</v>
      </c>
      <c r="I251" s="91" t="s">
        <v>460</v>
      </c>
      <c r="J251" s="221" t="s">
        <v>197</v>
      </c>
      <c r="K251" s="220" t="s">
        <v>774</v>
      </c>
      <c r="L251" s="228" t="s">
        <v>1621</v>
      </c>
      <c r="M251" s="253" t="s">
        <v>1622</v>
      </c>
      <c r="N251" s="228" t="s">
        <v>865</v>
      </c>
      <c r="O251" s="170"/>
      <c r="P251" s="186">
        <v>1019</v>
      </c>
      <c r="Q251" s="186" t="s">
        <v>1622</v>
      </c>
      <c r="R251" s="187" t="str">
        <f t="shared" si="10"/>
        <v>N/A</v>
      </c>
      <c r="S251" s="188" t="str">
        <f t="shared" si="11"/>
        <v>N/A</v>
      </c>
      <c r="T251" s="106" t="s">
        <v>869</v>
      </c>
      <c r="U251" s="10"/>
      <c r="V251" s="10"/>
    </row>
    <row r="252" spans="1:22" ht="13.2" x14ac:dyDescent="0.25">
      <c r="A252" s="221" t="s">
        <v>664</v>
      </c>
      <c r="B252" s="228">
        <v>2022</v>
      </c>
      <c r="C252" s="221" t="s">
        <v>1630</v>
      </c>
      <c r="D252" s="227" t="s">
        <v>149</v>
      </c>
      <c r="E252" s="251" t="s">
        <v>1345</v>
      </c>
      <c r="F252" s="239" t="s">
        <v>1409</v>
      </c>
      <c r="G252" s="91" t="s">
        <v>1619</v>
      </c>
      <c r="H252" s="228" t="s">
        <v>1162</v>
      </c>
      <c r="I252" s="91" t="s">
        <v>460</v>
      </c>
      <c r="J252" s="221" t="s">
        <v>197</v>
      </c>
      <c r="K252" s="220" t="s">
        <v>774</v>
      </c>
      <c r="L252" s="228" t="s">
        <v>1621</v>
      </c>
      <c r="M252" s="253" t="s">
        <v>1622</v>
      </c>
      <c r="N252" s="228" t="s">
        <v>865</v>
      </c>
      <c r="O252" s="170"/>
      <c r="P252" s="186">
        <v>1019</v>
      </c>
      <c r="Q252" s="186" t="s">
        <v>1622</v>
      </c>
      <c r="R252" s="187" t="str">
        <f t="shared" si="10"/>
        <v>N/A</v>
      </c>
      <c r="S252" s="188" t="str">
        <f t="shared" si="11"/>
        <v>N/A</v>
      </c>
      <c r="T252" s="106" t="s">
        <v>869</v>
      </c>
      <c r="U252" s="10"/>
      <c r="V252" s="10"/>
    </row>
    <row r="253" spans="1:22" ht="13.2" x14ac:dyDescent="0.25">
      <c r="A253" s="221" t="s">
        <v>664</v>
      </c>
      <c r="B253" s="228">
        <v>2022</v>
      </c>
      <c r="C253" s="221" t="s">
        <v>1630</v>
      </c>
      <c r="D253" s="227" t="s">
        <v>149</v>
      </c>
      <c r="E253" s="251" t="s">
        <v>1345</v>
      </c>
      <c r="F253" s="239" t="s">
        <v>1409</v>
      </c>
      <c r="G253" s="91" t="s">
        <v>304</v>
      </c>
      <c r="H253" s="228" t="s">
        <v>1162</v>
      </c>
      <c r="I253" s="91" t="s">
        <v>460</v>
      </c>
      <c r="J253" s="221" t="s">
        <v>197</v>
      </c>
      <c r="K253" s="220" t="s">
        <v>774</v>
      </c>
      <c r="L253" s="228" t="s">
        <v>1621</v>
      </c>
      <c r="M253" s="253" t="s">
        <v>1622</v>
      </c>
      <c r="N253" s="228" t="s">
        <v>865</v>
      </c>
      <c r="O253" s="170"/>
      <c r="P253" s="186">
        <v>1018</v>
      </c>
      <c r="Q253" s="186" t="s">
        <v>1622</v>
      </c>
      <c r="R253" s="187" t="str">
        <f t="shared" si="10"/>
        <v>N/A</v>
      </c>
      <c r="S253" s="188" t="str">
        <f t="shared" si="11"/>
        <v>N/A</v>
      </c>
      <c r="T253" s="106" t="s">
        <v>869</v>
      </c>
      <c r="U253" s="10"/>
      <c r="V253" s="10"/>
    </row>
    <row r="254" spans="1:22" ht="13.2" x14ac:dyDescent="0.25">
      <c r="A254" s="221" t="s">
        <v>664</v>
      </c>
      <c r="B254" s="228">
        <v>2022</v>
      </c>
      <c r="C254" s="221" t="s">
        <v>1630</v>
      </c>
      <c r="D254" s="227" t="s">
        <v>149</v>
      </c>
      <c r="E254" s="251" t="s">
        <v>1345</v>
      </c>
      <c r="F254" s="239" t="s">
        <v>1409</v>
      </c>
      <c r="G254" s="91" t="s">
        <v>302</v>
      </c>
      <c r="H254" s="228" t="s">
        <v>1162</v>
      </c>
      <c r="I254" s="91" t="s">
        <v>460</v>
      </c>
      <c r="J254" s="221" t="s">
        <v>197</v>
      </c>
      <c r="K254" s="220" t="s">
        <v>774</v>
      </c>
      <c r="L254" s="228" t="s">
        <v>1621</v>
      </c>
      <c r="M254" s="253" t="s">
        <v>1622</v>
      </c>
      <c r="N254" s="228" t="s">
        <v>865</v>
      </c>
      <c r="O254" s="170"/>
      <c r="P254" s="186">
        <v>1019</v>
      </c>
      <c r="Q254" s="186" t="s">
        <v>1622</v>
      </c>
      <c r="R254" s="187" t="str">
        <f t="shared" si="10"/>
        <v>N/A</v>
      </c>
      <c r="S254" s="188" t="str">
        <f t="shared" si="11"/>
        <v>N/A</v>
      </c>
      <c r="T254" s="106" t="s">
        <v>869</v>
      </c>
      <c r="U254" s="10"/>
      <c r="V254" s="10"/>
    </row>
    <row r="255" spans="1:22" ht="13.2" x14ac:dyDescent="0.25">
      <c r="A255" s="239" t="s">
        <v>664</v>
      </c>
      <c r="B255" s="240">
        <v>2022</v>
      </c>
      <c r="C255" s="239" t="s">
        <v>655</v>
      </c>
      <c r="D255" s="242" t="s">
        <v>149</v>
      </c>
      <c r="E255" s="243" t="s">
        <v>1380</v>
      </c>
      <c r="F255" s="241" t="s">
        <v>1356</v>
      </c>
      <c r="G255" s="244" t="s">
        <v>300</v>
      </c>
      <c r="H255" s="240" t="s">
        <v>1162</v>
      </c>
      <c r="I255" s="244" t="s">
        <v>462</v>
      </c>
      <c r="J255" s="242" t="s">
        <v>189</v>
      </c>
      <c r="K255" s="254" t="s">
        <v>884</v>
      </c>
      <c r="L255" s="240" t="s">
        <v>1621</v>
      </c>
      <c r="M255" s="255" t="s">
        <v>1622</v>
      </c>
      <c r="N255" s="240" t="s">
        <v>865</v>
      </c>
      <c r="O255" s="246"/>
      <c r="P255" s="186">
        <v>450</v>
      </c>
      <c r="Q255" s="186">
        <v>18</v>
      </c>
      <c r="R255" s="187" t="str">
        <f t="shared" si="10"/>
        <v>N/A</v>
      </c>
      <c r="S255" s="188" t="str">
        <f t="shared" si="11"/>
        <v>N/A</v>
      </c>
      <c r="T255" s="106" t="s">
        <v>869</v>
      </c>
      <c r="U255" s="10"/>
      <c r="V255" s="10"/>
    </row>
    <row r="256" spans="1:22" ht="13.2" x14ac:dyDescent="0.25">
      <c r="A256" s="239" t="s">
        <v>664</v>
      </c>
      <c r="B256" s="240">
        <v>2022</v>
      </c>
      <c r="C256" s="239" t="s">
        <v>655</v>
      </c>
      <c r="D256" s="242" t="s">
        <v>149</v>
      </c>
      <c r="E256" s="243" t="s">
        <v>1380</v>
      </c>
      <c r="F256" s="241" t="s">
        <v>1356</v>
      </c>
      <c r="G256" s="244" t="s">
        <v>1619</v>
      </c>
      <c r="H256" s="240" t="s">
        <v>1162</v>
      </c>
      <c r="I256" s="244" t="s">
        <v>462</v>
      </c>
      <c r="J256" s="242" t="s">
        <v>189</v>
      </c>
      <c r="K256" s="254" t="s">
        <v>884</v>
      </c>
      <c r="L256" s="240" t="s">
        <v>1621</v>
      </c>
      <c r="M256" s="255" t="s">
        <v>1622</v>
      </c>
      <c r="N256" s="240" t="s">
        <v>865</v>
      </c>
      <c r="O256" s="246"/>
      <c r="P256" s="186">
        <v>450</v>
      </c>
      <c r="Q256" s="186">
        <v>18</v>
      </c>
      <c r="R256" s="187" t="str">
        <f t="shared" si="10"/>
        <v>N/A</v>
      </c>
      <c r="S256" s="188" t="str">
        <f t="shared" si="11"/>
        <v>N/A</v>
      </c>
      <c r="T256" s="106" t="s">
        <v>869</v>
      </c>
      <c r="U256" s="10"/>
      <c r="V256" s="10"/>
    </row>
    <row r="257" spans="1:22" ht="13.2" x14ac:dyDescent="0.25">
      <c r="A257" s="239" t="s">
        <v>664</v>
      </c>
      <c r="B257" s="240">
        <v>2022</v>
      </c>
      <c r="C257" s="239" t="s">
        <v>655</v>
      </c>
      <c r="D257" s="242" t="s">
        <v>149</v>
      </c>
      <c r="E257" s="243" t="s">
        <v>1380</v>
      </c>
      <c r="F257" s="241" t="s">
        <v>1356</v>
      </c>
      <c r="G257" s="244" t="s">
        <v>304</v>
      </c>
      <c r="H257" s="240" t="s">
        <v>1162</v>
      </c>
      <c r="I257" s="244" t="s">
        <v>462</v>
      </c>
      <c r="J257" s="242" t="s">
        <v>189</v>
      </c>
      <c r="K257" s="254" t="s">
        <v>884</v>
      </c>
      <c r="L257" s="240" t="s">
        <v>1621</v>
      </c>
      <c r="M257" s="255" t="s">
        <v>1622</v>
      </c>
      <c r="N257" s="240" t="s">
        <v>865</v>
      </c>
      <c r="O257" s="246"/>
      <c r="P257" s="186">
        <v>450</v>
      </c>
      <c r="Q257" s="186">
        <v>18</v>
      </c>
      <c r="R257" s="187" t="str">
        <f t="shared" si="10"/>
        <v>N/A</v>
      </c>
      <c r="S257" s="188" t="str">
        <f t="shared" si="11"/>
        <v>N/A</v>
      </c>
      <c r="T257" s="106" t="s">
        <v>869</v>
      </c>
      <c r="U257" s="10"/>
      <c r="V257" s="10"/>
    </row>
    <row r="258" spans="1:22" ht="13.2" x14ac:dyDescent="0.25">
      <c r="A258" s="239" t="s">
        <v>664</v>
      </c>
      <c r="B258" s="240">
        <v>2022</v>
      </c>
      <c r="C258" s="239" t="s">
        <v>655</v>
      </c>
      <c r="D258" s="242" t="s">
        <v>149</v>
      </c>
      <c r="E258" s="243" t="s">
        <v>1380</v>
      </c>
      <c r="F258" s="241" t="s">
        <v>1356</v>
      </c>
      <c r="G258" s="244" t="s">
        <v>302</v>
      </c>
      <c r="H258" s="240" t="s">
        <v>1162</v>
      </c>
      <c r="I258" s="244" t="s">
        <v>462</v>
      </c>
      <c r="J258" s="242" t="s">
        <v>189</v>
      </c>
      <c r="K258" s="254" t="s">
        <v>884</v>
      </c>
      <c r="L258" s="240" t="s">
        <v>1621</v>
      </c>
      <c r="M258" s="255" t="s">
        <v>1622</v>
      </c>
      <c r="N258" s="240" t="s">
        <v>865</v>
      </c>
      <c r="O258" s="246"/>
      <c r="P258" s="186">
        <v>450</v>
      </c>
      <c r="Q258" s="186">
        <v>18</v>
      </c>
      <c r="R258" s="187" t="str">
        <f t="shared" si="10"/>
        <v>N/A</v>
      </c>
      <c r="S258" s="188" t="str">
        <f t="shared" si="11"/>
        <v>N/A</v>
      </c>
      <c r="T258" s="106" t="s">
        <v>869</v>
      </c>
      <c r="U258" s="10"/>
      <c r="V258" s="10"/>
    </row>
    <row r="259" spans="1:22" ht="13.2" x14ac:dyDescent="0.25">
      <c r="A259" s="221" t="s">
        <v>664</v>
      </c>
      <c r="B259" s="228">
        <v>2022</v>
      </c>
      <c r="C259" s="221" t="s">
        <v>1630</v>
      </c>
      <c r="D259" s="227" t="s">
        <v>149</v>
      </c>
      <c r="E259" s="251" t="s">
        <v>1380</v>
      </c>
      <c r="F259" s="221" t="s">
        <v>1530</v>
      </c>
      <c r="G259" s="91" t="s">
        <v>300</v>
      </c>
      <c r="H259" s="228" t="s">
        <v>1162</v>
      </c>
      <c r="I259" s="91" t="s">
        <v>460</v>
      </c>
      <c r="J259" s="221" t="s">
        <v>197</v>
      </c>
      <c r="K259" s="220" t="s">
        <v>776</v>
      </c>
      <c r="L259" s="228" t="s">
        <v>1621</v>
      </c>
      <c r="M259" s="253" t="s">
        <v>1622</v>
      </c>
      <c r="N259" s="228" t="s">
        <v>865</v>
      </c>
      <c r="O259" s="170"/>
      <c r="P259" s="186">
        <v>534</v>
      </c>
      <c r="Q259" s="186" t="s">
        <v>1622</v>
      </c>
      <c r="R259" s="187" t="str">
        <f t="shared" si="10"/>
        <v>N/A</v>
      </c>
      <c r="S259" s="188" t="str">
        <f t="shared" si="11"/>
        <v>N/A</v>
      </c>
      <c r="T259" s="106" t="s">
        <v>869</v>
      </c>
      <c r="U259" s="10"/>
      <c r="V259" s="10"/>
    </row>
    <row r="260" spans="1:22" ht="13.2" x14ac:dyDescent="0.25">
      <c r="A260" s="221" t="s">
        <v>664</v>
      </c>
      <c r="B260" s="228">
        <v>2022</v>
      </c>
      <c r="C260" s="221" t="s">
        <v>1630</v>
      </c>
      <c r="D260" s="227" t="s">
        <v>149</v>
      </c>
      <c r="E260" s="251" t="s">
        <v>1380</v>
      </c>
      <c r="F260" s="221" t="s">
        <v>1530</v>
      </c>
      <c r="G260" s="91" t="s">
        <v>1617</v>
      </c>
      <c r="H260" s="228" t="s">
        <v>1162</v>
      </c>
      <c r="I260" s="91" t="s">
        <v>460</v>
      </c>
      <c r="J260" s="221" t="s">
        <v>197</v>
      </c>
      <c r="K260" s="220" t="s">
        <v>776</v>
      </c>
      <c r="L260" s="228" t="s">
        <v>1621</v>
      </c>
      <c r="M260" s="253" t="s">
        <v>1622</v>
      </c>
      <c r="N260" s="228" t="s">
        <v>865</v>
      </c>
      <c r="O260" s="170"/>
      <c r="P260" s="186">
        <v>90</v>
      </c>
      <c r="Q260" s="186" t="s">
        <v>1622</v>
      </c>
      <c r="R260" s="187" t="str">
        <f t="shared" si="10"/>
        <v>N/A</v>
      </c>
      <c r="S260" s="188" t="str">
        <f t="shared" si="11"/>
        <v>N/A</v>
      </c>
      <c r="T260" s="106" t="s">
        <v>869</v>
      </c>
      <c r="U260" s="10"/>
      <c r="V260" s="10"/>
    </row>
    <row r="261" spans="1:22" ht="13.2" x14ac:dyDescent="0.25">
      <c r="A261" s="221" t="s">
        <v>664</v>
      </c>
      <c r="B261" s="228">
        <v>2022</v>
      </c>
      <c r="C261" s="221" t="s">
        <v>1630</v>
      </c>
      <c r="D261" s="227" t="s">
        <v>149</v>
      </c>
      <c r="E261" s="251" t="s">
        <v>1380</v>
      </c>
      <c r="F261" s="221" t="s">
        <v>1530</v>
      </c>
      <c r="G261" s="91" t="s">
        <v>1619</v>
      </c>
      <c r="H261" s="228" t="s">
        <v>1162</v>
      </c>
      <c r="I261" s="91" t="s">
        <v>460</v>
      </c>
      <c r="J261" s="221" t="s">
        <v>197</v>
      </c>
      <c r="K261" s="220" t="s">
        <v>776</v>
      </c>
      <c r="L261" s="228" t="s">
        <v>1621</v>
      </c>
      <c r="M261" s="253" t="s">
        <v>1622</v>
      </c>
      <c r="N261" s="228" t="s">
        <v>865</v>
      </c>
      <c r="O261" s="170"/>
      <c r="P261" s="186">
        <v>534</v>
      </c>
      <c r="Q261" s="186" t="s">
        <v>1622</v>
      </c>
      <c r="R261" s="187" t="str">
        <f t="shared" si="10"/>
        <v>N/A</v>
      </c>
      <c r="S261" s="188" t="str">
        <f t="shared" si="11"/>
        <v>N/A</v>
      </c>
      <c r="T261" s="106" t="s">
        <v>869</v>
      </c>
      <c r="U261" s="10"/>
      <c r="V261" s="10"/>
    </row>
    <row r="262" spans="1:22" ht="13.2" x14ac:dyDescent="0.25">
      <c r="A262" s="221" t="s">
        <v>664</v>
      </c>
      <c r="B262" s="228">
        <v>2022</v>
      </c>
      <c r="C262" s="221" t="s">
        <v>1630</v>
      </c>
      <c r="D262" s="227" t="s">
        <v>149</v>
      </c>
      <c r="E262" s="251" t="s">
        <v>1380</v>
      </c>
      <c r="F262" s="221" t="s">
        <v>1530</v>
      </c>
      <c r="G262" s="91" t="s">
        <v>304</v>
      </c>
      <c r="H262" s="228" t="s">
        <v>1162</v>
      </c>
      <c r="I262" s="91" t="s">
        <v>460</v>
      </c>
      <c r="J262" s="221" t="s">
        <v>197</v>
      </c>
      <c r="K262" s="220" t="s">
        <v>776</v>
      </c>
      <c r="L262" s="228" t="s">
        <v>1621</v>
      </c>
      <c r="M262" s="253" t="s">
        <v>1622</v>
      </c>
      <c r="N262" s="228" t="s">
        <v>865</v>
      </c>
      <c r="O262" s="170"/>
      <c r="P262" s="186">
        <v>534</v>
      </c>
      <c r="Q262" s="186" t="s">
        <v>1622</v>
      </c>
      <c r="R262" s="187" t="str">
        <f t="shared" si="10"/>
        <v>N/A</v>
      </c>
      <c r="S262" s="188" t="str">
        <f t="shared" si="11"/>
        <v>N/A</v>
      </c>
      <c r="T262" s="106" t="s">
        <v>869</v>
      </c>
      <c r="U262" s="10"/>
      <c r="V262" s="10"/>
    </row>
    <row r="263" spans="1:22" ht="13.2" x14ac:dyDescent="0.25">
      <c r="A263" s="221" t="s">
        <v>664</v>
      </c>
      <c r="B263" s="228">
        <v>2022</v>
      </c>
      <c r="C263" s="221" t="s">
        <v>1630</v>
      </c>
      <c r="D263" s="227" t="s">
        <v>149</v>
      </c>
      <c r="E263" s="251" t="s">
        <v>1380</v>
      </c>
      <c r="F263" s="221" t="s">
        <v>1530</v>
      </c>
      <c r="G263" s="91" t="s">
        <v>302</v>
      </c>
      <c r="H263" s="228" t="s">
        <v>1162</v>
      </c>
      <c r="I263" s="91" t="s">
        <v>460</v>
      </c>
      <c r="J263" s="221" t="s">
        <v>197</v>
      </c>
      <c r="K263" s="220" t="s">
        <v>776</v>
      </c>
      <c r="L263" s="228" t="s">
        <v>1621</v>
      </c>
      <c r="M263" s="253" t="s">
        <v>1622</v>
      </c>
      <c r="N263" s="228" t="s">
        <v>865</v>
      </c>
      <c r="O263" s="170"/>
      <c r="P263" s="186">
        <v>534</v>
      </c>
      <c r="Q263" s="186" t="s">
        <v>1622</v>
      </c>
      <c r="R263" s="187" t="str">
        <f t="shared" ref="R263:R292" si="12">IF(M263="N/A","N/A", P263/M263*100)</f>
        <v>N/A</v>
      </c>
      <c r="S263" s="188" t="str">
        <f t="shared" ref="S263:S292" si="13">IF(M263="N/A","N/A",IF(OR(R263&lt;90,R263&gt;150),"X",""))</f>
        <v>N/A</v>
      </c>
      <c r="T263" s="106" t="s">
        <v>869</v>
      </c>
      <c r="U263" s="10"/>
      <c r="V263" s="10"/>
    </row>
    <row r="264" spans="1:22" ht="13.2" x14ac:dyDescent="0.25">
      <c r="A264" s="239" t="s">
        <v>664</v>
      </c>
      <c r="B264" s="240">
        <v>2022</v>
      </c>
      <c r="C264" s="239" t="s">
        <v>655</v>
      </c>
      <c r="D264" s="242" t="s">
        <v>149</v>
      </c>
      <c r="E264" s="243" t="s">
        <v>1396</v>
      </c>
      <c r="F264" s="241" t="s">
        <v>1356</v>
      </c>
      <c r="G264" s="244" t="s">
        <v>300</v>
      </c>
      <c r="H264" s="240" t="s">
        <v>1162</v>
      </c>
      <c r="I264" s="244" t="s">
        <v>462</v>
      </c>
      <c r="J264" s="242" t="s">
        <v>189</v>
      </c>
      <c r="K264" s="254" t="s">
        <v>884</v>
      </c>
      <c r="L264" s="240" t="s">
        <v>1621</v>
      </c>
      <c r="M264" s="255" t="s">
        <v>1622</v>
      </c>
      <c r="N264" s="240" t="s">
        <v>865</v>
      </c>
      <c r="O264" s="246"/>
      <c r="P264" s="186">
        <v>1625</v>
      </c>
      <c r="Q264" s="186">
        <v>65</v>
      </c>
      <c r="R264" s="187" t="str">
        <f t="shared" si="12"/>
        <v>N/A</v>
      </c>
      <c r="S264" s="188" t="str">
        <f t="shared" si="13"/>
        <v>N/A</v>
      </c>
      <c r="T264" s="106" t="s">
        <v>869</v>
      </c>
      <c r="U264" s="10"/>
      <c r="V264" s="10"/>
    </row>
    <row r="265" spans="1:22" ht="13.2" x14ac:dyDescent="0.25">
      <c r="A265" s="239" t="s">
        <v>664</v>
      </c>
      <c r="B265" s="240">
        <v>2022</v>
      </c>
      <c r="C265" s="239" t="s">
        <v>655</v>
      </c>
      <c r="D265" s="242" t="s">
        <v>149</v>
      </c>
      <c r="E265" s="243" t="s">
        <v>1396</v>
      </c>
      <c r="F265" s="241" t="s">
        <v>1356</v>
      </c>
      <c r="G265" s="244" t="s">
        <v>1619</v>
      </c>
      <c r="H265" s="240" t="s">
        <v>1162</v>
      </c>
      <c r="I265" s="244" t="s">
        <v>462</v>
      </c>
      <c r="J265" s="242" t="s">
        <v>189</v>
      </c>
      <c r="K265" s="254" t="s">
        <v>884</v>
      </c>
      <c r="L265" s="240" t="s">
        <v>1621</v>
      </c>
      <c r="M265" s="255" t="s">
        <v>1622</v>
      </c>
      <c r="N265" s="240" t="s">
        <v>865</v>
      </c>
      <c r="O265" s="246"/>
      <c r="P265" s="186">
        <v>1625</v>
      </c>
      <c r="Q265" s="186">
        <v>65</v>
      </c>
      <c r="R265" s="187" t="str">
        <f t="shared" si="12"/>
        <v>N/A</v>
      </c>
      <c r="S265" s="188" t="str">
        <f t="shared" si="13"/>
        <v>N/A</v>
      </c>
      <c r="T265" s="106" t="s">
        <v>869</v>
      </c>
      <c r="U265" s="10"/>
      <c r="V265" s="10"/>
    </row>
    <row r="266" spans="1:22" ht="13.2" x14ac:dyDescent="0.25">
      <c r="A266" s="239" t="s">
        <v>664</v>
      </c>
      <c r="B266" s="240">
        <v>2022</v>
      </c>
      <c r="C266" s="239" t="s">
        <v>655</v>
      </c>
      <c r="D266" s="242" t="s">
        <v>149</v>
      </c>
      <c r="E266" s="243" t="s">
        <v>1396</v>
      </c>
      <c r="F266" s="241" t="s">
        <v>1356</v>
      </c>
      <c r="G266" s="244" t="s">
        <v>304</v>
      </c>
      <c r="H266" s="240" t="s">
        <v>1162</v>
      </c>
      <c r="I266" s="244" t="s">
        <v>462</v>
      </c>
      <c r="J266" s="242" t="s">
        <v>189</v>
      </c>
      <c r="K266" s="254" t="s">
        <v>884</v>
      </c>
      <c r="L266" s="240" t="s">
        <v>1621</v>
      </c>
      <c r="M266" s="255" t="s">
        <v>1622</v>
      </c>
      <c r="N266" s="240" t="s">
        <v>865</v>
      </c>
      <c r="O266" s="246"/>
      <c r="P266" s="186">
        <v>1625</v>
      </c>
      <c r="Q266" s="186">
        <v>65</v>
      </c>
      <c r="R266" s="187" t="str">
        <f t="shared" si="12"/>
        <v>N/A</v>
      </c>
      <c r="S266" s="188" t="str">
        <f t="shared" si="13"/>
        <v>N/A</v>
      </c>
      <c r="T266" s="106" t="s">
        <v>869</v>
      </c>
      <c r="U266" s="10"/>
      <c r="V266" s="10"/>
    </row>
    <row r="267" spans="1:22" ht="13.2" x14ac:dyDescent="0.25">
      <c r="A267" s="239" t="s">
        <v>664</v>
      </c>
      <c r="B267" s="240">
        <v>2022</v>
      </c>
      <c r="C267" s="239" t="s">
        <v>655</v>
      </c>
      <c r="D267" s="242" t="s">
        <v>149</v>
      </c>
      <c r="E267" s="243" t="s">
        <v>1396</v>
      </c>
      <c r="F267" s="241" t="s">
        <v>1356</v>
      </c>
      <c r="G267" s="244" t="s">
        <v>302</v>
      </c>
      <c r="H267" s="240" t="s">
        <v>1162</v>
      </c>
      <c r="I267" s="244" t="s">
        <v>462</v>
      </c>
      <c r="J267" s="242" t="s">
        <v>189</v>
      </c>
      <c r="K267" s="254" t="s">
        <v>884</v>
      </c>
      <c r="L267" s="240" t="s">
        <v>1621</v>
      </c>
      <c r="M267" s="255" t="s">
        <v>1622</v>
      </c>
      <c r="N267" s="240" t="s">
        <v>865</v>
      </c>
      <c r="O267" s="246"/>
      <c r="P267" s="186">
        <v>1625</v>
      </c>
      <c r="Q267" s="186">
        <v>65</v>
      </c>
      <c r="R267" s="187" t="str">
        <f t="shared" si="12"/>
        <v>N/A</v>
      </c>
      <c r="S267" s="188" t="str">
        <f t="shared" si="13"/>
        <v>N/A</v>
      </c>
      <c r="T267" s="106" t="s">
        <v>869</v>
      </c>
      <c r="U267" s="10"/>
      <c r="V267" s="10"/>
    </row>
    <row r="268" spans="1:22" ht="13.2" x14ac:dyDescent="0.25">
      <c r="A268" s="221" t="s">
        <v>664</v>
      </c>
      <c r="B268" s="228">
        <v>2022</v>
      </c>
      <c r="C268" s="221" t="s">
        <v>1630</v>
      </c>
      <c r="D268" s="227" t="s">
        <v>149</v>
      </c>
      <c r="E268" s="251" t="s">
        <v>1396</v>
      </c>
      <c r="F268" s="221" t="s">
        <v>1631</v>
      </c>
      <c r="G268" s="91" t="s">
        <v>300</v>
      </c>
      <c r="H268" s="228" t="s">
        <v>1162</v>
      </c>
      <c r="I268" s="91" t="s">
        <v>460</v>
      </c>
      <c r="J268" s="221" t="s">
        <v>197</v>
      </c>
      <c r="K268" s="220" t="s">
        <v>776</v>
      </c>
      <c r="L268" s="228" t="s">
        <v>1621</v>
      </c>
      <c r="M268" s="253" t="s">
        <v>1622</v>
      </c>
      <c r="N268" s="228" t="s">
        <v>865</v>
      </c>
      <c r="O268" s="170"/>
      <c r="P268" s="186">
        <v>657</v>
      </c>
      <c r="Q268" s="186" t="s">
        <v>1622</v>
      </c>
      <c r="R268" s="187" t="str">
        <f t="shared" si="12"/>
        <v>N/A</v>
      </c>
      <c r="S268" s="188" t="str">
        <f t="shared" si="13"/>
        <v>N/A</v>
      </c>
      <c r="T268" s="106" t="s">
        <v>869</v>
      </c>
      <c r="U268" s="10"/>
      <c r="V268" s="10"/>
    </row>
    <row r="269" spans="1:22" ht="13.2" x14ac:dyDescent="0.25">
      <c r="A269" s="221" t="s">
        <v>664</v>
      </c>
      <c r="B269" s="228">
        <v>2022</v>
      </c>
      <c r="C269" s="221" t="s">
        <v>1630</v>
      </c>
      <c r="D269" s="227" t="s">
        <v>149</v>
      </c>
      <c r="E269" s="251" t="s">
        <v>1396</v>
      </c>
      <c r="F269" s="221" t="s">
        <v>1631</v>
      </c>
      <c r="G269" s="91" t="s">
        <v>1617</v>
      </c>
      <c r="H269" s="228" t="s">
        <v>1162</v>
      </c>
      <c r="I269" s="91" t="s">
        <v>460</v>
      </c>
      <c r="J269" s="221" t="s">
        <v>197</v>
      </c>
      <c r="K269" s="220" t="s">
        <v>776</v>
      </c>
      <c r="L269" s="228" t="s">
        <v>1621</v>
      </c>
      <c r="M269" s="253" t="s">
        <v>1622</v>
      </c>
      <c r="N269" s="228" t="s">
        <v>865</v>
      </c>
      <c r="O269" s="170"/>
      <c r="P269" s="186">
        <v>217</v>
      </c>
      <c r="Q269" s="186" t="s">
        <v>1622</v>
      </c>
      <c r="R269" s="187" t="str">
        <f t="shared" si="12"/>
        <v>N/A</v>
      </c>
      <c r="S269" s="188" t="str">
        <f t="shared" si="13"/>
        <v>N/A</v>
      </c>
      <c r="T269" s="106" t="s">
        <v>869</v>
      </c>
      <c r="U269" s="10"/>
      <c r="V269" s="10"/>
    </row>
    <row r="270" spans="1:22" ht="13.2" x14ac:dyDescent="0.25">
      <c r="A270" s="221" t="s">
        <v>664</v>
      </c>
      <c r="B270" s="228">
        <v>2022</v>
      </c>
      <c r="C270" s="221" t="s">
        <v>1630</v>
      </c>
      <c r="D270" s="227" t="s">
        <v>149</v>
      </c>
      <c r="E270" s="251" t="s">
        <v>1396</v>
      </c>
      <c r="F270" s="221" t="s">
        <v>1631</v>
      </c>
      <c r="G270" s="91" t="s">
        <v>1619</v>
      </c>
      <c r="H270" s="228" t="s">
        <v>1162</v>
      </c>
      <c r="I270" s="91" t="s">
        <v>460</v>
      </c>
      <c r="J270" s="221" t="s">
        <v>197</v>
      </c>
      <c r="K270" s="220" t="s">
        <v>776</v>
      </c>
      <c r="L270" s="228" t="s">
        <v>1621</v>
      </c>
      <c r="M270" s="253" t="s">
        <v>1622</v>
      </c>
      <c r="N270" s="228" t="s">
        <v>865</v>
      </c>
      <c r="O270" s="170"/>
      <c r="P270" s="186">
        <v>657</v>
      </c>
      <c r="Q270" s="186" t="s">
        <v>1622</v>
      </c>
      <c r="R270" s="187" t="str">
        <f t="shared" si="12"/>
        <v>N/A</v>
      </c>
      <c r="S270" s="188" t="str">
        <f t="shared" si="13"/>
        <v>N/A</v>
      </c>
      <c r="T270" s="106" t="s">
        <v>869</v>
      </c>
      <c r="U270" s="10"/>
      <c r="V270" s="10"/>
    </row>
    <row r="271" spans="1:22" ht="13.2" x14ac:dyDescent="0.25">
      <c r="A271" s="221" t="s">
        <v>664</v>
      </c>
      <c r="B271" s="228">
        <v>2022</v>
      </c>
      <c r="C271" s="221" t="s">
        <v>1630</v>
      </c>
      <c r="D271" s="227" t="s">
        <v>149</v>
      </c>
      <c r="E271" s="251" t="s">
        <v>1396</v>
      </c>
      <c r="F271" s="221" t="s">
        <v>1631</v>
      </c>
      <c r="G271" s="91" t="s">
        <v>304</v>
      </c>
      <c r="H271" s="228" t="s">
        <v>1162</v>
      </c>
      <c r="I271" s="91" t="s">
        <v>460</v>
      </c>
      <c r="J271" s="221" t="s">
        <v>197</v>
      </c>
      <c r="K271" s="220" t="s">
        <v>776</v>
      </c>
      <c r="L271" s="228" t="s">
        <v>1621</v>
      </c>
      <c r="M271" s="253" t="s">
        <v>1622</v>
      </c>
      <c r="N271" s="228" t="s">
        <v>865</v>
      </c>
      <c r="O271" s="170"/>
      <c r="P271" s="186">
        <v>657</v>
      </c>
      <c r="Q271" s="186" t="s">
        <v>1622</v>
      </c>
      <c r="R271" s="187" t="str">
        <f t="shared" si="12"/>
        <v>N/A</v>
      </c>
      <c r="S271" s="188" t="str">
        <f t="shared" si="13"/>
        <v>N/A</v>
      </c>
      <c r="T271" s="106" t="s">
        <v>869</v>
      </c>
      <c r="U271" s="10"/>
      <c r="V271" s="10"/>
    </row>
    <row r="272" spans="1:22" ht="13.2" x14ac:dyDescent="0.25">
      <c r="A272" s="221" t="s">
        <v>664</v>
      </c>
      <c r="B272" s="228">
        <v>2022</v>
      </c>
      <c r="C272" s="221" t="s">
        <v>1630</v>
      </c>
      <c r="D272" s="227" t="s">
        <v>149</v>
      </c>
      <c r="E272" s="251" t="s">
        <v>1396</v>
      </c>
      <c r="F272" s="221" t="s">
        <v>1631</v>
      </c>
      <c r="G272" s="91" t="s">
        <v>302</v>
      </c>
      <c r="H272" s="228" t="s">
        <v>1162</v>
      </c>
      <c r="I272" s="91" t="s">
        <v>460</v>
      </c>
      <c r="J272" s="221" t="s">
        <v>197</v>
      </c>
      <c r="K272" s="220" t="s">
        <v>776</v>
      </c>
      <c r="L272" s="228" t="s">
        <v>1621</v>
      </c>
      <c r="M272" s="253" t="s">
        <v>1622</v>
      </c>
      <c r="N272" s="228" t="s">
        <v>865</v>
      </c>
      <c r="O272" s="170"/>
      <c r="P272" s="186">
        <v>657</v>
      </c>
      <c r="Q272" s="186" t="s">
        <v>1622</v>
      </c>
      <c r="R272" s="187" t="str">
        <f t="shared" si="12"/>
        <v>N/A</v>
      </c>
      <c r="S272" s="188" t="str">
        <f t="shared" si="13"/>
        <v>N/A</v>
      </c>
      <c r="T272" s="106" t="s">
        <v>869</v>
      </c>
      <c r="U272" s="10"/>
      <c r="V272" s="10"/>
    </row>
    <row r="273" spans="1:22" ht="52.8" x14ac:dyDescent="0.25">
      <c r="A273" s="239" t="s">
        <v>664</v>
      </c>
      <c r="B273" s="240">
        <v>2022</v>
      </c>
      <c r="C273" s="239" t="s">
        <v>619</v>
      </c>
      <c r="D273" s="242" t="s">
        <v>155</v>
      </c>
      <c r="E273" s="243" t="s">
        <v>1527</v>
      </c>
      <c r="F273" s="241" t="s">
        <v>1356</v>
      </c>
      <c r="G273" s="244" t="s">
        <v>300</v>
      </c>
      <c r="H273" s="240" t="s">
        <v>1162</v>
      </c>
      <c r="I273" s="244" t="s">
        <v>460</v>
      </c>
      <c r="J273" s="242" t="s">
        <v>189</v>
      </c>
      <c r="K273" s="220" t="s">
        <v>1632</v>
      </c>
      <c r="L273" s="254" t="s">
        <v>1621</v>
      </c>
      <c r="M273" s="254" t="s">
        <v>1622</v>
      </c>
      <c r="N273" s="254" t="s">
        <v>865</v>
      </c>
      <c r="O273" s="170" t="s">
        <v>1633</v>
      </c>
      <c r="P273" s="186" t="s">
        <v>1634</v>
      </c>
      <c r="Q273" s="186" t="s">
        <v>1634</v>
      </c>
      <c r="R273" s="187" t="str">
        <f t="shared" si="12"/>
        <v>N/A</v>
      </c>
      <c r="S273" s="188" t="str">
        <f t="shared" si="13"/>
        <v>N/A</v>
      </c>
      <c r="T273" s="106" t="s">
        <v>869</v>
      </c>
      <c r="U273" s="10"/>
      <c r="V273" s="10"/>
    </row>
    <row r="274" spans="1:22" ht="52.8" x14ac:dyDescent="0.25">
      <c r="A274" s="239" t="s">
        <v>664</v>
      </c>
      <c r="B274" s="240">
        <v>2022</v>
      </c>
      <c r="C274" s="239" t="s">
        <v>619</v>
      </c>
      <c r="D274" s="242" t="s">
        <v>155</v>
      </c>
      <c r="E274" s="243" t="s">
        <v>1527</v>
      </c>
      <c r="F274" s="241" t="s">
        <v>1356</v>
      </c>
      <c r="G274" s="244" t="s">
        <v>1619</v>
      </c>
      <c r="H274" s="240" t="s">
        <v>1162</v>
      </c>
      <c r="I274" s="244" t="s">
        <v>460</v>
      </c>
      <c r="J274" s="242" t="s">
        <v>189</v>
      </c>
      <c r="K274" s="220" t="s">
        <v>1632</v>
      </c>
      <c r="L274" s="254" t="s">
        <v>1621</v>
      </c>
      <c r="M274" s="254" t="s">
        <v>1622</v>
      </c>
      <c r="N274" s="254" t="s">
        <v>865</v>
      </c>
      <c r="O274" s="170" t="s">
        <v>1633</v>
      </c>
      <c r="P274" s="186" t="s">
        <v>1634</v>
      </c>
      <c r="Q274" s="186" t="s">
        <v>1634</v>
      </c>
      <c r="R274" s="187" t="str">
        <f t="shared" si="12"/>
        <v>N/A</v>
      </c>
      <c r="S274" s="188" t="str">
        <f t="shared" si="13"/>
        <v>N/A</v>
      </c>
      <c r="T274" s="106" t="s">
        <v>869</v>
      </c>
      <c r="U274" s="10"/>
      <c r="V274" s="10"/>
    </row>
    <row r="275" spans="1:22" ht="52.8" x14ac:dyDescent="0.25">
      <c r="A275" s="239" t="s">
        <v>664</v>
      </c>
      <c r="B275" s="240">
        <v>2022</v>
      </c>
      <c r="C275" s="239" t="s">
        <v>619</v>
      </c>
      <c r="D275" s="242" t="s">
        <v>155</v>
      </c>
      <c r="E275" s="243" t="s">
        <v>1527</v>
      </c>
      <c r="F275" s="241" t="s">
        <v>1356</v>
      </c>
      <c r="G275" s="244" t="s">
        <v>304</v>
      </c>
      <c r="H275" s="240" t="s">
        <v>1162</v>
      </c>
      <c r="I275" s="244" t="s">
        <v>460</v>
      </c>
      <c r="J275" s="242" t="s">
        <v>189</v>
      </c>
      <c r="K275" s="220" t="s">
        <v>1632</v>
      </c>
      <c r="L275" s="254" t="s">
        <v>1621</v>
      </c>
      <c r="M275" s="254" t="s">
        <v>1622</v>
      </c>
      <c r="N275" s="254" t="s">
        <v>865</v>
      </c>
      <c r="O275" s="170" t="s">
        <v>1633</v>
      </c>
      <c r="P275" s="186" t="s">
        <v>1634</v>
      </c>
      <c r="Q275" s="186" t="s">
        <v>1634</v>
      </c>
      <c r="R275" s="187" t="str">
        <f t="shared" si="12"/>
        <v>N/A</v>
      </c>
      <c r="S275" s="188" t="str">
        <f t="shared" si="13"/>
        <v>N/A</v>
      </c>
      <c r="T275" s="106" t="s">
        <v>869</v>
      </c>
      <c r="U275" s="10"/>
      <c r="V275" s="10"/>
    </row>
    <row r="276" spans="1:22" ht="52.8" x14ac:dyDescent="0.25">
      <c r="A276" s="239" t="s">
        <v>664</v>
      </c>
      <c r="B276" s="240">
        <v>2022</v>
      </c>
      <c r="C276" s="239" t="s">
        <v>619</v>
      </c>
      <c r="D276" s="242" t="s">
        <v>155</v>
      </c>
      <c r="E276" s="243" t="s">
        <v>1527</v>
      </c>
      <c r="F276" s="241" t="s">
        <v>1356</v>
      </c>
      <c r="G276" s="244" t="s">
        <v>302</v>
      </c>
      <c r="H276" s="240" t="s">
        <v>1162</v>
      </c>
      <c r="I276" s="244" t="s">
        <v>460</v>
      </c>
      <c r="J276" s="242" t="s">
        <v>189</v>
      </c>
      <c r="K276" s="220" t="s">
        <v>1632</v>
      </c>
      <c r="L276" s="254" t="s">
        <v>1621</v>
      </c>
      <c r="M276" s="254" t="s">
        <v>1622</v>
      </c>
      <c r="N276" s="254" t="s">
        <v>865</v>
      </c>
      <c r="O276" s="170" t="s">
        <v>1633</v>
      </c>
      <c r="P276" s="186" t="s">
        <v>1634</v>
      </c>
      <c r="Q276" s="186" t="s">
        <v>1634</v>
      </c>
      <c r="R276" s="187" t="str">
        <f t="shared" si="12"/>
        <v>N/A</v>
      </c>
      <c r="S276" s="188" t="str">
        <f t="shared" si="13"/>
        <v>N/A</v>
      </c>
      <c r="T276" s="106" t="s">
        <v>869</v>
      </c>
      <c r="U276" s="10"/>
      <c r="V276" s="10"/>
    </row>
    <row r="277" spans="1:22" ht="52.8" x14ac:dyDescent="0.25">
      <c r="A277" s="239" t="s">
        <v>664</v>
      </c>
      <c r="B277" s="240">
        <v>2022</v>
      </c>
      <c r="C277" s="239" t="s">
        <v>619</v>
      </c>
      <c r="D277" s="242" t="s">
        <v>155</v>
      </c>
      <c r="E277" s="243" t="s">
        <v>1596</v>
      </c>
      <c r="F277" s="241" t="s">
        <v>1356</v>
      </c>
      <c r="G277" s="244" t="s">
        <v>300</v>
      </c>
      <c r="H277" s="240" t="s">
        <v>1162</v>
      </c>
      <c r="I277" s="244" t="s">
        <v>460</v>
      </c>
      <c r="J277" s="242" t="s">
        <v>189</v>
      </c>
      <c r="K277" s="220" t="s">
        <v>1632</v>
      </c>
      <c r="L277" s="254" t="s">
        <v>1621</v>
      </c>
      <c r="M277" s="254" t="s">
        <v>1622</v>
      </c>
      <c r="N277" s="254" t="s">
        <v>865</v>
      </c>
      <c r="O277" s="170" t="s">
        <v>1633</v>
      </c>
      <c r="P277" s="186" t="s">
        <v>1634</v>
      </c>
      <c r="Q277" s="186" t="s">
        <v>1634</v>
      </c>
      <c r="R277" s="187" t="str">
        <f t="shared" si="12"/>
        <v>N/A</v>
      </c>
      <c r="S277" s="188" t="str">
        <f t="shared" si="13"/>
        <v>N/A</v>
      </c>
      <c r="T277" s="106" t="s">
        <v>869</v>
      </c>
      <c r="U277" s="10"/>
      <c r="V277" s="10"/>
    </row>
    <row r="278" spans="1:22" ht="52.8" x14ac:dyDescent="0.25">
      <c r="A278" s="239" t="s">
        <v>664</v>
      </c>
      <c r="B278" s="240">
        <v>2022</v>
      </c>
      <c r="C278" s="239" t="s">
        <v>619</v>
      </c>
      <c r="D278" s="242" t="s">
        <v>155</v>
      </c>
      <c r="E278" s="243" t="s">
        <v>1596</v>
      </c>
      <c r="F278" s="241" t="s">
        <v>1356</v>
      </c>
      <c r="G278" s="244" t="s">
        <v>1619</v>
      </c>
      <c r="H278" s="240" t="s">
        <v>1162</v>
      </c>
      <c r="I278" s="244" t="s">
        <v>460</v>
      </c>
      <c r="J278" s="242" t="s">
        <v>189</v>
      </c>
      <c r="K278" s="220" t="s">
        <v>1632</v>
      </c>
      <c r="L278" s="254" t="s">
        <v>1621</v>
      </c>
      <c r="M278" s="254" t="s">
        <v>1622</v>
      </c>
      <c r="N278" s="254" t="s">
        <v>865</v>
      </c>
      <c r="O278" s="170" t="s">
        <v>1633</v>
      </c>
      <c r="P278" s="186" t="s">
        <v>1634</v>
      </c>
      <c r="Q278" s="186" t="s">
        <v>1634</v>
      </c>
      <c r="R278" s="187" t="str">
        <f t="shared" si="12"/>
        <v>N/A</v>
      </c>
      <c r="S278" s="188" t="str">
        <f t="shared" si="13"/>
        <v>N/A</v>
      </c>
      <c r="T278" s="106" t="s">
        <v>869</v>
      </c>
      <c r="U278" s="10"/>
      <c r="V278" s="10"/>
    </row>
    <row r="279" spans="1:22" ht="52.8" x14ac:dyDescent="0.25">
      <c r="A279" s="239" t="s">
        <v>664</v>
      </c>
      <c r="B279" s="240">
        <v>2022</v>
      </c>
      <c r="C279" s="239" t="s">
        <v>619</v>
      </c>
      <c r="D279" s="242" t="s">
        <v>155</v>
      </c>
      <c r="E279" s="243" t="s">
        <v>1596</v>
      </c>
      <c r="F279" s="241" t="s">
        <v>1356</v>
      </c>
      <c r="G279" s="244" t="s">
        <v>304</v>
      </c>
      <c r="H279" s="240" t="s">
        <v>1162</v>
      </c>
      <c r="I279" s="244" t="s">
        <v>460</v>
      </c>
      <c r="J279" s="242" t="s">
        <v>189</v>
      </c>
      <c r="K279" s="220" t="s">
        <v>1632</v>
      </c>
      <c r="L279" s="254" t="s">
        <v>1621</v>
      </c>
      <c r="M279" s="254" t="s">
        <v>1622</v>
      </c>
      <c r="N279" s="254" t="s">
        <v>865</v>
      </c>
      <c r="O279" s="170" t="s">
        <v>1633</v>
      </c>
      <c r="P279" s="186" t="s">
        <v>1634</v>
      </c>
      <c r="Q279" s="186" t="s">
        <v>1634</v>
      </c>
      <c r="R279" s="187" t="str">
        <f t="shared" si="12"/>
        <v>N/A</v>
      </c>
      <c r="S279" s="188" t="str">
        <f t="shared" si="13"/>
        <v>N/A</v>
      </c>
      <c r="T279" s="106" t="s">
        <v>869</v>
      </c>
      <c r="U279" s="10"/>
      <c r="V279" s="10"/>
    </row>
    <row r="280" spans="1:22" ht="52.8" x14ac:dyDescent="0.25">
      <c r="A280" s="239" t="s">
        <v>664</v>
      </c>
      <c r="B280" s="240">
        <v>2022</v>
      </c>
      <c r="C280" s="239" t="s">
        <v>619</v>
      </c>
      <c r="D280" s="242" t="s">
        <v>155</v>
      </c>
      <c r="E280" s="243" t="s">
        <v>1596</v>
      </c>
      <c r="F280" s="241" t="s">
        <v>1356</v>
      </c>
      <c r="G280" s="244" t="s">
        <v>302</v>
      </c>
      <c r="H280" s="240" t="s">
        <v>1162</v>
      </c>
      <c r="I280" s="244" t="s">
        <v>460</v>
      </c>
      <c r="J280" s="242" t="s">
        <v>189</v>
      </c>
      <c r="K280" s="220" t="s">
        <v>1632</v>
      </c>
      <c r="L280" s="254" t="s">
        <v>1621</v>
      </c>
      <c r="M280" s="254" t="s">
        <v>1622</v>
      </c>
      <c r="N280" s="254" t="s">
        <v>865</v>
      </c>
      <c r="O280" s="170" t="s">
        <v>1633</v>
      </c>
      <c r="P280" s="186" t="s">
        <v>1634</v>
      </c>
      <c r="Q280" s="186" t="s">
        <v>1634</v>
      </c>
      <c r="R280" s="187" t="str">
        <f t="shared" si="12"/>
        <v>N/A</v>
      </c>
      <c r="S280" s="188" t="str">
        <f t="shared" si="13"/>
        <v>N/A</v>
      </c>
      <c r="T280" s="106" t="s">
        <v>869</v>
      </c>
      <c r="U280" s="10"/>
      <c r="V280" s="10"/>
    </row>
    <row r="281" spans="1:22" ht="52.8" x14ac:dyDescent="0.25">
      <c r="A281" s="239" t="s">
        <v>664</v>
      </c>
      <c r="B281" s="240">
        <v>2022</v>
      </c>
      <c r="C281" s="239" t="s">
        <v>619</v>
      </c>
      <c r="D281" s="242" t="s">
        <v>155</v>
      </c>
      <c r="E281" s="243" t="s">
        <v>1529</v>
      </c>
      <c r="F281" s="241" t="s">
        <v>1356</v>
      </c>
      <c r="G281" s="244" t="s">
        <v>300</v>
      </c>
      <c r="H281" s="240" t="s">
        <v>1162</v>
      </c>
      <c r="I281" s="244" t="s">
        <v>460</v>
      </c>
      <c r="J281" s="242" t="s">
        <v>189</v>
      </c>
      <c r="K281" s="220" t="s">
        <v>1632</v>
      </c>
      <c r="L281" s="254" t="s">
        <v>1621</v>
      </c>
      <c r="M281" s="254" t="s">
        <v>1622</v>
      </c>
      <c r="N281" s="254" t="s">
        <v>865</v>
      </c>
      <c r="O281" s="170" t="s">
        <v>1633</v>
      </c>
      <c r="P281" s="186" t="s">
        <v>1634</v>
      </c>
      <c r="Q281" s="186" t="s">
        <v>1634</v>
      </c>
      <c r="R281" s="187" t="str">
        <f t="shared" si="12"/>
        <v>N/A</v>
      </c>
      <c r="S281" s="188" t="str">
        <f t="shared" si="13"/>
        <v>N/A</v>
      </c>
      <c r="T281" s="106" t="s">
        <v>869</v>
      </c>
      <c r="U281" s="10"/>
      <c r="V281" s="10"/>
    </row>
    <row r="282" spans="1:22" ht="52.8" x14ac:dyDescent="0.25">
      <c r="A282" s="239" t="s">
        <v>664</v>
      </c>
      <c r="B282" s="240">
        <v>2022</v>
      </c>
      <c r="C282" s="239" t="s">
        <v>619</v>
      </c>
      <c r="D282" s="242" t="s">
        <v>155</v>
      </c>
      <c r="E282" s="243" t="s">
        <v>1529</v>
      </c>
      <c r="F282" s="241" t="s">
        <v>1356</v>
      </c>
      <c r="G282" s="244" t="s">
        <v>1619</v>
      </c>
      <c r="H282" s="240" t="s">
        <v>1162</v>
      </c>
      <c r="I282" s="244" t="s">
        <v>460</v>
      </c>
      <c r="J282" s="242" t="s">
        <v>189</v>
      </c>
      <c r="K282" s="220" t="s">
        <v>1632</v>
      </c>
      <c r="L282" s="254" t="s">
        <v>1621</v>
      </c>
      <c r="M282" s="254" t="s">
        <v>1622</v>
      </c>
      <c r="N282" s="254" t="s">
        <v>865</v>
      </c>
      <c r="O282" s="170" t="s">
        <v>1633</v>
      </c>
      <c r="P282" s="186" t="s">
        <v>1634</v>
      </c>
      <c r="Q282" s="186" t="s">
        <v>1634</v>
      </c>
      <c r="R282" s="187" t="str">
        <f t="shared" si="12"/>
        <v>N/A</v>
      </c>
      <c r="S282" s="188" t="str">
        <f t="shared" si="13"/>
        <v>N/A</v>
      </c>
      <c r="T282" s="106" t="s">
        <v>869</v>
      </c>
      <c r="U282" s="10"/>
      <c r="V282" s="10"/>
    </row>
    <row r="283" spans="1:22" ht="52.8" x14ac:dyDescent="0.25">
      <c r="A283" s="239" t="s">
        <v>664</v>
      </c>
      <c r="B283" s="240">
        <v>2022</v>
      </c>
      <c r="C283" s="239" t="s">
        <v>619</v>
      </c>
      <c r="D283" s="242" t="s">
        <v>155</v>
      </c>
      <c r="E283" s="243" t="s">
        <v>1529</v>
      </c>
      <c r="F283" s="241" t="s">
        <v>1356</v>
      </c>
      <c r="G283" s="244" t="s">
        <v>304</v>
      </c>
      <c r="H283" s="240" t="s">
        <v>1162</v>
      </c>
      <c r="I283" s="244" t="s">
        <v>460</v>
      </c>
      <c r="J283" s="242" t="s">
        <v>189</v>
      </c>
      <c r="K283" s="220" t="s">
        <v>1632</v>
      </c>
      <c r="L283" s="254" t="s">
        <v>1621</v>
      </c>
      <c r="M283" s="254" t="s">
        <v>1622</v>
      </c>
      <c r="N283" s="254" t="s">
        <v>865</v>
      </c>
      <c r="O283" s="170" t="s">
        <v>1633</v>
      </c>
      <c r="P283" s="186" t="s">
        <v>1634</v>
      </c>
      <c r="Q283" s="186" t="s">
        <v>1634</v>
      </c>
      <c r="R283" s="187" t="str">
        <f t="shared" si="12"/>
        <v>N/A</v>
      </c>
      <c r="S283" s="188" t="str">
        <f t="shared" si="13"/>
        <v>N/A</v>
      </c>
      <c r="T283" s="106" t="s">
        <v>869</v>
      </c>
      <c r="U283" s="10"/>
      <c r="V283" s="10"/>
    </row>
    <row r="284" spans="1:22" ht="52.8" x14ac:dyDescent="0.25">
      <c r="A284" s="239" t="s">
        <v>664</v>
      </c>
      <c r="B284" s="240">
        <v>2022</v>
      </c>
      <c r="C284" s="239" t="s">
        <v>619</v>
      </c>
      <c r="D284" s="242" t="s">
        <v>155</v>
      </c>
      <c r="E284" s="243" t="s">
        <v>1529</v>
      </c>
      <c r="F284" s="241" t="s">
        <v>1356</v>
      </c>
      <c r="G284" s="244" t="s">
        <v>302</v>
      </c>
      <c r="H284" s="240" t="s">
        <v>1162</v>
      </c>
      <c r="I284" s="244" t="s">
        <v>460</v>
      </c>
      <c r="J284" s="242" t="s">
        <v>189</v>
      </c>
      <c r="K284" s="220" t="s">
        <v>1632</v>
      </c>
      <c r="L284" s="254" t="s">
        <v>1621</v>
      </c>
      <c r="M284" s="254" t="s">
        <v>1622</v>
      </c>
      <c r="N284" s="254" t="s">
        <v>865</v>
      </c>
      <c r="O284" s="170" t="s">
        <v>1633</v>
      </c>
      <c r="P284" s="186" t="s">
        <v>1634</v>
      </c>
      <c r="Q284" s="186" t="s">
        <v>1634</v>
      </c>
      <c r="R284" s="187" t="str">
        <f t="shared" si="12"/>
        <v>N/A</v>
      </c>
      <c r="S284" s="188" t="str">
        <f t="shared" si="13"/>
        <v>N/A</v>
      </c>
      <c r="T284" s="106" t="s">
        <v>869</v>
      </c>
      <c r="U284" s="10"/>
      <c r="V284" s="10"/>
    </row>
    <row r="285" spans="1:22" ht="52.8" x14ac:dyDescent="0.25">
      <c r="A285" s="239" t="s">
        <v>664</v>
      </c>
      <c r="B285" s="240">
        <v>2022</v>
      </c>
      <c r="C285" s="239" t="s">
        <v>619</v>
      </c>
      <c r="D285" s="242" t="s">
        <v>155</v>
      </c>
      <c r="E285" s="243" t="s">
        <v>1600</v>
      </c>
      <c r="F285" s="241" t="s">
        <v>1356</v>
      </c>
      <c r="G285" s="244" t="s">
        <v>300</v>
      </c>
      <c r="H285" s="240" t="s">
        <v>1162</v>
      </c>
      <c r="I285" s="244" t="s">
        <v>460</v>
      </c>
      <c r="J285" s="242" t="s">
        <v>189</v>
      </c>
      <c r="K285" s="220" t="s">
        <v>1632</v>
      </c>
      <c r="L285" s="254" t="s">
        <v>1621</v>
      </c>
      <c r="M285" s="254" t="s">
        <v>1622</v>
      </c>
      <c r="N285" s="254" t="s">
        <v>865</v>
      </c>
      <c r="O285" s="170" t="s">
        <v>1633</v>
      </c>
      <c r="P285" s="186" t="s">
        <v>1634</v>
      </c>
      <c r="Q285" s="186" t="s">
        <v>1634</v>
      </c>
      <c r="R285" s="187" t="str">
        <f t="shared" si="12"/>
        <v>N/A</v>
      </c>
      <c r="S285" s="188" t="str">
        <f t="shared" si="13"/>
        <v>N/A</v>
      </c>
      <c r="T285" s="106" t="s">
        <v>869</v>
      </c>
      <c r="U285" s="10"/>
      <c r="V285" s="10"/>
    </row>
    <row r="286" spans="1:22" ht="52.8" x14ac:dyDescent="0.25">
      <c r="A286" s="239" t="s">
        <v>664</v>
      </c>
      <c r="B286" s="240">
        <v>2022</v>
      </c>
      <c r="C286" s="239" t="s">
        <v>619</v>
      </c>
      <c r="D286" s="242" t="s">
        <v>155</v>
      </c>
      <c r="E286" s="243" t="s">
        <v>1600</v>
      </c>
      <c r="F286" s="241" t="s">
        <v>1356</v>
      </c>
      <c r="G286" s="244" t="s">
        <v>1619</v>
      </c>
      <c r="H286" s="240" t="s">
        <v>1162</v>
      </c>
      <c r="I286" s="244" t="s">
        <v>460</v>
      </c>
      <c r="J286" s="242" t="s">
        <v>189</v>
      </c>
      <c r="K286" s="220" t="s">
        <v>1632</v>
      </c>
      <c r="L286" s="254" t="s">
        <v>1621</v>
      </c>
      <c r="M286" s="254" t="s">
        <v>1622</v>
      </c>
      <c r="N286" s="254" t="s">
        <v>865</v>
      </c>
      <c r="O286" s="170" t="s">
        <v>1633</v>
      </c>
      <c r="P286" s="186" t="s">
        <v>1634</v>
      </c>
      <c r="Q286" s="186" t="s">
        <v>1634</v>
      </c>
      <c r="R286" s="187" t="str">
        <f t="shared" si="12"/>
        <v>N/A</v>
      </c>
      <c r="S286" s="188" t="str">
        <f t="shared" si="13"/>
        <v>N/A</v>
      </c>
      <c r="T286" s="106" t="s">
        <v>869</v>
      </c>
      <c r="U286" s="10"/>
      <c r="V286" s="10"/>
    </row>
    <row r="287" spans="1:22" ht="52.8" x14ac:dyDescent="0.25">
      <c r="A287" s="239" t="s">
        <v>664</v>
      </c>
      <c r="B287" s="240">
        <v>2022</v>
      </c>
      <c r="C287" s="239" t="s">
        <v>619</v>
      </c>
      <c r="D287" s="242" t="s">
        <v>155</v>
      </c>
      <c r="E287" s="243" t="s">
        <v>1600</v>
      </c>
      <c r="F287" s="241" t="s">
        <v>1356</v>
      </c>
      <c r="G287" s="244" t="s">
        <v>304</v>
      </c>
      <c r="H287" s="240" t="s">
        <v>1162</v>
      </c>
      <c r="I287" s="244" t="s">
        <v>460</v>
      </c>
      <c r="J287" s="242" t="s">
        <v>189</v>
      </c>
      <c r="K287" s="220" t="s">
        <v>1632</v>
      </c>
      <c r="L287" s="254" t="s">
        <v>1621</v>
      </c>
      <c r="M287" s="254" t="s">
        <v>1622</v>
      </c>
      <c r="N287" s="254" t="s">
        <v>865</v>
      </c>
      <c r="O287" s="170" t="s">
        <v>1633</v>
      </c>
      <c r="P287" s="186" t="s">
        <v>1634</v>
      </c>
      <c r="Q287" s="186" t="s">
        <v>1634</v>
      </c>
      <c r="R287" s="187" t="str">
        <f t="shared" si="12"/>
        <v>N/A</v>
      </c>
      <c r="S287" s="188" t="str">
        <f t="shared" si="13"/>
        <v>N/A</v>
      </c>
      <c r="T287" s="106" t="s">
        <v>869</v>
      </c>
      <c r="U287" s="10"/>
      <c r="V287" s="10"/>
    </row>
    <row r="288" spans="1:22" ht="52.8" x14ac:dyDescent="0.25">
      <c r="A288" s="239" t="s">
        <v>664</v>
      </c>
      <c r="B288" s="240">
        <v>2022</v>
      </c>
      <c r="C288" s="239" t="s">
        <v>619</v>
      </c>
      <c r="D288" s="242" t="s">
        <v>155</v>
      </c>
      <c r="E288" s="243" t="s">
        <v>1600</v>
      </c>
      <c r="F288" s="241" t="s">
        <v>1356</v>
      </c>
      <c r="G288" s="244" t="s">
        <v>302</v>
      </c>
      <c r="H288" s="240" t="s">
        <v>1162</v>
      </c>
      <c r="I288" s="244" t="s">
        <v>460</v>
      </c>
      <c r="J288" s="242" t="s">
        <v>189</v>
      </c>
      <c r="K288" s="220" t="s">
        <v>1632</v>
      </c>
      <c r="L288" s="254" t="s">
        <v>1621</v>
      </c>
      <c r="M288" s="254" t="s">
        <v>1622</v>
      </c>
      <c r="N288" s="254" t="s">
        <v>865</v>
      </c>
      <c r="O288" s="170" t="s">
        <v>1633</v>
      </c>
      <c r="P288" s="186" t="s">
        <v>1634</v>
      </c>
      <c r="Q288" s="186" t="s">
        <v>1634</v>
      </c>
      <c r="R288" s="187" t="str">
        <f t="shared" si="12"/>
        <v>N/A</v>
      </c>
      <c r="S288" s="188" t="str">
        <f t="shared" si="13"/>
        <v>N/A</v>
      </c>
      <c r="T288" s="106" t="s">
        <v>869</v>
      </c>
      <c r="U288" s="10"/>
      <c r="V288" s="10"/>
    </row>
    <row r="289" spans="1:22" ht="52.8" x14ac:dyDescent="0.25">
      <c r="A289" s="239" t="s">
        <v>664</v>
      </c>
      <c r="B289" s="240">
        <v>2022</v>
      </c>
      <c r="C289" s="239" t="s">
        <v>619</v>
      </c>
      <c r="D289" s="242" t="s">
        <v>173</v>
      </c>
      <c r="E289" s="257" t="s">
        <v>1601</v>
      </c>
      <c r="F289" s="241" t="s">
        <v>1356</v>
      </c>
      <c r="G289" s="244" t="s">
        <v>300</v>
      </c>
      <c r="H289" s="240" t="s">
        <v>1162</v>
      </c>
      <c r="I289" s="252" t="s">
        <v>460</v>
      </c>
      <c r="J289" s="242" t="s">
        <v>189</v>
      </c>
      <c r="K289" s="220" t="s">
        <v>1635</v>
      </c>
      <c r="L289" s="254" t="s">
        <v>1621</v>
      </c>
      <c r="M289" s="254" t="s">
        <v>1622</v>
      </c>
      <c r="N289" s="254" t="s">
        <v>865</v>
      </c>
      <c r="O289" s="170" t="s">
        <v>1633</v>
      </c>
      <c r="P289" s="186" t="s">
        <v>1634</v>
      </c>
      <c r="Q289" s="186" t="s">
        <v>1634</v>
      </c>
      <c r="R289" s="187" t="str">
        <f t="shared" si="12"/>
        <v>N/A</v>
      </c>
      <c r="S289" s="188" t="str">
        <f t="shared" si="13"/>
        <v>N/A</v>
      </c>
      <c r="T289" s="106" t="s">
        <v>869</v>
      </c>
      <c r="U289" s="10"/>
      <c r="V289" s="10"/>
    </row>
    <row r="290" spans="1:22" ht="52.8" x14ac:dyDescent="0.25">
      <c r="A290" s="239" t="s">
        <v>664</v>
      </c>
      <c r="B290" s="240">
        <v>2022</v>
      </c>
      <c r="C290" s="239" t="s">
        <v>619</v>
      </c>
      <c r="D290" s="242" t="s">
        <v>173</v>
      </c>
      <c r="E290" s="257" t="s">
        <v>1601</v>
      </c>
      <c r="F290" s="241" t="s">
        <v>1356</v>
      </c>
      <c r="G290" s="244" t="s">
        <v>1619</v>
      </c>
      <c r="H290" s="240" t="s">
        <v>1162</v>
      </c>
      <c r="I290" s="252" t="s">
        <v>460</v>
      </c>
      <c r="J290" s="242" t="s">
        <v>189</v>
      </c>
      <c r="K290" s="220" t="s">
        <v>1635</v>
      </c>
      <c r="L290" s="254" t="s">
        <v>1621</v>
      </c>
      <c r="M290" s="254" t="s">
        <v>1622</v>
      </c>
      <c r="N290" s="254" t="s">
        <v>865</v>
      </c>
      <c r="O290" s="170" t="s">
        <v>1633</v>
      </c>
      <c r="P290" s="186" t="s">
        <v>1634</v>
      </c>
      <c r="Q290" s="186" t="s">
        <v>1634</v>
      </c>
      <c r="R290" s="187" t="str">
        <f t="shared" si="12"/>
        <v>N/A</v>
      </c>
      <c r="S290" s="188" t="str">
        <f t="shared" si="13"/>
        <v>N/A</v>
      </c>
      <c r="T290" s="106" t="s">
        <v>869</v>
      </c>
      <c r="U290" s="10"/>
      <c r="V290" s="10"/>
    </row>
    <row r="291" spans="1:22" ht="52.8" x14ac:dyDescent="0.25">
      <c r="A291" s="239" t="s">
        <v>664</v>
      </c>
      <c r="B291" s="240">
        <v>2022</v>
      </c>
      <c r="C291" s="239" t="s">
        <v>619</v>
      </c>
      <c r="D291" s="242" t="s">
        <v>173</v>
      </c>
      <c r="E291" s="257" t="s">
        <v>1601</v>
      </c>
      <c r="F291" s="241" t="s">
        <v>1356</v>
      </c>
      <c r="G291" s="244" t="s">
        <v>304</v>
      </c>
      <c r="H291" s="240" t="s">
        <v>1162</v>
      </c>
      <c r="I291" s="252" t="s">
        <v>460</v>
      </c>
      <c r="J291" s="242" t="s">
        <v>189</v>
      </c>
      <c r="K291" s="220" t="s">
        <v>1635</v>
      </c>
      <c r="L291" s="254" t="s">
        <v>1621</v>
      </c>
      <c r="M291" s="254" t="s">
        <v>1622</v>
      </c>
      <c r="N291" s="254" t="s">
        <v>865</v>
      </c>
      <c r="O291" s="170" t="s">
        <v>1633</v>
      </c>
      <c r="P291" s="186" t="s">
        <v>1634</v>
      </c>
      <c r="Q291" s="186" t="s">
        <v>1634</v>
      </c>
      <c r="R291" s="187" t="str">
        <f t="shared" si="12"/>
        <v>N/A</v>
      </c>
      <c r="S291" s="188" t="str">
        <f t="shared" si="13"/>
        <v>N/A</v>
      </c>
      <c r="T291" s="106" t="s">
        <v>869</v>
      </c>
      <c r="U291" s="10"/>
      <c r="V291" s="10"/>
    </row>
    <row r="292" spans="1:22" ht="52.8" x14ac:dyDescent="0.25">
      <c r="A292" s="239" t="s">
        <v>664</v>
      </c>
      <c r="B292" s="240">
        <v>2022</v>
      </c>
      <c r="C292" s="239" t="s">
        <v>619</v>
      </c>
      <c r="D292" s="242" t="s">
        <v>173</v>
      </c>
      <c r="E292" s="257" t="s">
        <v>1601</v>
      </c>
      <c r="F292" s="241" t="s">
        <v>1356</v>
      </c>
      <c r="G292" s="244" t="s">
        <v>302</v>
      </c>
      <c r="H292" s="240" t="s">
        <v>1162</v>
      </c>
      <c r="I292" s="252" t="s">
        <v>460</v>
      </c>
      <c r="J292" s="242" t="s">
        <v>189</v>
      </c>
      <c r="K292" s="220" t="s">
        <v>1635</v>
      </c>
      <c r="L292" s="254" t="s">
        <v>1621</v>
      </c>
      <c r="M292" s="254" t="s">
        <v>1622</v>
      </c>
      <c r="N292" s="254" t="s">
        <v>865</v>
      </c>
      <c r="O292" s="170" t="s">
        <v>1633</v>
      </c>
      <c r="P292" s="186" t="s">
        <v>1634</v>
      </c>
      <c r="Q292" s="186" t="s">
        <v>1634</v>
      </c>
      <c r="R292" s="187" t="str">
        <f t="shared" si="12"/>
        <v>N/A</v>
      </c>
      <c r="S292" s="188" t="str">
        <f t="shared" si="13"/>
        <v>N/A</v>
      </c>
      <c r="T292" s="106" t="s">
        <v>869</v>
      </c>
      <c r="U292" s="10"/>
      <c r="V292" s="10"/>
    </row>
  </sheetData>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0000000}">
          <x14:formula1>
            <xm:f>MasterCodeList!$C$2:$C$27</xm:f>
          </x14:formula1>
          <xm:sqref>A4:A6</xm:sqref>
        </x14:dataValidation>
        <x14:dataValidation type="list" allowBlank="1" showInputMessage="1" showErrorMessage="1" xr:uid="{00000000-0002-0000-0700-000001000000}">
          <x14:formula1>
            <xm:f>MasterCodeList!$C$378:$C$384</xm:f>
          </x14:formula1>
          <xm:sqref>C4:C6</xm:sqref>
        </x14:dataValidation>
        <x14:dataValidation type="list" allowBlank="1" showInputMessage="1" showErrorMessage="1" xr:uid="{00000000-0002-0000-0700-000002000000}">
          <x14:formula1>
            <xm:f>MasterCodeList!$C$28:$C$46</xm:f>
          </x14:formula1>
          <xm:sqref>D4:D6</xm:sqref>
        </x14:dataValidation>
        <x14:dataValidation type="list" allowBlank="1" showInputMessage="1" showErrorMessage="1" xr:uid="{00000000-0002-0000-0700-000003000000}">
          <x14:formula1>
            <xm:f>MasterCodeList!$C$109:$C$114</xm:f>
          </x14:formula1>
          <xm:sqref>G4:G6</xm:sqref>
        </x14:dataValidation>
        <x14:dataValidation type="list" allowBlank="1" showInputMessage="1" showErrorMessage="1" xr:uid="{00000000-0002-0000-0700-000004000000}">
          <x14:formula1>
            <xm:f>MasterCodeList!$C$204:$C$209</xm:f>
          </x14:formula1>
          <xm:sqref>I4:I6</xm:sqref>
        </x14:dataValidation>
        <x14:dataValidation type="list" allowBlank="1" showInputMessage="1" showErrorMessage="1" xr:uid="{00000000-0002-0000-0700-000005000000}">
          <x14:formula1>
            <xm:f>MasterCodeList!$C$47:$C$56</xm:f>
          </x14:formula1>
          <xm:sqref>J4:J6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A18"/>
  <sheetViews>
    <sheetView zoomScaleNormal="100" zoomScaleSheetLayoutView="100" workbookViewId="0"/>
  </sheetViews>
  <sheetFormatPr defaultColWidth="14.44140625" defaultRowHeight="15" customHeight="1" x14ac:dyDescent="0.25"/>
  <cols>
    <col min="1" max="1" width="11.44140625" customWidth="1"/>
    <col min="2" max="2" width="26.44140625" customWidth="1"/>
    <col min="3" max="4" width="23.109375" customWidth="1"/>
    <col min="5" max="5" width="22.44140625" style="349" customWidth="1"/>
    <col min="6" max="8" width="26.44140625" customWidth="1"/>
    <col min="9" max="9" width="26.44140625" style="354" customWidth="1"/>
    <col min="10" max="16" width="26.44140625" customWidth="1"/>
    <col min="17" max="17" width="26.44140625" style="352" customWidth="1"/>
    <col min="18" max="18" width="16.109375" style="346" customWidth="1"/>
    <col min="19" max="19" width="17.44140625" style="364" customWidth="1"/>
    <col min="20" max="20" width="26.44140625" customWidth="1"/>
    <col min="21" max="21" width="26" customWidth="1"/>
    <col min="22" max="23" width="14.44140625" style="192" customWidth="1"/>
    <col min="24" max="24" width="20.6640625" style="99" customWidth="1"/>
    <col min="25" max="25" width="26.5546875" customWidth="1"/>
    <col min="26" max="27" width="14.44140625" customWidth="1"/>
  </cols>
  <sheetData>
    <row r="1" spans="1:27" ht="15" customHeight="1" x14ac:dyDescent="0.25">
      <c r="A1" s="13" t="s">
        <v>1636</v>
      </c>
      <c r="B1" s="13"/>
      <c r="C1" s="13"/>
      <c r="D1" s="13"/>
      <c r="S1" s="359"/>
      <c r="V1"/>
      <c r="W1"/>
      <c r="X1" s="359"/>
    </row>
    <row r="2" spans="1:27" s="41" customFormat="1" ht="52.8" x14ac:dyDescent="0.25">
      <c r="A2" s="114" t="s">
        <v>99</v>
      </c>
      <c r="B2" s="114" t="s">
        <v>857</v>
      </c>
      <c r="C2" s="114" t="s">
        <v>854</v>
      </c>
      <c r="D2" s="114" t="s">
        <v>147</v>
      </c>
      <c r="E2" s="350" t="s">
        <v>1280</v>
      </c>
      <c r="F2" s="114" t="s">
        <v>1637</v>
      </c>
      <c r="G2" s="114" t="s">
        <v>1638</v>
      </c>
      <c r="H2" s="114" t="s">
        <v>1639</v>
      </c>
      <c r="I2" s="347" t="s">
        <v>1604</v>
      </c>
      <c r="J2" s="114" t="s">
        <v>1605</v>
      </c>
      <c r="K2" s="114" t="s">
        <v>1606</v>
      </c>
      <c r="L2" s="114" t="s">
        <v>1640</v>
      </c>
      <c r="M2" s="114" t="s">
        <v>445</v>
      </c>
      <c r="N2" s="114" t="s">
        <v>1641</v>
      </c>
      <c r="O2" s="114" t="s">
        <v>1642</v>
      </c>
      <c r="P2" s="114" t="s">
        <v>313</v>
      </c>
      <c r="Q2" s="347" t="s">
        <v>1643</v>
      </c>
      <c r="R2" s="347" t="s">
        <v>1644</v>
      </c>
      <c r="S2" s="360" t="s">
        <v>1645</v>
      </c>
      <c r="T2" s="114" t="s">
        <v>386</v>
      </c>
      <c r="U2" s="114" t="s">
        <v>860</v>
      </c>
      <c r="V2" s="164" t="s">
        <v>1646</v>
      </c>
      <c r="W2" s="169" t="s">
        <v>1647</v>
      </c>
      <c r="X2" s="365" t="s">
        <v>1648</v>
      </c>
      <c r="Y2" s="164" t="s">
        <v>1292</v>
      </c>
    </row>
    <row r="3" spans="1:27" s="41" customFormat="1" ht="26.4" x14ac:dyDescent="0.25">
      <c r="A3" s="260" t="s">
        <v>664</v>
      </c>
      <c r="B3" s="261">
        <v>2022</v>
      </c>
      <c r="C3" s="221" t="s">
        <v>654</v>
      </c>
      <c r="D3" s="91" t="s">
        <v>149</v>
      </c>
      <c r="E3" s="356" t="s">
        <v>1298</v>
      </c>
      <c r="F3" s="263" t="s">
        <v>1649</v>
      </c>
      <c r="G3" s="221" t="s">
        <v>1650</v>
      </c>
      <c r="H3" s="220" t="s">
        <v>1162</v>
      </c>
      <c r="I3" s="221" t="s">
        <v>474</v>
      </c>
      <c r="J3" s="221" t="s">
        <v>193</v>
      </c>
      <c r="K3" s="228" t="s">
        <v>1651</v>
      </c>
      <c r="L3" s="258" t="s">
        <v>185</v>
      </c>
      <c r="M3" s="220" t="s">
        <v>235</v>
      </c>
      <c r="N3" s="220" t="s">
        <v>865</v>
      </c>
      <c r="O3" s="220" t="s">
        <v>1652</v>
      </c>
      <c r="P3" s="220" t="s">
        <v>1653</v>
      </c>
      <c r="Q3" s="221" t="s">
        <v>1654</v>
      </c>
      <c r="R3" s="221" t="s">
        <v>1655</v>
      </c>
      <c r="S3" s="220">
        <v>2500</v>
      </c>
      <c r="T3" s="170" t="s">
        <v>393</v>
      </c>
      <c r="U3" s="220"/>
      <c r="V3" s="325">
        <v>2129</v>
      </c>
      <c r="W3" s="196">
        <f t="shared" ref="W3:W6" si="0">(100*V3/S3)</f>
        <v>85.16</v>
      </c>
      <c r="X3" s="194" t="str">
        <f>IF(OR(W3&lt;90,W3&gt;150),"X","")</f>
        <v>X</v>
      </c>
      <c r="Y3" s="325" t="s">
        <v>1656</v>
      </c>
      <c r="Z3" s="155"/>
      <c r="AA3" s="155"/>
    </row>
    <row r="4" spans="1:27" s="41" customFormat="1" ht="39.6" x14ac:dyDescent="0.25">
      <c r="A4" s="260" t="s">
        <v>664</v>
      </c>
      <c r="B4" s="261">
        <v>2022</v>
      </c>
      <c r="C4" s="221" t="s">
        <v>654</v>
      </c>
      <c r="D4" s="91" t="s">
        <v>149</v>
      </c>
      <c r="E4" s="356" t="s">
        <v>1377</v>
      </c>
      <c r="F4" s="263" t="s">
        <v>1657</v>
      </c>
      <c r="G4" s="221" t="s">
        <v>1650</v>
      </c>
      <c r="H4" s="220" t="s">
        <v>1162</v>
      </c>
      <c r="I4" s="221" t="s">
        <v>474</v>
      </c>
      <c r="J4" s="221" t="s">
        <v>193</v>
      </c>
      <c r="K4" s="228" t="s">
        <v>1651</v>
      </c>
      <c r="L4" s="258" t="s">
        <v>185</v>
      </c>
      <c r="M4" s="220" t="s">
        <v>455</v>
      </c>
      <c r="N4" s="220" t="s">
        <v>865</v>
      </c>
      <c r="O4" s="220" t="s">
        <v>1652</v>
      </c>
      <c r="P4" s="220" t="s">
        <v>1653</v>
      </c>
      <c r="Q4" s="221" t="s">
        <v>1654</v>
      </c>
      <c r="R4" s="221" t="s">
        <v>1655</v>
      </c>
      <c r="S4" s="220">
        <v>2500</v>
      </c>
      <c r="T4" s="170" t="s">
        <v>393</v>
      </c>
      <c r="U4" s="220"/>
      <c r="V4" s="193">
        <v>2129</v>
      </c>
      <c r="W4" s="196">
        <f>(100*V4/S4)</f>
        <v>85.16</v>
      </c>
      <c r="X4" s="194" t="str">
        <f t="shared" ref="X4:X12" si="1">IF(OR(W4&lt;90,W4&gt;150),"X","")</f>
        <v>X</v>
      </c>
      <c r="Y4" s="370" t="s">
        <v>1658</v>
      </c>
      <c r="Z4" s="155"/>
      <c r="AA4" s="155"/>
    </row>
    <row r="5" spans="1:27" s="41" customFormat="1" ht="26.4" x14ac:dyDescent="0.25">
      <c r="A5" s="260" t="s">
        <v>664</v>
      </c>
      <c r="B5" s="261">
        <v>2022</v>
      </c>
      <c r="C5" s="221" t="s">
        <v>654</v>
      </c>
      <c r="D5" s="91" t="s">
        <v>149</v>
      </c>
      <c r="E5" s="357" t="s">
        <v>1298</v>
      </c>
      <c r="F5" s="264" t="s">
        <v>1649</v>
      </c>
      <c r="G5" s="260" t="s">
        <v>1659</v>
      </c>
      <c r="H5" s="265" t="s">
        <v>1162</v>
      </c>
      <c r="I5" s="259" t="s">
        <v>464</v>
      </c>
      <c r="J5" s="259" t="s">
        <v>207</v>
      </c>
      <c r="K5" s="265" t="s">
        <v>1660</v>
      </c>
      <c r="L5" s="258" t="s">
        <v>185</v>
      </c>
      <c r="M5" s="265" t="s">
        <v>447</v>
      </c>
      <c r="N5" s="265" t="s">
        <v>865</v>
      </c>
      <c r="O5" s="265" t="s">
        <v>1652</v>
      </c>
      <c r="P5" s="266" t="s">
        <v>317</v>
      </c>
      <c r="Q5" s="260" t="s">
        <v>1661</v>
      </c>
      <c r="R5" s="260" t="s">
        <v>1662</v>
      </c>
      <c r="S5" s="361">
        <v>1</v>
      </c>
      <c r="T5" s="260" t="s">
        <v>391</v>
      </c>
      <c r="U5" s="267"/>
      <c r="V5" s="193">
        <v>1</v>
      </c>
      <c r="W5" s="196">
        <f t="shared" si="0"/>
        <v>100</v>
      </c>
      <c r="X5" s="194" t="str">
        <f t="shared" si="1"/>
        <v/>
      </c>
      <c r="Y5" s="160" t="s">
        <v>1663</v>
      </c>
      <c r="Z5" s="155"/>
      <c r="AA5" s="155"/>
    </row>
    <row r="6" spans="1:27" s="41" customFormat="1" ht="39.6" x14ac:dyDescent="0.25">
      <c r="A6" s="260" t="s">
        <v>664</v>
      </c>
      <c r="B6" s="261">
        <v>2022</v>
      </c>
      <c r="C6" s="221" t="s">
        <v>654</v>
      </c>
      <c r="D6" s="91" t="s">
        <v>149</v>
      </c>
      <c r="E6" s="357" t="s">
        <v>1298</v>
      </c>
      <c r="F6" s="264" t="s">
        <v>1649</v>
      </c>
      <c r="G6" s="260" t="s">
        <v>1664</v>
      </c>
      <c r="H6" s="261" t="s">
        <v>1162</v>
      </c>
      <c r="I6" s="221" t="s">
        <v>464</v>
      </c>
      <c r="J6" s="221" t="s">
        <v>207</v>
      </c>
      <c r="K6" s="261" t="s">
        <v>1660</v>
      </c>
      <c r="L6" s="220" t="s">
        <v>185</v>
      </c>
      <c r="M6" s="261" t="s">
        <v>447</v>
      </c>
      <c r="N6" s="261" t="s">
        <v>865</v>
      </c>
      <c r="O6" s="261" t="s">
        <v>1652</v>
      </c>
      <c r="P6" s="268" t="s">
        <v>317</v>
      </c>
      <c r="Q6" s="91" t="s">
        <v>1661</v>
      </c>
      <c r="R6" s="91" t="s">
        <v>1662</v>
      </c>
      <c r="S6" s="362">
        <v>1</v>
      </c>
      <c r="T6" s="91" t="s">
        <v>391</v>
      </c>
      <c r="U6" s="264"/>
      <c r="V6" s="193">
        <v>1</v>
      </c>
      <c r="W6" s="196">
        <f t="shared" si="0"/>
        <v>100</v>
      </c>
      <c r="X6" s="194" t="str">
        <f t="shared" si="1"/>
        <v/>
      </c>
      <c r="Y6" s="160" t="s">
        <v>1665</v>
      </c>
      <c r="Z6" s="155"/>
      <c r="AA6" s="155"/>
    </row>
    <row r="7" spans="1:27" s="41" customFormat="1" ht="66" x14ac:dyDescent="0.25">
      <c r="A7" s="260" t="s">
        <v>664</v>
      </c>
      <c r="B7" s="261">
        <v>2022</v>
      </c>
      <c r="C7" s="221" t="s">
        <v>654</v>
      </c>
      <c r="D7" s="91" t="s">
        <v>149</v>
      </c>
      <c r="E7" s="357" t="s">
        <v>1298</v>
      </c>
      <c r="F7" s="264" t="s">
        <v>1649</v>
      </c>
      <c r="G7" s="260" t="s">
        <v>1666</v>
      </c>
      <c r="H7" s="261" t="s">
        <v>1162</v>
      </c>
      <c r="I7" s="221" t="s">
        <v>462</v>
      </c>
      <c r="J7" s="170" t="s">
        <v>201</v>
      </c>
      <c r="K7" s="261" t="s">
        <v>1614</v>
      </c>
      <c r="L7" s="220" t="s">
        <v>185</v>
      </c>
      <c r="M7" s="261" t="s">
        <v>235</v>
      </c>
      <c r="N7" s="261" t="s">
        <v>865</v>
      </c>
      <c r="O7" s="261" t="s">
        <v>1667</v>
      </c>
      <c r="P7" s="268" t="s">
        <v>300</v>
      </c>
      <c r="Q7" s="91" t="s">
        <v>1668</v>
      </c>
      <c r="R7" s="91" t="s">
        <v>1669</v>
      </c>
      <c r="S7" s="362">
        <v>50</v>
      </c>
      <c r="T7" s="91" t="s">
        <v>391</v>
      </c>
      <c r="U7" s="264" t="s">
        <v>1670</v>
      </c>
      <c r="V7" s="193">
        <v>101</v>
      </c>
      <c r="W7" s="196">
        <f t="shared" ref="W7:W16" si="2">(100*V7/S7)</f>
        <v>202</v>
      </c>
      <c r="X7" s="194" t="str">
        <f t="shared" si="1"/>
        <v>X</v>
      </c>
      <c r="Y7" s="160" t="s">
        <v>1671</v>
      </c>
      <c r="Z7" s="155"/>
      <c r="AA7" s="155"/>
    </row>
    <row r="8" spans="1:27" s="41" customFormat="1" ht="26.4" x14ac:dyDescent="0.25">
      <c r="A8" s="260" t="s">
        <v>664</v>
      </c>
      <c r="B8" s="261">
        <v>2022</v>
      </c>
      <c r="C8" s="221" t="s">
        <v>654</v>
      </c>
      <c r="D8" s="91" t="s">
        <v>149</v>
      </c>
      <c r="E8" s="357" t="s">
        <v>1298</v>
      </c>
      <c r="F8" s="264" t="s">
        <v>1649</v>
      </c>
      <c r="G8" s="260" t="s">
        <v>1666</v>
      </c>
      <c r="H8" s="261" t="s">
        <v>1162</v>
      </c>
      <c r="I8" s="221" t="s">
        <v>462</v>
      </c>
      <c r="J8" s="170" t="s">
        <v>201</v>
      </c>
      <c r="K8" s="261" t="s">
        <v>1614</v>
      </c>
      <c r="L8" s="220" t="s">
        <v>185</v>
      </c>
      <c r="M8" s="261" t="s">
        <v>235</v>
      </c>
      <c r="N8" s="261" t="s">
        <v>865</v>
      </c>
      <c r="O8" s="261" t="s">
        <v>1667</v>
      </c>
      <c r="P8" s="268" t="s">
        <v>306</v>
      </c>
      <c r="Q8" s="91" t="s">
        <v>1668</v>
      </c>
      <c r="R8" s="91" t="s">
        <v>1672</v>
      </c>
      <c r="S8" s="362">
        <v>36</v>
      </c>
      <c r="T8" s="91" t="s">
        <v>391</v>
      </c>
      <c r="U8" s="264" t="s">
        <v>1670</v>
      </c>
      <c r="V8" s="193">
        <v>36</v>
      </c>
      <c r="W8" s="196">
        <f t="shared" si="2"/>
        <v>100</v>
      </c>
      <c r="X8" s="194" t="str">
        <f t="shared" si="1"/>
        <v/>
      </c>
      <c r="Y8" s="160" t="s">
        <v>869</v>
      </c>
      <c r="Z8" s="155"/>
      <c r="AA8" s="155"/>
    </row>
    <row r="9" spans="1:27" s="41" customFormat="1" ht="26.4" x14ac:dyDescent="0.25">
      <c r="A9" s="260" t="s">
        <v>664</v>
      </c>
      <c r="B9" s="261">
        <v>2022</v>
      </c>
      <c r="C9" s="221" t="s">
        <v>654</v>
      </c>
      <c r="D9" s="91" t="s">
        <v>149</v>
      </c>
      <c r="E9" s="357" t="s">
        <v>1298</v>
      </c>
      <c r="F9" s="264" t="s">
        <v>1649</v>
      </c>
      <c r="G9" s="260" t="s">
        <v>1666</v>
      </c>
      <c r="H9" s="261" t="s">
        <v>1162</v>
      </c>
      <c r="I9" s="221" t="s">
        <v>462</v>
      </c>
      <c r="J9" s="170" t="s">
        <v>201</v>
      </c>
      <c r="K9" s="261" t="s">
        <v>1614</v>
      </c>
      <c r="L9" s="220" t="s">
        <v>185</v>
      </c>
      <c r="M9" s="261" t="s">
        <v>235</v>
      </c>
      <c r="N9" s="261" t="s">
        <v>865</v>
      </c>
      <c r="O9" s="261" t="s">
        <v>1667</v>
      </c>
      <c r="P9" s="268" t="s">
        <v>321</v>
      </c>
      <c r="Q9" s="91" t="s">
        <v>1668</v>
      </c>
      <c r="R9" s="91" t="s">
        <v>1672</v>
      </c>
      <c r="S9" s="362">
        <v>36</v>
      </c>
      <c r="T9" s="91" t="s">
        <v>391</v>
      </c>
      <c r="U9" s="264" t="s">
        <v>1670</v>
      </c>
      <c r="V9" s="193">
        <v>36</v>
      </c>
      <c r="W9" s="196">
        <f t="shared" si="2"/>
        <v>100</v>
      </c>
      <c r="X9" s="194" t="str">
        <f t="shared" si="1"/>
        <v/>
      </c>
      <c r="Y9" s="160" t="s">
        <v>869</v>
      </c>
      <c r="Z9" s="155"/>
      <c r="AA9" s="155"/>
    </row>
    <row r="10" spans="1:27" s="41" customFormat="1" ht="26.4" x14ac:dyDescent="0.25">
      <c r="A10" s="260" t="s">
        <v>664</v>
      </c>
      <c r="B10" s="261">
        <v>2022</v>
      </c>
      <c r="C10" s="221" t="s">
        <v>654</v>
      </c>
      <c r="D10" s="91" t="s">
        <v>149</v>
      </c>
      <c r="E10" s="357" t="s">
        <v>1298</v>
      </c>
      <c r="F10" s="264" t="s">
        <v>1649</v>
      </c>
      <c r="G10" s="260" t="s">
        <v>1666</v>
      </c>
      <c r="H10" s="261" t="s">
        <v>1162</v>
      </c>
      <c r="I10" s="221" t="s">
        <v>462</v>
      </c>
      <c r="J10" s="170" t="s">
        <v>201</v>
      </c>
      <c r="K10" s="261" t="s">
        <v>1614</v>
      </c>
      <c r="L10" s="220" t="s">
        <v>185</v>
      </c>
      <c r="M10" s="261" t="s">
        <v>235</v>
      </c>
      <c r="N10" s="261" t="s">
        <v>865</v>
      </c>
      <c r="O10" s="261" t="s">
        <v>1667</v>
      </c>
      <c r="P10" s="268" t="s">
        <v>321</v>
      </c>
      <c r="Q10" s="91" t="s">
        <v>1668</v>
      </c>
      <c r="R10" s="91" t="s">
        <v>1672</v>
      </c>
      <c r="S10" s="362">
        <v>36</v>
      </c>
      <c r="T10" s="91" t="s">
        <v>391</v>
      </c>
      <c r="U10" s="264" t="s">
        <v>1670</v>
      </c>
      <c r="V10" s="193">
        <v>36</v>
      </c>
      <c r="W10" s="196">
        <f t="shared" si="2"/>
        <v>100</v>
      </c>
      <c r="X10" s="194" t="str">
        <f t="shared" si="1"/>
        <v/>
      </c>
      <c r="Y10" s="160" t="s">
        <v>869</v>
      </c>
      <c r="Z10" s="155"/>
      <c r="AA10" s="155"/>
    </row>
    <row r="11" spans="1:27" s="41" customFormat="1" ht="26.4" x14ac:dyDescent="0.25">
      <c r="A11" s="260" t="s">
        <v>664</v>
      </c>
      <c r="B11" s="265">
        <v>2022</v>
      </c>
      <c r="C11" s="221" t="s">
        <v>654</v>
      </c>
      <c r="D11" s="91" t="s">
        <v>149</v>
      </c>
      <c r="E11" s="357" t="s">
        <v>1298</v>
      </c>
      <c r="F11" s="264" t="s">
        <v>1649</v>
      </c>
      <c r="G11" s="260" t="s">
        <v>1666</v>
      </c>
      <c r="H11" s="261" t="s">
        <v>1162</v>
      </c>
      <c r="I11" s="221" t="s">
        <v>462</v>
      </c>
      <c r="J11" s="170" t="s">
        <v>201</v>
      </c>
      <c r="K11" s="261" t="s">
        <v>1614</v>
      </c>
      <c r="L11" s="220" t="s">
        <v>185</v>
      </c>
      <c r="M11" s="261" t="s">
        <v>235</v>
      </c>
      <c r="N11" s="261" t="s">
        <v>865</v>
      </c>
      <c r="O11" s="261" t="s">
        <v>1667</v>
      </c>
      <c r="P11" s="268" t="s">
        <v>302</v>
      </c>
      <c r="Q11" s="91" t="s">
        <v>1668</v>
      </c>
      <c r="R11" s="91" t="s">
        <v>1672</v>
      </c>
      <c r="S11" s="362">
        <v>36</v>
      </c>
      <c r="T11" s="91" t="s">
        <v>391</v>
      </c>
      <c r="U11" s="264" t="s">
        <v>1670</v>
      </c>
      <c r="V11" s="193">
        <v>36</v>
      </c>
      <c r="W11" s="196">
        <f t="shared" si="2"/>
        <v>100</v>
      </c>
      <c r="X11" s="194" t="str">
        <f t="shared" si="1"/>
        <v/>
      </c>
      <c r="Y11" s="160" t="s">
        <v>869</v>
      </c>
      <c r="Z11" s="155"/>
      <c r="AA11" s="155"/>
    </row>
    <row r="12" spans="1:27" s="41" customFormat="1" ht="26.4" x14ac:dyDescent="0.25">
      <c r="A12" s="260" t="s">
        <v>664</v>
      </c>
      <c r="B12" s="265">
        <v>2022</v>
      </c>
      <c r="C12" s="221" t="s">
        <v>654</v>
      </c>
      <c r="D12" s="91" t="s">
        <v>149</v>
      </c>
      <c r="E12" s="357" t="s">
        <v>1298</v>
      </c>
      <c r="F12" s="264" t="s">
        <v>1649</v>
      </c>
      <c r="G12" s="260" t="s">
        <v>1673</v>
      </c>
      <c r="H12" s="261" t="s">
        <v>1162</v>
      </c>
      <c r="I12" s="221" t="s">
        <v>466</v>
      </c>
      <c r="J12" s="221" t="s">
        <v>207</v>
      </c>
      <c r="K12" s="261" t="s">
        <v>1674</v>
      </c>
      <c r="L12" s="220" t="s">
        <v>185</v>
      </c>
      <c r="M12" s="261" t="s">
        <v>447</v>
      </c>
      <c r="N12" s="261" t="s">
        <v>865</v>
      </c>
      <c r="O12" s="261" t="s">
        <v>1652</v>
      </c>
      <c r="P12" s="268" t="s">
        <v>317</v>
      </c>
      <c r="Q12" s="91" t="s">
        <v>1675</v>
      </c>
      <c r="R12" s="91" t="s">
        <v>1676</v>
      </c>
      <c r="S12" s="362">
        <v>9</v>
      </c>
      <c r="T12" s="91" t="s">
        <v>391</v>
      </c>
      <c r="U12" s="264"/>
      <c r="V12" s="193">
        <v>13</v>
      </c>
      <c r="W12" s="196">
        <f t="shared" si="2"/>
        <v>144.44444444444446</v>
      </c>
      <c r="X12" s="194" t="str">
        <f t="shared" si="1"/>
        <v/>
      </c>
      <c r="Y12" s="160" t="s">
        <v>869</v>
      </c>
      <c r="Z12" s="155"/>
      <c r="AA12" s="155"/>
    </row>
    <row r="13" spans="1:27" s="41" customFormat="1" ht="26.4" x14ac:dyDescent="0.25">
      <c r="A13" s="269" t="s">
        <v>664</v>
      </c>
      <c r="B13" s="261">
        <v>2022</v>
      </c>
      <c r="C13" s="221" t="s">
        <v>654</v>
      </c>
      <c r="D13" s="252" t="s">
        <v>149</v>
      </c>
      <c r="E13" s="358" t="s">
        <v>1377</v>
      </c>
      <c r="F13" s="264" t="s">
        <v>1657</v>
      </c>
      <c r="G13" s="260" t="s">
        <v>1677</v>
      </c>
      <c r="H13" s="261" t="s">
        <v>1162</v>
      </c>
      <c r="I13" s="221" t="s">
        <v>464</v>
      </c>
      <c r="J13" s="221" t="s">
        <v>207</v>
      </c>
      <c r="K13" s="261" t="s">
        <v>1678</v>
      </c>
      <c r="L13" s="220" t="s">
        <v>185</v>
      </c>
      <c r="M13" s="261" t="s">
        <v>455</v>
      </c>
      <c r="N13" s="270" t="s">
        <v>391</v>
      </c>
      <c r="O13" s="261" t="s">
        <v>1652</v>
      </c>
      <c r="P13" s="271" t="s">
        <v>330</v>
      </c>
      <c r="Q13" s="91" t="s">
        <v>1679</v>
      </c>
      <c r="R13" s="91" t="s">
        <v>1662</v>
      </c>
      <c r="S13" s="270">
        <v>1</v>
      </c>
      <c r="T13" s="272" t="s">
        <v>391</v>
      </c>
      <c r="U13" s="273"/>
      <c r="V13" s="193">
        <v>1</v>
      </c>
      <c r="W13" s="196">
        <f t="shared" si="2"/>
        <v>100</v>
      </c>
      <c r="X13" s="194" t="str">
        <f t="shared" ref="X13:X16" si="3">IF(OR(W13&lt;90,W13&gt;150),"X","")</f>
        <v/>
      </c>
      <c r="Y13" s="160" t="s">
        <v>1680</v>
      </c>
      <c r="Z13" s="155"/>
      <c r="AA13" s="155"/>
    </row>
    <row r="14" spans="1:27" s="41" customFormat="1" ht="26.4" x14ac:dyDescent="0.25">
      <c r="A14" s="269" t="s">
        <v>664</v>
      </c>
      <c r="B14" s="261">
        <v>2022</v>
      </c>
      <c r="C14" s="221" t="s">
        <v>654</v>
      </c>
      <c r="D14" s="252" t="s">
        <v>149</v>
      </c>
      <c r="E14" s="358" t="s">
        <v>1377</v>
      </c>
      <c r="F14" s="264" t="s">
        <v>1657</v>
      </c>
      <c r="G14" s="260" t="s">
        <v>1681</v>
      </c>
      <c r="H14" s="261" t="s">
        <v>1162</v>
      </c>
      <c r="I14" s="221" t="s">
        <v>464</v>
      </c>
      <c r="J14" s="221" t="s">
        <v>207</v>
      </c>
      <c r="K14" s="261" t="s">
        <v>1678</v>
      </c>
      <c r="L14" s="220" t="s">
        <v>185</v>
      </c>
      <c r="M14" s="261" t="s">
        <v>455</v>
      </c>
      <c r="N14" s="270" t="s">
        <v>391</v>
      </c>
      <c r="O14" s="261" t="s">
        <v>1652</v>
      </c>
      <c r="P14" s="271" t="s">
        <v>330</v>
      </c>
      <c r="Q14" s="91" t="s">
        <v>1679</v>
      </c>
      <c r="R14" s="91" t="s">
        <v>1662</v>
      </c>
      <c r="S14" s="270">
        <v>1</v>
      </c>
      <c r="T14" s="272" t="s">
        <v>393</v>
      </c>
      <c r="U14" s="273"/>
      <c r="V14" s="193">
        <v>1</v>
      </c>
      <c r="W14" s="196">
        <f t="shared" si="2"/>
        <v>100</v>
      </c>
      <c r="X14" s="194" t="str">
        <f t="shared" si="3"/>
        <v/>
      </c>
      <c r="Y14" s="160" t="s">
        <v>1682</v>
      </c>
      <c r="Z14" s="155"/>
      <c r="AA14" s="155"/>
    </row>
    <row r="15" spans="1:27" s="41" customFormat="1" ht="26.4" x14ac:dyDescent="0.25">
      <c r="A15" s="269" t="s">
        <v>664</v>
      </c>
      <c r="B15" s="261">
        <v>2022</v>
      </c>
      <c r="C15" s="221" t="s">
        <v>654</v>
      </c>
      <c r="D15" s="252" t="s">
        <v>149</v>
      </c>
      <c r="E15" s="358" t="s">
        <v>1379</v>
      </c>
      <c r="F15" s="264" t="s">
        <v>1657</v>
      </c>
      <c r="G15" s="260" t="s">
        <v>1677</v>
      </c>
      <c r="H15" s="261" t="s">
        <v>1162</v>
      </c>
      <c r="I15" s="221" t="s">
        <v>464</v>
      </c>
      <c r="J15" s="221" t="s">
        <v>207</v>
      </c>
      <c r="K15" s="261" t="s">
        <v>1678</v>
      </c>
      <c r="L15" s="220" t="s">
        <v>185</v>
      </c>
      <c r="M15" s="261" t="s">
        <v>455</v>
      </c>
      <c r="N15" s="270" t="s">
        <v>391</v>
      </c>
      <c r="O15" s="261" t="s">
        <v>1652</v>
      </c>
      <c r="P15" s="271" t="s">
        <v>330</v>
      </c>
      <c r="Q15" s="91" t="s">
        <v>1679</v>
      </c>
      <c r="R15" s="91" t="s">
        <v>1662</v>
      </c>
      <c r="S15" s="270">
        <v>1</v>
      </c>
      <c r="T15" s="272" t="s">
        <v>391</v>
      </c>
      <c r="U15" s="273"/>
      <c r="V15" s="193">
        <v>1</v>
      </c>
      <c r="W15" s="196">
        <f t="shared" si="2"/>
        <v>100</v>
      </c>
      <c r="X15" s="194" t="str">
        <f t="shared" si="3"/>
        <v/>
      </c>
      <c r="Y15" s="160" t="s">
        <v>1680</v>
      </c>
      <c r="Z15" s="155"/>
      <c r="AA15" s="155"/>
    </row>
    <row r="16" spans="1:27" s="41" customFormat="1" ht="26.4" x14ac:dyDescent="0.25">
      <c r="A16" s="269" t="s">
        <v>664</v>
      </c>
      <c r="B16" s="261">
        <v>2022</v>
      </c>
      <c r="C16" s="221" t="s">
        <v>654</v>
      </c>
      <c r="D16" s="252" t="s">
        <v>149</v>
      </c>
      <c r="E16" s="358" t="s">
        <v>1379</v>
      </c>
      <c r="F16" s="264" t="s">
        <v>1657</v>
      </c>
      <c r="G16" s="260" t="s">
        <v>1681</v>
      </c>
      <c r="H16" s="261" t="s">
        <v>1162</v>
      </c>
      <c r="I16" s="221" t="s">
        <v>464</v>
      </c>
      <c r="J16" s="221" t="s">
        <v>207</v>
      </c>
      <c r="K16" s="261" t="s">
        <v>1678</v>
      </c>
      <c r="L16" s="220" t="s">
        <v>185</v>
      </c>
      <c r="M16" s="261" t="s">
        <v>455</v>
      </c>
      <c r="N16" s="270" t="s">
        <v>391</v>
      </c>
      <c r="O16" s="261" t="s">
        <v>1652</v>
      </c>
      <c r="P16" s="271" t="s">
        <v>330</v>
      </c>
      <c r="Q16" s="91" t="s">
        <v>1679</v>
      </c>
      <c r="R16" s="91" t="s">
        <v>1662</v>
      </c>
      <c r="S16" s="270">
        <v>1</v>
      </c>
      <c r="T16" s="272" t="s">
        <v>393</v>
      </c>
      <c r="U16" s="273"/>
      <c r="V16" s="193">
        <v>1</v>
      </c>
      <c r="W16" s="196">
        <f t="shared" si="2"/>
        <v>100</v>
      </c>
      <c r="X16" s="194" t="str">
        <f t="shared" si="3"/>
        <v/>
      </c>
      <c r="Y16" s="160" t="s">
        <v>1682</v>
      </c>
      <c r="Z16" s="155"/>
      <c r="AA16" s="155"/>
    </row>
    <row r="17" spans="1:27" ht="15.75" customHeight="1" x14ac:dyDescent="0.25">
      <c r="A17" s="2"/>
      <c r="B17" s="2"/>
      <c r="C17" s="2"/>
      <c r="D17" s="2"/>
      <c r="E17" s="351"/>
      <c r="F17" s="2"/>
      <c r="G17" s="2"/>
      <c r="H17" s="2"/>
      <c r="I17" s="355"/>
      <c r="J17" s="8"/>
      <c r="K17" s="8"/>
      <c r="L17" s="2"/>
      <c r="M17" s="8"/>
      <c r="N17" s="2"/>
      <c r="O17" s="2"/>
      <c r="P17" s="2"/>
      <c r="Q17" s="353"/>
      <c r="R17" s="348"/>
      <c r="S17" s="363"/>
      <c r="T17" s="2"/>
      <c r="U17" s="2"/>
      <c r="V17" s="191"/>
      <c r="W17" s="191"/>
      <c r="X17" s="195"/>
      <c r="Y17" s="2"/>
      <c r="Z17" s="2"/>
      <c r="AA17" s="2"/>
    </row>
    <row r="18" spans="1:27" ht="15.75" customHeight="1" x14ac:dyDescent="0.25">
      <c r="A18" s="2"/>
      <c r="B18" s="2"/>
      <c r="C18" s="2"/>
      <c r="D18" s="2"/>
      <c r="E18" s="351"/>
      <c r="F18" s="2"/>
      <c r="G18" s="2"/>
      <c r="H18" s="2"/>
      <c r="I18" s="355"/>
      <c r="J18" s="8"/>
      <c r="K18" s="8"/>
      <c r="L18" s="2"/>
      <c r="M18" s="8"/>
      <c r="N18" s="2"/>
      <c r="O18" s="2"/>
      <c r="P18" s="2"/>
      <c r="Q18" s="353"/>
      <c r="R18" s="348"/>
      <c r="S18" s="363"/>
      <c r="T18" s="2"/>
      <c r="U18" s="2"/>
      <c r="V18" s="191"/>
      <c r="W18" s="191"/>
      <c r="X18" s="195"/>
      <c r="Y18" s="2"/>
      <c r="Z18" s="2"/>
      <c r="AA18" s="2"/>
    </row>
  </sheetData>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0000000}">
          <x14:formula1>
            <xm:f>MasterCodeList!$C$2:$C$27</xm:f>
          </x14:formula1>
          <xm:sqref>A4:A6</xm:sqref>
        </x14:dataValidation>
        <x14:dataValidation type="list" allowBlank="1" showInputMessage="1" showErrorMessage="1" xr:uid="{00000000-0002-0000-0800-000001000000}">
          <x14:formula1>
            <xm:f>MasterCodeList!$C$378:$C$384</xm:f>
          </x14:formula1>
          <xm:sqref>C4:C6</xm:sqref>
        </x14:dataValidation>
        <x14:dataValidation type="list" allowBlank="1" showInputMessage="1" showErrorMessage="1" xr:uid="{00000000-0002-0000-0800-000002000000}">
          <x14:formula1>
            <xm:f>MasterCodeList!$C$28:$C$46</xm:f>
          </x14:formula1>
          <xm:sqref>D4:D6</xm:sqref>
        </x14:dataValidation>
        <x14:dataValidation type="list" allowBlank="1" showInputMessage="1" showErrorMessage="1" xr:uid="{00000000-0002-0000-0800-000003000000}">
          <x14:formula1>
            <xm:f>MasterCodeList!$C$195:$C$203</xm:f>
          </x14:formula1>
          <xm:sqref>I4:I6</xm:sqref>
        </x14:dataValidation>
        <x14:dataValidation type="list" allowBlank="1" showInputMessage="1" showErrorMessage="1" xr:uid="{00000000-0002-0000-0800-000004000000}">
          <x14:formula1>
            <xm:f>MasterCodeList!$C$57:$C$60</xm:f>
          </x14:formula1>
          <xm:sqref>J4:J6</xm:sqref>
        </x14:dataValidation>
        <x14:dataValidation type="list" allowBlank="1" showInputMessage="1" showErrorMessage="1" xr:uid="{00000000-0002-0000-0800-000005000000}">
          <x14:formula1>
            <xm:f>MasterCodeList!$C$188:$C$194</xm:f>
          </x14:formula1>
          <xm:sqref>M4:M6</xm:sqref>
        </x14:dataValidation>
        <x14:dataValidation type="list" allowBlank="1" showInputMessage="1" showErrorMessage="1" xr:uid="{00000000-0002-0000-0800-000006000000}">
          <x14:formula1>
            <xm:f>MasterCodeList!$C$115:$C$125</xm:f>
          </x14:formula1>
          <xm:sqref>P4:P6</xm:sqref>
        </x14:dataValidation>
        <x14:dataValidation type="list" allowBlank="1" showInputMessage="1" showErrorMessage="1" xr:uid="{00000000-0002-0000-0800-000007000000}">
          <x14:formula1>
            <xm:f>MasterCodeList!$C$160:$C$165</xm:f>
          </x14:formula1>
          <xm:sqref>T4:T6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6BBCFF-CCB6-4DA4-895F-11B249F97479}"/>
</file>

<file path=customXml/itemProps2.xml><?xml version="1.0" encoding="utf-8"?>
<ds:datastoreItem xmlns:ds="http://schemas.openxmlformats.org/officeDocument/2006/customXml" ds:itemID="{E3144326-9E81-4BD0-A7B6-436722EBA51D}">
  <ds:schemaRefs>
    <ds:schemaRef ds:uri="http://schemas.microsoft.com/sharepoint/v3/contenttype/forms"/>
  </ds:schemaRefs>
</ds:datastoreItem>
</file>

<file path=customXml/itemProps3.xml><?xml version="1.0" encoding="utf-8"?>
<ds:datastoreItem xmlns:ds="http://schemas.openxmlformats.org/officeDocument/2006/customXml" ds:itemID="{941A7766-F5B2-4C25-88DB-4AB9E91ABD68}">
  <ds:schemaRefs>
    <ds:schemaRef ds:uri="http://schemas.microsoft.com/office/2006/metadata/properties"/>
    <ds:schemaRef ds:uri="http://purl.org/dc/terms/"/>
    <ds:schemaRef ds:uri="http://schemas.openxmlformats.org/package/2006/metadata/core-properties"/>
    <ds:schemaRef ds:uri="904e3511-9992-4b3c-905b-59ac8196a7c5"/>
    <ds:schemaRef ds:uri="http://schemas.microsoft.com/office/2006/documentManagement/types"/>
    <ds:schemaRef ds:uri="http://schemas.microsoft.com/office/infopath/2007/PartnerControls"/>
    <ds:schemaRef ds:uri="http://purl.org/dc/elements/1.1/"/>
    <ds:schemaRef ds:uri="5c135270-ec9f-4d35-a2cb-99d18e9fa3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2.3 Diadromous</vt:lpstr>
      <vt:lpstr>Table 2.4 Recreational</vt:lpstr>
      <vt:lpstr>Table 2.5 Sampling plan biol</vt:lpstr>
      <vt:lpstr>Table 2.6 Surveys-at-sea</vt:lpstr>
      <vt:lpstr>Table 3.1 Fishing activity</vt:lpstr>
      <vt:lpstr>Table 4.1 Stomach</vt:lpstr>
      <vt:lpstr>Table 5.1 Fleet population</vt:lpstr>
      <vt:lpstr>Table 5.2 Fleet SocEcon</vt:lpstr>
      <vt:lpstr>Table 6.1 Aquaculture SocEcon</vt:lpstr>
      <vt:lpstr>Table 7.1 Processing SocEcon</vt:lpstr>
      <vt:lpstr>DropDownList-HowToDelete</vt:lpstr>
      <vt:lpstr>'DropDownList-HowToDelete'!Print_Area</vt:lpstr>
      <vt:lpstr>MasterCodeList!Print_Area</vt:lpstr>
      <vt:lpstr>'Table 0'!Print_Area</vt:lpstr>
      <vt:lpstr>'Table 1.1 Data availability'!Print_Area</vt:lpstr>
      <vt:lpstr>'Table 2.1 Stocks'!Print_Area</vt:lpstr>
      <vt:lpstr>'Table 7.1 Processing SocEcon'!Print_Area</vt:lpstr>
      <vt:lpstr>'Table 1.1 Data availability'!Print_Titles</vt:lpstr>
      <vt:lpstr>'Table 1.2 Internat coord'!Print_Titles</vt:lpstr>
      <vt:lpstr>'Table 1.3 Bi-multilaterals'!Print_Titles</vt:lpstr>
      <vt:lpstr>'Table 1.4 Recommendations'!Print_Titles</vt:lpstr>
      <vt:lpstr>'Table 2.1 Stocks'!Print_Titles</vt:lpstr>
      <vt:lpstr>'Table 2.2 Biol variables'!Print_Titles</vt:lpstr>
      <vt:lpstr>'Table 2.3 Diadromous'!Print_Titles</vt:lpstr>
      <vt:lpstr>'Table 2.4 Recreational'!Print_Titles</vt:lpstr>
      <vt:lpstr>'Table 2.5 Sampling plan biol'!Print_Titles</vt:lpstr>
      <vt:lpstr>'Table 2.6 Surveys-at-sea'!Print_Titles</vt:lpstr>
      <vt:lpstr>'Table 3.1 Fishing activity'!Print_Titles</vt:lpstr>
      <vt:lpstr>'Table 4.1 Stomach'!Print_Titles</vt:lpstr>
      <vt:lpstr>'Table 5.1 Fleet population'!Print_Titles</vt:lpstr>
      <vt:lpstr>'Table 5.2 Fleet SocEcon'!Print_Titles</vt:lpstr>
      <vt:lpstr>'Table 6.1 Aquaculture SocEcon'!Print_Titles</vt:lpstr>
      <vt:lpstr>'Table 7.1 Processing SocEcon'!Print_Titles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Oostenbrugge, Hans van (LEI)</cp:lastModifiedBy>
  <cp:revision/>
  <dcterms:created xsi:type="dcterms:W3CDTF">2020-11-05T12:04:58Z</dcterms:created>
  <dcterms:modified xsi:type="dcterms:W3CDTF">2023-06-21T09:49:27Z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