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codeName="ThisWorkbook"/>
  <mc:AlternateContent xmlns:mc="http://schemas.openxmlformats.org/markup-compatibility/2006">
    <mc:Choice Requires="x15">
      <x15ac:absPath xmlns:x15ac="http://schemas.microsoft.com/office/spreadsheetml/2010/11/ac" url="C:\Users\jolanta.cesiuliene\Documents\Darbai\DRP-2019\Ataskaitos\AR\AR įvertinimas ir pastabos-2019-11-04\Atsakymas Komisijai\"/>
    </mc:Choice>
  </mc:AlternateContent>
  <xr:revisionPtr revIDLastSave="0" documentId="13_ncr:1_{3B0D361B-E4AF-4251-8366-6C422CB2F659}" xr6:coauthVersionLast="45" xr6:coauthVersionMax="45" xr10:uidLastSave="{00000000-0000-0000-0000-000000000000}"/>
  <bookViews>
    <workbookView xWindow="-120" yWindow="-120" windowWidth="29040" windowHeight="15840" tabRatio="917" firstSheet="15" activeTab="21" xr2:uid="{00000000-000D-0000-FFFF-FFFF00000000}"/>
  </bookViews>
  <sheets>
    <sheet name="Table1A List of required st" sheetId="84" r:id="rId1"/>
    <sheet name="Table1B Planning of sampling " sheetId="46" r:id="rId2"/>
    <sheet name="Table1C Sampling intensity " sheetId="47" r:id="rId3"/>
    <sheet name="Table1D Recreational Fisher" sheetId="82" r:id="rId4"/>
    <sheet name="Table1E Anadromous catadromous" sheetId="64" r:id="rId5"/>
    <sheet name="Table1F Incidental by catch" sheetId="65" r:id="rId6"/>
    <sheet name="Table1G List of research survey" sheetId="85" r:id="rId7"/>
    <sheet name="Table1H Research survey data" sheetId="86" r:id="rId8"/>
    <sheet name="Table2A Fishing activity variab" sheetId="56" r:id="rId9"/>
    <sheet name="Table3A  Pop segment fisheries" sheetId="76" r:id="rId10"/>
    <sheet name="Table3B Pop segments aquacultur" sheetId="77" r:id="rId11"/>
    <sheet name="Table3C Pop segments processin" sheetId="78" r:id="rId12"/>
    <sheet name="Table4A Sampling plan descripti" sheetId="71" r:id="rId13"/>
    <sheet name="Table4B Sampling frame descrip" sheetId="72" r:id="rId14"/>
    <sheet name="Table4C Data on the fisheries" sheetId="73" r:id="rId15"/>
    <sheet name="Table4D Landing locations" sheetId="74" r:id="rId16"/>
    <sheet name="Table5A Quality assurance frame" sheetId="44" r:id="rId17"/>
    <sheet name="Table5B Quality assurance frame" sheetId="60" r:id="rId18"/>
    <sheet name="Table6A_Data_availability" sheetId="88" r:id="rId19"/>
    <sheet name="Table7A_Planned Regional_coord" sheetId="61" r:id="rId20"/>
    <sheet name="Table7B_Follow up of Recommenda" sheetId="62" r:id="rId21"/>
    <sheet name="Table7C_Bi- and multilatera" sheetId="83" r:id="rId22"/>
  </sheets>
  <externalReferences>
    <externalReference r:id="rId23"/>
    <externalReference r:id="rId24"/>
    <externalReference r:id="rId25"/>
    <externalReference r:id="rId26"/>
  </externalReferences>
  <definedNames>
    <definedName name="_xlnm._FilterDatabase" localSheetId="0" hidden="1">'Table1A List of required st'!$A$4:$M$309</definedName>
    <definedName name="_xlnm._FilterDatabase" localSheetId="2" hidden="1">'Table1C Sampling intensity '!$A$4:$Q$132</definedName>
    <definedName name="_xlnm._FilterDatabase" localSheetId="4" hidden="1">'Table1E Anadromous catadromous'!$D$4:$U$14</definedName>
    <definedName name="_xlnm._FilterDatabase" localSheetId="9" hidden="1">'Table3A  Pop segment fisheries'!$A$4:$R$357</definedName>
    <definedName name="_xlnm._FilterDatabase" localSheetId="12" hidden="1">'Table4A Sampling plan descripti'!$A$5:$Y$19</definedName>
    <definedName name="aa" localSheetId="0">#REF!</definedName>
    <definedName name="aa" localSheetId="3">#REF!</definedName>
    <definedName name="aa" localSheetId="6">#REF!</definedName>
    <definedName name="aa" localSheetId="7">#REF!</definedName>
    <definedName name="aa" localSheetId="21">#REF!</definedName>
    <definedName name="aa">#REF!</definedName>
    <definedName name="Edd" localSheetId="3">#REF!</definedName>
    <definedName name="Edd" localSheetId="8">#REF!</definedName>
    <definedName name="Edd" localSheetId="21">#REF!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6">#REF!</definedName>
    <definedName name="Excel_BuiltIn_Print_Area_1_1" localSheetId="18">#REF!</definedName>
    <definedName name="Excel_BuiltIn_Print_Area_1_1" localSheetId="21">#REF!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6">#REF!</definedName>
    <definedName name="Excel_BuiltIn_Print_Area_1_1_1" localSheetId="21">#REF!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21">#REF!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16">#REF!</definedName>
    <definedName name="Excel_BuiltIn_Print_Area_10_1_1" localSheetId="21">#REF!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21">#REF!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21">#REF!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21">#REF!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21">#REF!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21">#REF!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21">#REF!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21">#REF!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21">#REF!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21">#REF!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21">#REF!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21">#REF!</definedName>
    <definedName name="Excel_BuiltIn_Print_Area_9_1">#REF!</definedName>
    <definedName name="Excel_Builtin_PrintArea_10_1_2" localSheetId="3">#REF!</definedName>
    <definedName name="Excel_Builtin_PrintArea_10_1_2" localSheetId="21">#REF!</definedName>
    <definedName name="Excel_Builtin_PrintArea_10_1_2">#REF!</definedName>
    <definedName name="exel">#REF!</definedName>
    <definedName name="fffff" localSheetId="3">#REF!</definedName>
    <definedName name="fffff" localSheetId="21">#REF!</definedName>
    <definedName name="fffff">#REF!</definedName>
    <definedName name="g" localSheetId="3">#REF!</definedName>
    <definedName name="g" localSheetId="21">#REF!</definedName>
    <definedName name="g">#REF!</definedName>
    <definedName name="GSA">[1]codification!$A$51:$A$81</definedName>
    <definedName name="nuevo" localSheetId="0">#REF!</definedName>
    <definedName name="nuevo" localSheetId="3">#REF!</definedName>
    <definedName name="nuevo" localSheetId="6">#REF!</definedName>
    <definedName name="nuevo" localSheetId="7">#REF!</definedName>
    <definedName name="nuevo" localSheetId="21">#REF!</definedName>
    <definedName name="nuevo">#REF!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18">#REF!</definedName>
    <definedName name="print" localSheetId="21">#REF!</definedName>
    <definedName name="print">#REF!</definedName>
    <definedName name="_xlnm.Print_Area" localSheetId="6">'Table1G List of research survey'!$A$4:$AA$7</definedName>
    <definedName name="_xlnm.Print_Area" localSheetId="7">'Table1H Research survey data'!$A$1:$M$14</definedName>
    <definedName name="_xlnm.Print_Area" localSheetId="9">'Table3A  Pop segment fisheries'!#REF!</definedName>
    <definedName name="TableD">#REF!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14" i="64" l="1"/>
  <c r="Q13" i="64"/>
  <c r="N128" i="47" l="1"/>
  <c r="N127" i="47"/>
  <c r="N126" i="47"/>
  <c r="N125" i="47"/>
  <c r="L14" i="86" l="1"/>
  <c r="L13" i="86"/>
  <c r="L12" i="86"/>
  <c r="L11" i="86"/>
  <c r="L10" i="86"/>
  <c r="L9" i="86"/>
  <c r="L8" i="86"/>
  <c r="L7" i="86"/>
  <c r="L6" i="86"/>
  <c r="L5" i="86"/>
  <c r="N56" i="78" l="1"/>
  <c r="L56" i="78"/>
  <c r="M56" i="78" s="1"/>
  <c r="N55" i="78"/>
  <c r="L55" i="78"/>
  <c r="M55" i="78" s="1"/>
  <c r="N54" i="78"/>
  <c r="L54" i="78"/>
  <c r="M54" i="78" s="1"/>
  <c r="N53" i="78"/>
  <c r="L53" i="78"/>
  <c r="M53" i="78" s="1"/>
  <c r="N52" i="78"/>
  <c r="L52" i="78"/>
  <c r="M52" i="78" s="1"/>
  <c r="N51" i="78"/>
  <c r="L51" i="78"/>
  <c r="M51" i="78" s="1"/>
  <c r="N50" i="78"/>
  <c r="L50" i="78"/>
  <c r="M50" i="78" s="1"/>
  <c r="N49" i="78"/>
  <c r="L49" i="78"/>
  <c r="M49" i="78" s="1"/>
  <c r="N48" i="78"/>
  <c r="M48" i="78"/>
  <c r="L48" i="78"/>
  <c r="N47" i="78"/>
  <c r="L47" i="78"/>
  <c r="M47" i="78" s="1"/>
  <c r="N46" i="78"/>
  <c r="L46" i="78"/>
  <c r="M46" i="78" s="1"/>
  <c r="N45" i="78"/>
  <c r="L45" i="78"/>
  <c r="M45" i="78" s="1"/>
  <c r="N44" i="78"/>
  <c r="L44" i="78"/>
  <c r="M44" i="78" s="1"/>
  <c r="N43" i="78"/>
  <c r="L43" i="78"/>
  <c r="M43" i="78" s="1"/>
  <c r="N42" i="78"/>
  <c r="L42" i="78"/>
  <c r="M42" i="78" s="1"/>
  <c r="N41" i="78"/>
  <c r="L41" i="78"/>
  <c r="M41" i="78" s="1"/>
  <c r="N40" i="78"/>
  <c r="L40" i="78"/>
  <c r="M40" i="78" s="1"/>
  <c r="N39" i="78"/>
  <c r="L39" i="78"/>
  <c r="M39" i="78" s="1"/>
  <c r="N38" i="78"/>
  <c r="L38" i="78"/>
  <c r="M38" i="78" s="1"/>
  <c r="N37" i="78"/>
  <c r="L37" i="78"/>
  <c r="M37" i="78" s="1"/>
  <c r="N36" i="78"/>
  <c r="L36" i="78"/>
  <c r="M36" i="78" s="1"/>
  <c r="N35" i="78"/>
  <c r="L35" i="78"/>
  <c r="M35" i="78" s="1"/>
  <c r="N34" i="78"/>
  <c r="L34" i="78"/>
  <c r="M34" i="78" s="1"/>
  <c r="N33" i="78"/>
  <c r="L33" i="78"/>
  <c r="M33" i="78" s="1"/>
  <c r="N32" i="78"/>
  <c r="L32" i="78"/>
  <c r="M32" i="78" s="1"/>
  <c r="N31" i="78"/>
  <c r="L31" i="78"/>
  <c r="M31" i="78" s="1"/>
  <c r="N30" i="78"/>
  <c r="L30" i="78"/>
  <c r="M30" i="78" s="1"/>
  <c r="N29" i="78"/>
  <c r="L29" i="78"/>
  <c r="M29" i="78" s="1"/>
  <c r="N28" i="78"/>
  <c r="L28" i="78"/>
  <c r="M28" i="78" s="1"/>
  <c r="N27" i="78"/>
  <c r="L27" i="78"/>
  <c r="M27" i="78" s="1"/>
  <c r="N26" i="78"/>
  <c r="L26" i="78"/>
  <c r="M26" i="78" s="1"/>
  <c r="N25" i="78"/>
  <c r="L25" i="78"/>
  <c r="M25" i="78" s="1"/>
  <c r="N24" i="78"/>
  <c r="L24" i="78"/>
  <c r="M24" i="78" s="1"/>
  <c r="N23" i="78"/>
  <c r="L23" i="78"/>
  <c r="M23" i="78" s="1"/>
  <c r="N22" i="78"/>
  <c r="L22" i="78"/>
  <c r="M22" i="78" s="1"/>
  <c r="N21" i="78"/>
  <c r="L21" i="78"/>
  <c r="M21" i="78" s="1"/>
  <c r="N20" i="78"/>
  <c r="L20" i="78"/>
  <c r="M20" i="78" s="1"/>
  <c r="N19" i="78"/>
  <c r="L19" i="78"/>
  <c r="M19" i="78" s="1"/>
  <c r="N18" i="78"/>
  <c r="L18" i="78"/>
  <c r="M18" i="78" s="1"/>
  <c r="N17" i="78"/>
  <c r="L17" i="78"/>
  <c r="M17" i="78" s="1"/>
  <c r="N16" i="78"/>
  <c r="L16" i="78"/>
  <c r="M16" i="78" s="1"/>
  <c r="N15" i="78"/>
  <c r="L15" i="78"/>
  <c r="M15" i="78" s="1"/>
  <c r="N14" i="78"/>
  <c r="L14" i="78"/>
  <c r="M14" i="78" s="1"/>
  <c r="N13" i="78"/>
  <c r="L13" i="78"/>
  <c r="M13" i="78" s="1"/>
  <c r="N12" i="78"/>
  <c r="L12" i="78"/>
  <c r="M12" i="78" s="1"/>
  <c r="N11" i="78"/>
  <c r="L11" i="78"/>
  <c r="M11" i="78" s="1"/>
  <c r="N10" i="78"/>
  <c r="L10" i="78"/>
  <c r="M10" i="78" s="1"/>
  <c r="N9" i="78"/>
  <c r="L9" i="78"/>
  <c r="M9" i="78" s="1"/>
  <c r="N8" i="78"/>
  <c r="L8" i="78"/>
  <c r="M8" i="78" s="1"/>
  <c r="N7" i="78"/>
  <c r="L7" i="78"/>
  <c r="M7" i="78" s="1"/>
  <c r="N6" i="78"/>
  <c r="L6" i="78"/>
  <c r="M6" i="78" s="1"/>
  <c r="N5" i="78"/>
  <c r="L5" i="78"/>
  <c r="M5" i="78" s="1"/>
  <c r="Q357" i="76" l="1"/>
  <c r="P357" i="76" s="1"/>
  <c r="O357" i="76"/>
  <c r="Q355" i="76"/>
  <c r="P355" i="76" s="1"/>
  <c r="O355" i="76"/>
  <c r="Q354" i="76"/>
  <c r="P354" i="76" s="1"/>
  <c r="O354" i="76"/>
  <c r="Q353" i="76"/>
  <c r="P353" i="76" s="1"/>
  <c r="O353" i="76"/>
  <c r="Q352" i="76"/>
  <c r="P352" i="76" s="1"/>
  <c r="O352" i="76"/>
  <c r="Q351" i="76"/>
  <c r="P351" i="76" s="1"/>
  <c r="O351" i="76"/>
  <c r="Q350" i="76"/>
  <c r="P350" i="76" s="1"/>
  <c r="O350" i="76"/>
  <c r="Q349" i="76"/>
  <c r="P349" i="76" s="1"/>
  <c r="O349" i="76"/>
  <c r="Q348" i="76"/>
  <c r="P348" i="76" s="1"/>
  <c r="O348" i="76"/>
  <c r="Q346" i="76"/>
  <c r="P346" i="76" s="1"/>
  <c r="O346" i="76"/>
  <c r="Q345" i="76"/>
  <c r="P345" i="76" s="1"/>
  <c r="O345" i="76"/>
  <c r="Q344" i="76"/>
  <c r="P344" i="76" s="1"/>
  <c r="O344" i="76"/>
  <c r="Q343" i="76"/>
  <c r="P343" i="76" s="1"/>
  <c r="O343" i="76"/>
  <c r="Q342" i="76"/>
  <c r="P342" i="76" s="1"/>
  <c r="O342" i="76"/>
  <c r="Q341" i="76"/>
  <c r="P341" i="76" s="1"/>
  <c r="O341" i="76"/>
  <c r="Q340" i="76"/>
  <c r="P340" i="76" s="1"/>
  <c r="O340" i="76"/>
  <c r="Q339" i="76"/>
  <c r="P339" i="76" s="1"/>
  <c r="O339" i="76"/>
  <c r="Q337" i="76"/>
  <c r="P337" i="76" s="1"/>
  <c r="O337" i="76"/>
  <c r="Q336" i="76"/>
  <c r="P336" i="76" s="1"/>
  <c r="O336" i="76"/>
  <c r="Q335" i="76"/>
  <c r="P335" i="76" s="1"/>
  <c r="O335" i="76"/>
  <c r="Q334" i="76"/>
  <c r="P334" i="76" s="1"/>
  <c r="O334" i="76"/>
  <c r="Q333" i="76"/>
  <c r="P333" i="76" s="1"/>
  <c r="O333" i="76"/>
  <c r="Q332" i="76"/>
  <c r="P332" i="76" s="1"/>
  <c r="O332" i="76"/>
  <c r="Q331" i="76"/>
  <c r="P331" i="76" s="1"/>
  <c r="O331" i="76"/>
  <c r="Q330" i="76"/>
  <c r="P330" i="76" s="1"/>
  <c r="O330" i="76"/>
  <c r="Q328" i="76"/>
  <c r="P328" i="76" s="1"/>
  <c r="O328" i="76"/>
  <c r="Q327" i="76"/>
  <c r="P327" i="76" s="1"/>
  <c r="O327" i="76"/>
  <c r="Q326" i="76"/>
  <c r="P326" i="76" s="1"/>
  <c r="O326" i="76"/>
  <c r="Q325" i="76"/>
  <c r="P325" i="76" s="1"/>
  <c r="O325" i="76"/>
  <c r="Q324" i="76"/>
  <c r="P324" i="76" s="1"/>
  <c r="O324" i="76"/>
  <c r="Q323" i="76"/>
  <c r="P323" i="76" s="1"/>
  <c r="O323" i="76"/>
  <c r="Q322" i="76"/>
  <c r="P322" i="76" s="1"/>
  <c r="O322" i="76"/>
  <c r="Q321" i="76"/>
  <c r="P321" i="76" s="1"/>
  <c r="O321" i="76"/>
  <c r="Q319" i="76"/>
  <c r="P319" i="76" s="1"/>
  <c r="O319" i="76"/>
  <c r="Q318" i="76"/>
  <c r="P318" i="76" s="1"/>
  <c r="O318" i="76"/>
  <c r="Q317" i="76"/>
  <c r="P317" i="76" s="1"/>
  <c r="O317" i="76"/>
  <c r="Q316" i="76"/>
  <c r="P316" i="76" s="1"/>
  <c r="O316" i="76"/>
  <c r="Q315" i="76"/>
  <c r="P315" i="76" s="1"/>
  <c r="O315" i="76"/>
  <c r="Q314" i="76"/>
  <c r="P314" i="76" s="1"/>
  <c r="O314" i="76"/>
  <c r="Q313" i="76"/>
  <c r="P313" i="76" s="1"/>
  <c r="O313" i="76"/>
  <c r="Q312" i="76"/>
  <c r="P312" i="76" s="1"/>
  <c r="O312" i="76"/>
  <c r="Q310" i="76"/>
  <c r="P310" i="76" s="1"/>
  <c r="O310" i="76"/>
  <c r="Q309" i="76"/>
  <c r="P309" i="76" s="1"/>
  <c r="O309" i="76"/>
  <c r="Q308" i="76"/>
  <c r="P308" i="76" s="1"/>
  <c r="O308" i="76"/>
  <c r="Q307" i="76"/>
  <c r="P307" i="76" s="1"/>
  <c r="O307" i="76"/>
  <c r="Q306" i="76"/>
  <c r="P306" i="76" s="1"/>
  <c r="O306" i="76"/>
  <c r="Q305" i="76"/>
  <c r="P305" i="76" s="1"/>
  <c r="O305" i="76"/>
  <c r="Q304" i="76"/>
  <c r="P304" i="76" s="1"/>
  <c r="O304" i="76"/>
  <c r="Q303" i="76"/>
  <c r="P303" i="76" s="1"/>
  <c r="O303" i="76"/>
  <c r="Q301" i="76"/>
  <c r="P301" i="76" s="1"/>
  <c r="O301" i="76"/>
  <c r="Q300" i="76"/>
  <c r="P300" i="76" s="1"/>
  <c r="O300" i="76"/>
  <c r="Q299" i="76"/>
  <c r="P299" i="76" s="1"/>
  <c r="O299" i="76"/>
  <c r="Q298" i="76"/>
  <c r="P298" i="76" s="1"/>
  <c r="O298" i="76"/>
  <c r="Q297" i="76"/>
  <c r="P297" i="76" s="1"/>
  <c r="O297" i="76"/>
  <c r="Q296" i="76"/>
  <c r="P296" i="76" s="1"/>
  <c r="O296" i="76"/>
  <c r="Q295" i="76"/>
  <c r="P295" i="76" s="1"/>
  <c r="O295" i="76"/>
  <c r="Q294" i="76"/>
  <c r="P294" i="76" s="1"/>
  <c r="O294" i="76"/>
  <c r="Q292" i="76"/>
  <c r="P292" i="76" s="1"/>
  <c r="O292" i="76"/>
  <c r="Q291" i="76"/>
  <c r="P291" i="76" s="1"/>
  <c r="O291" i="76"/>
  <c r="Q290" i="76"/>
  <c r="P290" i="76" s="1"/>
  <c r="O290" i="76"/>
  <c r="Q289" i="76"/>
  <c r="P289" i="76" s="1"/>
  <c r="O289" i="76"/>
  <c r="Q288" i="76"/>
  <c r="P288" i="76" s="1"/>
  <c r="O288" i="76"/>
  <c r="Q287" i="76"/>
  <c r="P287" i="76" s="1"/>
  <c r="O287" i="76"/>
  <c r="Q286" i="76"/>
  <c r="P286" i="76" s="1"/>
  <c r="O286" i="76"/>
  <c r="Q285" i="76"/>
  <c r="P285" i="76" s="1"/>
  <c r="O285" i="76"/>
  <c r="Q283" i="76"/>
  <c r="P283" i="76" s="1"/>
  <c r="O283" i="76"/>
  <c r="Q282" i="76"/>
  <c r="P282" i="76" s="1"/>
  <c r="O282" i="76"/>
  <c r="Q281" i="76"/>
  <c r="P281" i="76" s="1"/>
  <c r="O281" i="76"/>
  <c r="Q280" i="76"/>
  <c r="P280" i="76" s="1"/>
  <c r="O280" i="76"/>
  <c r="Q279" i="76"/>
  <c r="P279" i="76" s="1"/>
  <c r="O279" i="76"/>
  <c r="Q278" i="76"/>
  <c r="P278" i="76" s="1"/>
  <c r="O278" i="76"/>
  <c r="Q277" i="76"/>
  <c r="P277" i="76" s="1"/>
  <c r="O277" i="76"/>
  <c r="Q276" i="76"/>
  <c r="P276" i="76" s="1"/>
  <c r="O276" i="76"/>
  <c r="Q274" i="76"/>
  <c r="P274" i="76" s="1"/>
  <c r="O274" i="76"/>
  <c r="Q273" i="76"/>
  <c r="P273" i="76" s="1"/>
  <c r="O273" i="76"/>
  <c r="Q272" i="76"/>
  <c r="P272" i="76" s="1"/>
  <c r="O272" i="76"/>
  <c r="Q271" i="76"/>
  <c r="P271" i="76" s="1"/>
  <c r="O271" i="76"/>
  <c r="Q270" i="76"/>
  <c r="P270" i="76" s="1"/>
  <c r="O270" i="76"/>
  <c r="Q269" i="76"/>
  <c r="P269" i="76" s="1"/>
  <c r="O269" i="76"/>
  <c r="Q268" i="76"/>
  <c r="P268" i="76" s="1"/>
  <c r="O268" i="76"/>
  <c r="Q267" i="76"/>
  <c r="P267" i="76" s="1"/>
  <c r="O267" i="76"/>
  <c r="Q265" i="76"/>
  <c r="P265" i="76" s="1"/>
  <c r="O265" i="76"/>
  <c r="Q264" i="76"/>
  <c r="P264" i="76" s="1"/>
  <c r="O264" i="76"/>
  <c r="Q263" i="76"/>
  <c r="P263" i="76" s="1"/>
  <c r="O263" i="76"/>
  <c r="Q262" i="76"/>
  <c r="P262" i="76" s="1"/>
  <c r="O262" i="76"/>
  <c r="Q261" i="76"/>
  <c r="P261" i="76" s="1"/>
  <c r="O261" i="76"/>
  <c r="Q260" i="76"/>
  <c r="P260" i="76" s="1"/>
  <c r="O260" i="76"/>
  <c r="Q259" i="76"/>
  <c r="P259" i="76" s="1"/>
  <c r="O259" i="76"/>
  <c r="Q258" i="76"/>
  <c r="P258" i="76" s="1"/>
  <c r="O258" i="76"/>
  <c r="Q256" i="76"/>
  <c r="P256" i="76" s="1"/>
  <c r="O256" i="76"/>
  <c r="Q255" i="76"/>
  <c r="P255" i="76" s="1"/>
  <c r="O255" i="76"/>
  <c r="Q254" i="76"/>
  <c r="P254" i="76" s="1"/>
  <c r="O254" i="76"/>
  <c r="Q253" i="76"/>
  <c r="P253" i="76" s="1"/>
  <c r="O253" i="76"/>
  <c r="Q252" i="76"/>
  <c r="P252" i="76" s="1"/>
  <c r="O252" i="76"/>
  <c r="Q251" i="76"/>
  <c r="P251" i="76" s="1"/>
  <c r="O251" i="76"/>
  <c r="Q250" i="76"/>
  <c r="P250" i="76" s="1"/>
  <c r="O250" i="76"/>
  <c r="Q249" i="76"/>
  <c r="P249" i="76" s="1"/>
  <c r="O249" i="76"/>
  <c r="Q247" i="76"/>
  <c r="P247" i="76" s="1"/>
  <c r="O247" i="76"/>
  <c r="Q246" i="76"/>
  <c r="P246" i="76" s="1"/>
  <c r="O246" i="76"/>
  <c r="Q245" i="76"/>
  <c r="P245" i="76" s="1"/>
  <c r="O245" i="76"/>
  <c r="Q244" i="76"/>
  <c r="P244" i="76" s="1"/>
  <c r="O244" i="76"/>
  <c r="Q243" i="76"/>
  <c r="P243" i="76" s="1"/>
  <c r="O243" i="76"/>
  <c r="Q242" i="76"/>
  <c r="P242" i="76" s="1"/>
  <c r="O242" i="76"/>
  <c r="Q241" i="76"/>
  <c r="P241" i="76" s="1"/>
  <c r="O241" i="76"/>
  <c r="Q240" i="76"/>
  <c r="P240" i="76" s="1"/>
  <c r="O240" i="76"/>
  <c r="Q238" i="76"/>
  <c r="P238" i="76" s="1"/>
  <c r="O238" i="76"/>
  <c r="Q237" i="76"/>
  <c r="P237" i="76" s="1"/>
  <c r="O237" i="76"/>
  <c r="Q236" i="76"/>
  <c r="P236" i="76" s="1"/>
  <c r="O236" i="76"/>
  <c r="Q235" i="76"/>
  <c r="P235" i="76" s="1"/>
  <c r="O235" i="76"/>
  <c r="Q234" i="76"/>
  <c r="P234" i="76" s="1"/>
  <c r="O234" i="76"/>
  <c r="Q233" i="76"/>
  <c r="P233" i="76" s="1"/>
  <c r="O233" i="76"/>
  <c r="Q232" i="76"/>
  <c r="P232" i="76" s="1"/>
  <c r="O232" i="76"/>
  <c r="Q231" i="76"/>
  <c r="P231" i="76" s="1"/>
  <c r="O231" i="76"/>
  <c r="Q229" i="76"/>
  <c r="P229" i="76" s="1"/>
  <c r="O229" i="76"/>
  <c r="Q228" i="76"/>
  <c r="P228" i="76" s="1"/>
  <c r="O228" i="76"/>
  <c r="Q227" i="76"/>
  <c r="P227" i="76" s="1"/>
  <c r="O227" i="76"/>
  <c r="Q226" i="76"/>
  <c r="P226" i="76" s="1"/>
  <c r="O226" i="76"/>
  <c r="Q225" i="76"/>
  <c r="P225" i="76" s="1"/>
  <c r="O225" i="76"/>
  <c r="Q224" i="76"/>
  <c r="P224" i="76" s="1"/>
  <c r="O224" i="76"/>
  <c r="Q223" i="76"/>
  <c r="P223" i="76" s="1"/>
  <c r="O223" i="76"/>
  <c r="Q222" i="76"/>
  <c r="P222" i="76" s="1"/>
  <c r="O222" i="76"/>
  <c r="Q220" i="76"/>
  <c r="P220" i="76" s="1"/>
  <c r="O220" i="76"/>
  <c r="Q219" i="76"/>
  <c r="P219" i="76" s="1"/>
  <c r="O219" i="76"/>
  <c r="Q218" i="76"/>
  <c r="P218" i="76" s="1"/>
  <c r="O218" i="76"/>
  <c r="Q217" i="76"/>
  <c r="P217" i="76" s="1"/>
  <c r="O217" i="76"/>
  <c r="Q216" i="76"/>
  <c r="P216" i="76" s="1"/>
  <c r="O216" i="76"/>
  <c r="Q215" i="76"/>
  <c r="P215" i="76" s="1"/>
  <c r="O215" i="76"/>
  <c r="Q214" i="76"/>
  <c r="P214" i="76" s="1"/>
  <c r="O214" i="76"/>
  <c r="Q213" i="76"/>
  <c r="P213" i="76" s="1"/>
  <c r="O213" i="76"/>
  <c r="Q211" i="76"/>
  <c r="P211" i="76" s="1"/>
  <c r="O211" i="76"/>
  <c r="Q210" i="76"/>
  <c r="P210" i="76" s="1"/>
  <c r="O210" i="76"/>
  <c r="Q209" i="76"/>
  <c r="P209" i="76" s="1"/>
  <c r="O209" i="76"/>
  <c r="Q208" i="76"/>
  <c r="P208" i="76" s="1"/>
  <c r="O208" i="76"/>
  <c r="Q207" i="76"/>
  <c r="P207" i="76" s="1"/>
  <c r="O207" i="76"/>
  <c r="Q206" i="76"/>
  <c r="P206" i="76" s="1"/>
  <c r="O206" i="76"/>
  <c r="Q205" i="76"/>
  <c r="P205" i="76" s="1"/>
  <c r="O205" i="76"/>
  <c r="Q204" i="76"/>
  <c r="P204" i="76" s="1"/>
  <c r="O204" i="76"/>
  <c r="Q202" i="76"/>
  <c r="P202" i="76" s="1"/>
  <c r="O202" i="76"/>
  <c r="Q201" i="76"/>
  <c r="P201" i="76" s="1"/>
  <c r="O201" i="76"/>
  <c r="Q200" i="76"/>
  <c r="P200" i="76" s="1"/>
  <c r="O200" i="76"/>
  <c r="Q199" i="76"/>
  <c r="P199" i="76" s="1"/>
  <c r="O199" i="76"/>
  <c r="Q198" i="76"/>
  <c r="P198" i="76" s="1"/>
  <c r="O198" i="76"/>
  <c r="Q197" i="76"/>
  <c r="P197" i="76" s="1"/>
  <c r="O197" i="76"/>
  <c r="Q196" i="76"/>
  <c r="P196" i="76" s="1"/>
  <c r="O196" i="76"/>
  <c r="Q195" i="76"/>
  <c r="P195" i="76" s="1"/>
  <c r="O195" i="76"/>
  <c r="Q193" i="76"/>
  <c r="P193" i="76" s="1"/>
  <c r="O193" i="76"/>
  <c r="Q192" i="76"/>
  <c r="P192" i="76" s="1"/>
  <c r="O192" i="76"/>
  <c r="Q191" i="76"/>
  <c r="P191" i="76" s="1"/>
  <c r="O191" i="76"/>
  <c r="Q190" i="76"/>
  <c r="P190" i="76" s="1"/>
  <c r="O190" i="76"/>
  <c r="Q189" i="76"/>
  <c r="P189" i="76" s="1"/>
  <c r="O189" i="76"/>
  <c r="Q188" i="76"/>
  <c r="P188" i="76" s="1"/>
  <c r="O188" i="76"/>
  <c r="Q187" i="76"/>
  <c r="P187" i="76" s="1"/>
  <c r="O187" i="76"/>
  <c r="Q186" i="76"/>
  <c r="P186" i="76" s="1"/>
  <c r="O186" i="76"/>
  <c r="Q184" i="76"/>
  <c r="P184" i="76" s="1"/>
  <c r="O184" i="76"/>
  <c r="Q183" i="76"/>
  <c r="P183" i="76" s="1"/>
  <c r="O183" i="76"/>
  <c r="Q182" i="76"/>
  <c r="P182" i="76" s="1"/>
  <c r="O182" i="76"/>
  <c r="Q181" i="76"/>
  <c r="P181" i="76" s="1"/>
  <c r="O181" i="76"/>
  <c r="Q180" i="76"/>
  <c r="P180" i="76" s="1"/>
  <c r="O180" i="76"/>
  <c r="Q179" i="76"/>
  <c r="P179" i="76" s="1"/>
  <c r="O179" i="76"/>
  <c r="Q178" i="76"/>
  <c r="P178" i="76" s="1"/>
  <c r="O178" i="76"/>
  <c r="Q177" i="76"/>
  <c r="P177" i="76" s="1"/>
  <c r="O177" i="76"/>
  <c r="Q175" i="76"/>
  <c r="P175" i="76" s="1"/>
  <c r="O175" i="76"/>
  <c r="Q174" i="76"/>
  <c r="P174" i="76" s="1"/>
  <c r="O174" i="76"/>
  <c r="Q173" i="76"/>
  <c r="P173" i="76" s="1"/>
  <c r="O173" i="76"/>
  <c r="Q172" i="76"/>
  <c r="P172" i="76" s="1"/>
  <c r="O172" i="76"/>
  <c r="Q171" i="76"/>
  <c r="P171" i="76" s="1"/>
  <c r="O171" i="76"/>
  <c r="Q170" i="76"/>
  <c r="P170" i="76" s="1"/>
  <c r="O170" i="76"/>
  <c r="Q169" i="76"/>
  <c r="P169" i="76" s="1"/>
  <c r="O169" i="76"/>
  <c r="Q168" i="76"/>
  <c r="P168" i="76" s="1"/>
  <c r="O168" i="76"/>
  <c r="Q166" i="76"/>
  <c r="P166" i="76" s="1"/>
  <c r="O166" i="76"/>
  <c r="Q165" i="76"/>
  <c r="P165" i="76" s="1"/>
  <c r="O165" i="76"/>
  <c r="Q164" i="76"/>
  <c r="P164" i="76" s="1"/>
  <c r="O164" i="76"/>
  <c r="Q163" i="76"/>
  <c r="P163" i="76" s="1"/>
  <c r="O163" i="76"/>
  <c r="Q162" i="76"/>
  <c r="P162" i="76" s="1"/>
  <c r="O162" i="76"/>
  <c r="Q161" i="76"/>
  <c r="P161" i="76" s="1"/>
  <c r="O161" i="76"/>
  <c r="Q160" i="76"/>
  <c r="P160" i="76" s="1"/>
  <c r="O160" i="76"/>
  <c r="Q159" i="76"/>
  <c r="P159" i="76" s="1"/>
  <c r="O159" i="76"/>
  <c r="Q157" i="76"/>
  <c r="P157" i="76" s="1"/>
  <c r="O157" i="76"/>
  <c r="Q156" i="76"/>
  <c r="P156" i="76" s="1"/>
  <c r="O156" i="76"/>
  <c r="Q155" i="76"/>
  <c r="P155" i="76" s="1"/>
  <c r="O155" i="76"/>
  <c r="Q154" i="76"/>
  <c r="P154" i="76" s="1"/>
  <c r="O154" i="76"/>
  <c r="Q153" i="76"/>
  <c r="P153" i="76" s="1"/>
  <c r="O153" i="76"/>
  <c r="Q152" i="76"/>
  <c r="P152" i="76" s="1"/>
  <c r="O152" i="76"/>
  <c r="Q151" i="76"/>
  <c r="P151" i="76" s="1"/>
  <c r="O151" i="76"/>
  <c r="Q150" i="76"/>
  <c r="P150" i="76" s="1"/>
  <c r="O150" i="76"/>
  <c r="Q148" i="76"/>
  <c r="P148" i="76" s="1"/>
  <c r="O148" i="76"/>
  <c r="Q147" i="76"/>
  <c r="P147" i="76" s="1"/>
  <c r="O147" i="76"/>
  <c r="Q146" i="76"/>
  <c r="P146" i="76" s="1"/>
  <c r="O146" i="76"/>
  <c r="Q145" i="76"/>
  <c r="P145" i="76" s="1"/>
  <c r="O145" i="76"/>
  <c r="Q144" i="76"/>
  <c r="P144" i="76" s="1"/>
  <c r="O144" i="76"/>
  <c r="Q143" i="76"/>
  <c r="P143" i="76" s="1"/>
  <c r="O143" i="76"/>
  <c r="Q142" i="76"/>
  <c r="P142" i="76" s="1"/>
  <c r="O142" i="76"/>
  <c r="Q141" i="76"/>
  <c r="P141" i="76" s="1"/>
  <c r="O141" i="76"/>
  <c r="Q139" i="76"/>
  <c r="P139" i="76" s="1"/>
  <c r="O139" i="76"/>
  <c r="Q138" i="76"/>
  <c r="P138" i="76" s="1"/>
  <c r="O138" i="76"/>
  <c r="Q137" i="76"/>
  <c r="P137" i="76" s="1"/>
  <c r="O137" i="76"/>
  <c r="Q136" i="76"/>
  <c r="P136" i="76" s="1"/>
  <c r="O136" i="76"/>
  <c r="Q135" i="76"/>
  <c r="P135" i="76" s="1"/>
  <c r="O135" i="76"/>
  <c r="Q134" i="76"/>
  <c r="P134" i="76" s="1"/>
  <c r="O134" i="76"/>
  <c r="Q133" i="76"/>
  <c r="P133" i="76" s="1"/>
  <c r="O133" i="76"/>
  <c r="Q132" i="76"/>
  <c r="P132" i="76" s="1"/>
  <c r="O132" i="76"/>
  <c r="Q130" i="76"/>
  <c r="P130" i="76" s="1"/>
  <c r="O130" i="76"/>
  <c r="Q129" i="76"/>
  <c r="P129" i="76" s="1"/>
  <c r="O129" i="76"/>
  <c r="Q128" i="76"/>
  <c r="P128" i="76" s="1"/>
  <c r="O128" i="76"/>
  <c r="Q127" i="76"/>
  <c r="P127" i="76" s="1"/>
  <c r="O127" i="76"/>
  <c r="Q126" i="76"/>
  <c r="P126" i="76" s="1"/>
  <c r="O126" i="76"/>
  <c r="Q125" i="76"/>
  <c r="P125" i="76" s="1"/>
  <c r="O125" i="76"/>
  <c r="Q124" i="76"/>
  <c r="P124" i="76" s="1"/>
  <c r="O124" i="76"/>
  <c r="Q123" i="76"/>
  <c r="P123" i="76" s="1"/>
  <c r="O123" i="76"/>
  <c r="Q122" i="76"/>
  <c r="P122" i="76" s="1"/>
  <c r="O122" i="76"/>
  <c r="Q120" i="76"/>
  <c r="P120" i="76" s="1"/>
  <c r="O120" i="76"/>
  <c r="Q119" i="76"/>
  <c r="P119" i="76" s="1"/>
  <c r="O119" i="76"/>
  <c r="Q118" i="76"/>
  <c r="P118" i="76" s="1"/>
  <c r="O118" i="76"/>
  <c r="Q117" i="76"/>
  <c r="P117" i="76" s="1"/>
  <c r="O117" i="76"/>
  <c r="Q116" i="76"/>
  <c r="P116" i="76" s="1"/>
  <c r="O116" i="76"/>
  <c r="Q115" i="76"/>
  <c r="P115" i="76" s="1"/>
  <c r="O115" i="76"/>
  <c r="Q114" i="76"/>
  <c r="P114" i="76" s="1"/>
  <c r="O114" i="76"/>
  <c r="Q113" i="76"/>
  <c r="P113" i="76" s="1"/>
  <c r="O113" i="76"/>
  <c r="Q112" i="76"/>
  <c r="P112" i="76" s="1"/>
  <c r="O112" i="76"/>
  <c r="Q110" i="76"/>
  <c r="P110" i="76" s="1"/>
  <c r="O110" i="76"/>
  <c r="Q109" i="76"/>
  <c r="P109" i="76" s="1"/>
  <c r="O109" i="76"/>
  <c r="Q108" i="76"/>
  <c r="P108" i="76" s="1"/>
  <c r="O108" i="76"/>
  <c r="Q107" i="76"/>
  <c r="P107" i="76" s="1"/>
  <c r="O107" i="76"/>
  <c r="Q106" i="76"/>
  <c r="P106" i="76" s="1"/>
  <c r="O106" i="76"/>
  <c r="Q105" i="76"/>
  <c r="P105" i="76" s="1"/>
  <c r="O105" i="76"/>
  <c r="Q104" i="76"/>
  <c r="P104" i="76" s="1"/>
  <c r="O104" i="76"/>
  <c r="Q103" i="76"/>
  <c r="P103" i="76" s="1"/>
  <c r="O103" i="76"/>
  <c r="Q101" i="76"/>
  <c r="P101" i="76" s="1"/>
  <c r="O101" i="76"/>
  <c r="Q100" i="76"/>
  <c r="P100" i="76" s="1"/>
  <c r="O100" i="76"/>
  <c r="Q99" i="76"/>
  <c r="P99" i="76" s="1"/>
  <c r="O99" i="76"/>
  <c r="Q98" i="76"/>
  <c r="P98" i="76" s="1"/>
  <c r="O98" i="76"/>
  <c r="Q97" i="76"/>
  <c r="P97" i="76" s="1"/>
  <c r="O97" i="76"/>
  <c r="Q96" i="76"/>
  <c r="P96" i="76" s="1"/>
  <c r="O96" i="76"/>
  <c r="Q95" i="76"/>
  <c r="P95" i="76" s="1"/>
  <c r="O95" i="76"/>
  <c r="Q94" i="76"/>
  <c r="P94" i="76" s="1"/>
  <c r="O94" i="76"/>
  <c r="Q92" i="76"/>
  <c r="P92" i="76" s="1"/>
  <c r="O92" i="76"/>
  <c r="Q91" i="76"/>
  <c r="P91" i="76" s="1"/>
  <c r="O91" i="76"/>
  <c r="Q90" i="76"/>
  <c r="P90" i="76" s="1"/>
  <c r="O90" i="76"/>
  <c r="Q89" i="76"/>
  <c r="P89" i="76" s="1"/>
  <c r="O89" i="76"/>
  <c r="Q88" i="76"/>
  <c r="P88" i="76" s="1"/>
  <c r="O88" i="76"/>
  <c r="Q87" i="76"/>
  <c r="P87" i="76" s="1"/>
  <c r="O87" i="76"/>
  <c r="Q86" i="76"/>
  <c r="P86" i="76" s="1"/>
  <c r="O86" i="76"/>
  <c r="Q85" i="76"/>
  <c r="P85" i="76" s="1"/>
  <c r="O85" i="76"/>
  <c r="Q83" i="76"/>
  <c r="P83" i="76" s="1"/>
  <c r="O83" i="76"/>
  <c r="Q82" i="76"/>
  <c r="P82" i="76" s="1"/>
  <c r="O82" i="76"/>
  <c r="Q81" i="76"/>
  <c r="P81" i="76" s="1"/>
  <c r="O81" i="76"/>
  <c r="Q80" i="76"/>
  <c r="P80" i="76" s="1"/>
  <c r="O80" i="76"/>
  <c r="Q79" i="76"/>
  <c r="P79" i="76" s="1"/>
  <c r="O79" i="76"/>
  <c r="Q78" i="76"/>
  <c r="P78" i="76" s="1"/>
  <c r="O78" i="76"/>
  <c r="Q77" i="76"/>
  <c r="P77" i="76" s="1"/>
  <c r="O77" i="76"/>
  <c r="Q76" i="76"/>
  <c r="P76" i="76" s="1"/>
  <c r="O76" i="76"/>
  <c r="Q74" i="76"/>
  <c r="P74" i="76" s="1"/>
  <c r="O74" i="76"/>
  <c r="Q73" i="76"/>
  <c r="P73" i="76" s="1"/>
  <c r="O73" i="76"/>
  <c r="Q72" i="76"/>
  <c r="P72" i="76" s="1"/>
  <c r="O72" i="76"/>
  <c r="Q71" i="76"/>
  <c r="P71" i="76" s="1"/>
  <c r="O71" i="76"/>
  <c r="Q70" i="76"/>
  <c r="P70" i="76" s="1"/>
  <c r="O70" i="76"/>
  <c r="Q69" i="76"/>
  <c r="P69" i="76" s="1"/>
  <c r="O69" i="76"/>
  <c r="Q68" i="76"/>
  <c r="P68" i="76" s="1"/>
  <c r="O68" i="76"/>
  <c r="Q67" i="76"/>
  <c r="P67" i="76" s="1"/>
  <c r="O67" i="76"/>
  <c r="Q65" i="76"/>
  <c r="P65" i="76" s="1"/>
  <c r="O65" i="76"/>
  <c r="Q64" i="76"/>
  <c r="P64" i="76" s="1"/>
  <c r="O64" i="76"/>
  <c r="Q63" i="76"/>
  <c r="P63" i="76" s="1"/>
  <c r="O63" i="76"/>
  <c r="Q62" i="76"/>
  <c r="P62" i="76" s="1"/>
  <c r="O62" i="76"/>
  <c r="Q61" i="76"/>
  <c r="P61" i="76" s="1"/>
  <c r="O61" i="76"/>
  <c r="Q60" i="76"/>
  <c r="P60" i="76" s="1"/>
  <c r="O60" i="76"/>
  <c r="Q59" i="76"/>
  <c r="P59" i="76" s="1"/>
  <c r="O59" i="76"/>
  <c r="Q58" i="76"/>
  <c r="P58" i="76" s="1"/>
  <c r="O58" i="76"/>
  <c r="Q56" i="76"/>
  <c r="P56" i="76" s="1"/>
  <c r="O56" i="76"/>
  <c r="Q55" i="76"/>
  <c r="P55" i="76" s="1"/>
  <c r="O55" i="76"/>
  <c r="Q54" i="76"/>
  <c r="P54" i="76" s="1"/>
  <c r="O54" i="76"/>
  <c r="Q53" i="76"/>
  <c r="P53" i="76" s="1"/>
  <c r="O53" i="76"/>
  <c r="Q52" i="76"/>
  <c r="P52" i="76" s="1"/>
  <c r="O52" i="76"/>
  <c r="Q51" i="76"/>
  <c r="P51" i="76" s="1"/>
  <c r="O51" i="76"/>
  <c r="Q50" i="76"/>
  <c r="P50" i="76" s="1"/>
  <c r="O50" i="76"/>
  <c r="Q49" i="76"/>
  <c r="P49" i="76" s="1"/>
  <c r="O49" i="76"/>
  <c r="Q47" i="76"/>
  <c r="P47" i="76" s="1"/>
  <c r="O47" i="76"/>
  <c r="Q46" i="76"/>
  <c r="P46" i="76" s="1"/>
  <c r="O46" i="76"/>
  <c r="Q45" i="76"/>
  <c r="P45" i="76" s="1"/>
  <c r="O45" i="76"/>
  <c r="Q44" i="76"/>
  <c r="P44" i="76" s="1"/>
  <c r="O44" i="76"/>
  <c r="Q43" i="76"/>
  <c r="P43" i="76" s="1"/>
  <c r="O43" i="76"/>
  <c r="Q42" i="76"/>
  <c r="P42" i="76" s="1"/>
  <c r="O42" i="76"/>
  <c r="Q41" i="76"/>
  <c r="P41" i="76" s="1"/>
  <c r="O41" i="76"/>
  <c r="Q40" i="76"/>
  <c r="P40" i="76" s="1"/>
  <c r="O40" i="76"/>
  <c r="Q38" i="76"/>
  <c r="P38" i="76" s="1"/>
  <c r="O38" i="76"/>
  <c r="Q37" i="76"/>
  <c r="P37" i="76" s="1"/>
  <c r="O37" i="76"/>
  <c r="Q36" i="76"/>
  <c r="P36" i="76" s="1"/>
  <c r="O36" i="76"/>
  <c r="Q35" i="76"/>
  <c r="P35" i="76" s="1"/>
  <c r="O35" i="76"/>
  <c r="Q34" i="76"/>
  <c r="P34" i="76" s="1"/>
  <c r="O34" i="76"/>
  <c r="Q33" i="76"/>
  <c r="P33" i="76" s="1"/>
  <c r="O33" i="76"/>
  <c r="Q32" i="76"/>
  <c r="P32" i="76" s="1"/>
  <c r="O32" i="76"/>
  <c r="Q31" i="76"/>
  <c r="P31" i="76" s="1"/>
  <c r="O31" i="76"/>
  <c r="Q29" i="76"/>
  <c r="P29" i="76" s="1"/>
  <c r="O29" i="76"/>
  <c r="Q28" i="76"/>
  <c r="P28" i="76" s="1"/>
  <c r="O28" i="76"/>
  <c r="Q27" i="76"/>
  <c r="P27" i="76" s="1"/>
  <c r="O27" i="76"/>
  <c r="Q26" i="76"/>
  <c r="P26" i="76" s="1"/>
  <c r="O26" i="76"/>
  <c r="Q25" i="76"/>
  <c r="P25" i="76" s="1"/>
  <c r="O25" i="76"/>
  <c r="Q24" i="76"/>
  <c r="P24" i="76" s="1"/>
  <c r="O24" i="76"/>
  <c r="Q23" i="76"/>
  <c r="P23" i="76" s="1"/>
  <c r="O23" i="76"/>
  <c r="Q22" i="76"/>
  <c r="P22" i="76" s="1"/>
  <c r="O22" i="76"/>
  <c r="Q20" i="76"/>
  <c r="P20" i="76" s="1"/>
  <c r="O20" i="76"/>
  <c r="Q19" i="76"/>
  <c r="P19" i="76" s="1"/>
  <c r="O19" i="76"/>
  <c r="Q18" i="76"/>
  <c r="P18" i="76" s="1"/>
  <c r="O18" i="76"/>
  <c r="Q17" i="76"/>
  <c r="P17" i="76" s="1"/>
  <c r="O17" i="76"/>
  <c r="Q16" i="76"/>
  <c r="P16" i="76" s="1"/>
  <c r="O16" i="76"/>
  <c r="Q15" i="76"/>
  <c r="P15" i="76" s="1"/>
  <c r="O15" i="76"/>
  <c r="Q14" i="76"/>
  <c r="P14" i="76" s="1"/>
  <c r="O14" i="76"/>
  <c r="Q13" i="76"/>
  <c r="P13" i="76" s="1"/>
  <c r="O13" i="76"/>
  <c r="Q11" i="76"/>
  <c r="P11" i="76" s="1"/>
  <c r="O11" i="76"/>
  <c r="Q10" i="76"/>
  <c r="P10" i="76" s="1"/>
  <c r="O10" i="76"/>
  <c r="Q9" i="76"/>
  <c r="P9" i="76" s="1"/>
  <c r="O9" i="76"/>
  <c r="Q8" i="76"/>
  <c r="P8" i="76" s="1"/>
  <c r="O8" i="76"/>
  <c r="Q7" i="76"/>
  <c r="P7" i="76" s="1"/>
  <c r="O7" i="76"/>
  <c r="Q6" i="76"/>
  <c r="P6" i="76" s="1"/>
  <c r="O6" i="76"/>
  <c r="Q5" i="76"/>
  <c r="P5" i="76" s="1"/>
  <c r="O5" i="76"/>
  <c r="Q12" i="64" l="1"/>
  <c r="R17" i="71" l="1"/>
  <c r="U14" i="73" l="1"/>
  <c r="U13" i="73"/>
  <c r="U12" i="73"/>
  <c r="U11" i="73"/>
  <c r="U10" i="73"/>
  <c r="U9" i="73"/>
  <c r="U8" i="73"/>
  <c r="U6" i="73"/>
  <c r="U7" i="73"/>
  <c r="U5" i="73"/>
  <c r="R9" i="71" l="1"/>
  <c r="R10" i="71"/>
  <c r="R11" i="71"/>
  <c r="R12" i="71"/>
  <c r="R13" i="71"/>
  <c r="R14" i="71"/>
  <c r="R15" i="71"/>
  <c r="R16" i="71"/>
  <c r="R18" i="71"/>
  <c r="R19" i="71"/>
  <c r="R8" i="71"/>
  <c r="M13" i="71" l="1"/>
  <c r="R7" i="71"/>
  <c r="R6" i="71"/>
  <c r="N43" i="47" l="1"/>
  <c r="M62" i="47"/>
  <c r="M60" i="47"/>
  <c r="M49" i="47"/>
  <c r="M48" i="47"/>
  <c r="M47" i="47"/>
  <c r="M38" i="47"/>
  <c r="M37" i="47"/>
  <c r="M22" i="47"/>
  <c r="N38" i="47" l="1"/>
  <c r="N39" i="47"/>
  <c r="N40" i="47"/>
  <c r="N41" i="47"/>
  <c r="N42" i="47"/>
  <c r="N44" i="47"/>
  <c r="N45" i="47"/>
  <c r="N46" i="47"/>
  <c r="N47" i="47"/>
  <c r="N48" i="47"/>
  <c r="N49" i="47"/>
  <c r="N50" i="47"/>
  <c r="N51" i="47"/>
  <c r="N52" i="47"/>
  <c r="N53" i="47"/>
  <c r="N54" i="47"/>
  <c r="N55" i="47"/>
  <c r="N56" i="47"/>
  <c r="N57" i="47"/>
  <c r="N58" i="47"/>
  <c r="N59" i="47"/>
  <c r="N60" i="47"/>
  <c r="N61" i="47"/>
  <c r="N62" i="47"/>
  <c r="N63" i="47"/>
  <c r="N64" i="47"/>
  <c r="N65" i="47"/>
  <c r="N66" i="47"/>
  <c r="N67" i="47"/>
  <c r="N68" i="47"/>
  <c r="N26" i="47"/>
  <c r="N32" i="47"/>
  <c r="N33" i="47"/>
  <c r="N34" i="47"/>
  <c r="N35" i="47"/>
  <c r="N36" i="47"/>
  <c r="N37" i="47"/>
  <c r="N17" i="47"/>
  <c r="N18" i="47"/>
  <c r="N19" i="47"/>
  <c r="N20" i="47"/>
  <c r="N21" i="47"/>
  <c r="N22" i="47"/>
  <c r="N23" i="47"/>
  <c r="N24" i="47"/>
  <c r="N25" i="47"/>
  <c r="N6" i="47" l="1"/>
  <c r="N7" i="47"/>
  <c r="N8" i="47"/>
  <c r="N9" i="47"/>
  <c r="N10" i="47"/>
  <c r="N5" i="47"/>
</calcChain>
</file>

<file path=xl/sharedStrings.xml><?xml version="1.0" encoding="utf-8"?>
<sst xmlns="http://schemas.openxmlformats.org/spreadsheetml/2006/main" count="12690" uniqueCount="1196">
  <si>
    <t>MS</t>
  </si>
  <si>
    <t>Region</t>
  </si>
  <si>
    <t>Variables</t>
  </si>
  <si>
    <t>Data sources</t>
  </si>
  <si>
    <t>Comments</t>
  </si>
  <si>
    <t>RFMO/RFO/IO</t>
  </si>
  <si>
    <t>Y</t>
  </si>
  <si>
    <t>NA</t>
  </si>
  <si>
    <t>Species</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</si>
  <si>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</si>
  <si>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</si>
  <si>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</si>
  <si>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</si>
  <si>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</si>
  <si>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</si>
  <si>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</si>
  <si>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</si>
  <si>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</si>
  <si>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</si>
  <si>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</si>
  <si>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</si>
  <si>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</si>
  <si>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Sexual maturity</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</si>
  <si>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</si>
  <si>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</si>
  <si>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</si>
  <si>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</si>
  <si>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</si>
  <si>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</si>
  <si>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</si>
  <si>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</si>
  <si>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</si>
  <si>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</si>
  <si>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</si>
  <si>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</si>
  <si>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</si>
  <si>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</si>
  <si>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</si>
  <si>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</si>
  <si>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</si>
  <si>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</si>
  <si>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</si>
  <si>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</si>
  <si>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</si>
  <si>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</si>
  <si>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</si>
  <si>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</si>
  <si>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</si>
  <si>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</si>
  <si>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</si>
  <si>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Baltic International Trawl Survey</t>
  </si>
  <si>
    <t>BITS Q1</t>
  </si>
  <si>
    <t>2017-2019</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</si>
  <si>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</si>
  <si>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</si>
  <si>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</si>
  <si>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</si>
  <si>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</si>
  <si>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</si>
  <si>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</si>
  <si>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</si>
  <si>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</si>
  <si>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</si>
  <si>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</si>
  <si>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</si>
  <si>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</si>
  <si>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</si>
  <si>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</si>
  <si>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</si>
  <si>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</si>
  <si>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</si>
  <si>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</si>
  <si>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</si>
  <si>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</si>
  <si>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</si>
  <si>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</si>
  <si>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</si>
  <si>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</si>
  <si>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North Sea and Eastern Arctic</t>
  </si>
  <si>
    <t>ICES</t>
  </si>
  <si>
    <t>Gadus morhua</t>
  </si>
  <si>
    <t>Anguilla anguilla</t>
  </si>
  <si>
    <t>N</t>
  </si>
  <si>
    <t>Baltic Sea</t>
  </si>
  <si>
    <t>Elasmobranchs</t>
  </si>
  <si>
    <t>No catches</t>
  </si>
  <si>
    <t>North Atlantic</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</si>
  <si>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</si>
  <si>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</si>
  <si>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</si>
  <si>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</si>
  <si>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</si>
  <si>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</si>
  <si>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</si>
  <si>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</si>
  <si>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</si>
  <si>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</si>
  <si>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</si>
  <si>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</si>
  <si>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</si>
  <si>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</si>
  <si>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</si>
  <si>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</si>
  <si>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Effort</t>
  </si>
  <si>
    <t>All metiers</t>
  </si>
  <si>
    <t>I</t>
  </si>
  <si>
    <t xml:space="preserve">40 m or larger </t>
  </si>
  <si>
    <t>100%</t>
  </si>
  <si>
    <t>None</t>
  </si>
  <si>
    <t>Landings</t>
  </si>
  <si>
    <t>Drift and/or fixed netters</t>
  </si>
  <si>
    <t>Capacity</t>
  </si>
  <si>
    <t>Logbooks, Sales notes</t>
  </si>
  <si>
    <t>Census survey</t>
  </si>
  <si>
    <t>Table 3A: Population segments for collection of economic and social data for fisheries</t>
  </si>
  <si>
    <t>Cluster Name</t>
  </si>
  <si>
    <t>Type of variables (E/S)</t>
  </si>
  <si>
    <t>Data Source</t>
  </si>
  <si>
    <t xml:space="preserve">Type of data collection scheme </t>
  </si>
  <si>
    <t xml:space="preserve">Planned sample rate % </t>
  </si>
  <si>
    <t>Achieved Sample Rate %</t>
  </si>
  <si>
    <t>AR Comment</t>
  </si>
  <si>
    <t>Baltic Sea, North Sea and Eastern Arctic, and North Atlantic</t>
  </si>
  <si>
    <t>E</t>
  </si>
  <si>
    <t>Gross value of landings</t>
  </si>
  <si>
    <t>A - Census</t>
  </si>
  <si>
    <t>Other income</t>
  </si>
  <si>
    <t>S</t>
  </si>
  <si>
    <t>Employment by gender</t>
  </si>
  <si>
    <t>Table 3B: Population segments for collection of economic and social data for aquaculture</t>
  </si>
  <si>
    <t>Techniques</t>
  </si>
  <si>
    <t>Species group</t>
  </si>
  <si>
    <t>Data source</t>
  </si>
  <si>
    <t>Threshold Type</t>
  </si>
  <si>
    <t>Turnover</t>
  </si>
  <si>
    <t>Energy costs</t>
  </si>
  <si>
    <t>Table 3C: Population segments for collection of economic and social data for the processing industry</t>
  </si>
  <si>
    <t>Segment</t>
  </si>
  <si>
    <t xml:space="preserve">Variables </t>
  </si>
  <si>
    <t>Companies &lt;= 10</t>
  </si>
  <si>
    <t>Companies 11-49</t>
  </si>
  <si>
    <t>Other operational costs</t>
  </si>
  <si>
    <t>Companies 50-250</t>
  </si>
  <si>
    <t xml:space="preserve">Companies &gt; 250 </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</si>
  <si>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</si>
  <si>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</si>
  <si>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</si>
  <si>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</si>
  <si>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</si>
  <si>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</si>
  <si>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</si>
  <si>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</si>
  <si>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</si>
  <si>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</si>
  <si>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</si>
  <si>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</si>
  <si>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</si>
  <si>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</si>
  <si>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</si>
  <si>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</si>
  <si>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</si>
  <si>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</si>
  <si>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</si>
  <si>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</si>
  <si>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</si>
  <si>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</si>
  <si>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</si>
  <si>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</si>
  <si>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</si>
  <si>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</si>
  <si>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</si>
  <si>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</si>
  <si>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</si>
  <si>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</si>
  <si>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</si>
  <si>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</si>
  <si>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</si>
  <si>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</si>
  <si>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</si>
  <si>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</si>
  <si>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</si>
  <si>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</si>
  <si>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</si>
  <si>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</si>
  <si>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</si>
  <si>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</si>
  <si>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</si>
  <si>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</si>
  <si>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</si>
  <si>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</si>
  <si>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X</t>
  </si>
  <si>
    <t>Table 7B: Follow-up of recommendations and agreements</t>
  </si>
  <si>
    <t>Source</t>
  </si>
  <si>
    <t xml:space="preserve">Section </t>
  </si>
  <si>
    <t>Topic</t>
  </si>
  <si>
    <t>Recommendation number</t>
  </si>
  <si>
    <t>Recommendation/ Agreement</t>
  </si>
  <si>
    <t>Follow-up action</t>
  </si>
  <si>
    <t>Baltic</t>
  </si>
  <si>
    <t>VII</t>
  </si>
  <si>
    <t>all</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</si>
  <si>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</si>
  <si>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</si>
  <si>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</si>
  <si>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</si>
  <si>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</si>
  <si>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</si>
  <si>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</si>
  <si>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</si>
  <si>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</si>
  <si>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</si>
  <si>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n. sites</t>
  </si>
  <si>
    <t>electrofishing</t>
  </si>
  <si>
    <t>silver</t>
  </si>
  <si>
    <t>N/A</t>
  </si>
  <si>
    <t>trap</t>
  </si>
  <si>
    <t>yellow</t>
  </si>
  <si>
    <t>F</t>
  </si>
  <si>
    <t>glass</t>
  </si>
  <si>
    <t>adult</t>
  </si>
  <si>
    <t>Salmo salar</t>
  </si>
  <si>
    <t>NASCO</t>
  </si>
  <si>
    <t>equipment failure</t>
  </si>
  <si>
    <t>smolt</t>
  </si>
  <si>
    <t>parr</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</si>
  <si>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</si>
  <si>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</si>
  <si>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</si>
  <si>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</si>
  <si>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</si>
  <si>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</si>
  <si>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</si>
  <si>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</si>
  <si>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</si>
  <si>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</si>
  <si>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</si>
  <si>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</si>
  <si>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</si>
  <si>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</si>
  <si>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</si>
  <si>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</si>
  <si>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</si>
  <si>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</si>
  <si>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</si>
  <si>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</si>
  <si>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</si>
  <si>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</si>
  <si>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</si>
  <si>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</si>
  <si>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</si>
  <si>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</si>
  <si>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</si>
  <si>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</si>
  <si>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</si>
  <si>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</si>
  <si>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</si>
  <si>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</si>
  <si>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</si>
  <si>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</si>
  <si>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</si>
  <si>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Fish Hauls</t>
  </si>
  <si>
    <t>Physical</t>
  </si>
  <si>
    <t>Table 1H: Research survey data collection and dissemination</t>
  </si>
  <si>
    <t>Type of data collected</t>
  </si>
  <si>
    <t>Core/ Additional variable</t>
  </si>
  <si>
    <t>Used as basis for advice (Y/N)</t>
  </si>
  <si>
    <t>Relevant International database</t>
  </si>
  <si>
    <t>Indication if AR comments are required by MS</t>
  </si>
  <si>
    <t>C</t>
  </si>
  <si>
    <t>A</t>
  </si>
  <si>
    <t>Table 6A: Data availability</t>
  </si>
  <si>
    <t>Data set</t>
  </si>
  <si>
    <t>Section</t>
  </si>
  <si>
    <t>Variable group</t>
  </si>
  <si>
    <t>Year(s) of WP implementation</t>
  </si>
  <si>
    <t xml:space="preserve">Reference year </t>
  </si>
  <si>
    <t>Final data available after</t>
  </si>
  <si>
    <t>3A</t>
  </si>
  <si>
    <t>Aquaculture economic</t>
  </si>
  <si>
    <t>Fishing Activity Variable</t>
  </si>
  <si>
    <t>Fish processing economic</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</si>
  <si>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</si>
  <si>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</si>
  <si>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</si>
  <si>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</si>
  <si>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</si>
  <si>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</si>
  <si>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</si>
  <si>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</si>
  <si>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 xml:space="preserve">Annual </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</si>
  <si>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</si>
  <si>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</si>
  <si>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</si>
  <si>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</si>
  <si>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</si>
  <si>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</si>
  <si>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</si>
  <si>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</si>
  <si>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</si>
  <si>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</si>
  <si>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</si>
  <si>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</si>
  <si>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</si>
  <si>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</si>
  <si>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</si>
  <si>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</si>
  <si>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</si>
  <si>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</si>
  <si>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</si>
  <si>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</si>
  <si>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</si>
  <si>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</si>
  <si>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</si>
  <si>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demersal trawlers</t>
  </si>
  <si>
    <t>ICES Sub-areas I, II, IIIa, IV and VIId</t>
  </si>
  <si>
    <t xml:space="preserve">NAFO </t>
  </si>
  <si>
    <t>NA *</t>
  </si>
  <si>
    <t>* Confidential data (only one vessel)</t>
  </si>
  <si>
    <t>Other Regions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</si>
  <si>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</si>
  <si>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</si>
  <si>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</si>
  <si>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</si>
  <si>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</si>
  <si>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</si>
  <si>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</si>
  <si>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</si>
  <si>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</si>
  <si>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</si>
  <si>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</si>
  <si>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</si>
  <si>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</si>
  <si>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</si>
  <si>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ICES WGBIFS</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</si>
  <si>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</si>
  <si>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</si>
  <si>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</si>
  <si>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</si>
  <si>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</si>
  <si>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</si>
  <si>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</si>
  <si>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</si>
  <si>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</si>
  <si>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</si>
  <si>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</si>
  <si>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</si>
  <si>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Sept-Oct</t>
  </si>
  <si>
    <t>Echo Nm</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</si>
  <si>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</si>
  <si>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</si>
  <si>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</si>
  <si>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</si>
  <si>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</si>
  <si>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</si>
  <si>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</si>
  <si>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</si>
  <si>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</si>
  <si>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</si>
  <si>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</si>
  <si>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</si>
  <si>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</si>
  <si>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</si>
  <si>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</si>
  <si>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</si>
  <si>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</si>
  <si>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</si>
  <si>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</si>
  <si>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</si>
  <si>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</si>
  <si>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</si>
  <si>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</si>
  <si>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</si>
  <si>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</si>
  <si>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</si>
  <si>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</si>
  <si>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</si>
  <si>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</si>
  <si>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</si>
  <si>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</si>
  <si>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</si>
  <si>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</si>
  <si>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LTU</t>
  </si>
  <si>
    <t>2013-2015</t>
  </si>
  <si>
    <t>I, II</t>
  </si>
  <si>
    <t>Brosme brosme</t>
  </si>
  <si>
    <t>Clupea harengus</t>
  </si>
  <si>
    <t>Mallotus villosus</t>
  </si>
  <si>
    <t>Melanogrammus aeglefinus</t>
  </si>
  <si>
    <t>Micromesistius poutassou</t>
  </si>
  <si>
    <t>2014-2016</t>
  </si>
  <si>
    <t>Pandalus borealis</t>
  </si>
  <si>
    <t>none</t>
  </si>
  <si>
    <t>&gt; 10</t>
  </si>
  <si>
    <t>Pollachius virens</t>
  </si>
  <si>
    <t>Reinhardtius hippoglossoides</t>
  </si>
  <si>
    <t>Scomber scombrus</t>
  </si>
  <si>
    <t>II</t>
  </si>
  <si>
    <t>Sebastes marinus</t>
  </si>
  <si>
    <t>&lt; 10</t>
  </si>
  <si>
    <t>Sebastes mentella</t>
  </si>
  <si>
    <t>Trachurus trachurus</t>
  </si>
  <si>
    <t>IIa</t>
  </si>
  <si>
    <t>Ammodytidae</t>
  </si>
  <si>
    <t>IIIa</t>
  </si>
  <si>
    <t>IIIa/22-24, IIIa</t>
  </si>
  <si>
    <t>&lt; 200</t>
  </si>
  <si>
    <t>Coryphaenoides rupestris</t>
  </si>
  <si>
    <t>Eutrigla gurnardus</t>
  </si>
  <si>
    <t>Aspitrigla cuculus</t>
  </si>
  <si>
    <t>IIIaN</t>
  </si>
  <si>
    <t>IIIaS</t>
  </si>
  <si>
    <t>Glyptocephalus cynoglossus</t>
  </si>
  <si>
    <t>Limanda limanda</t>
  </si>
  <si>
    <t>Merlangius merlangus</t>
  </si>
  <si>
    <t>Merluccius merluccius</t>
  </si>
  <si>
    <t>Nephrops norvegicus</t>
  </si>
  <si>
    <t>Functional unit</t>
  </si>
  <si>
    <t>Pleuronectes platessa</t>
  </si>
  <si>
    <t>Psetta maxima</t>
  </si>
  <si>
    <t>Scophthalmus rhombus</t>
  </si>
  <si>
    <t>Solea solea</t>
  </si>
  <si>
    <t>Sprattus sprattus</t>
  </si>
  <si>
    <t>Trisopterus esmarki</t>
  </si>
  <si>
    <t>Selachii, Rajidae</t>
  </si>
  <si>
    <t>22 - 32</t>
  </si>
  <si>
    <t>&lt;200</t>
  </si>
  <si>
    <t>25 - 29, 32</t>
  </si>
  <si>
    <t>22-24</t>
  </si>
  <si>
    <t>Gulf of Riga</t>
  </si>
  <si>
    <t>Coregonus albula</t>
  </si>
  <si>
    <t>Coregonus lavaretus</t>
  </si>
  <si>
    <t>III d</t>
  </si>
  <si>
    <t>22 - 24</t>
  </si>
  <si>
    <t>25 - 32</t>
  </si>
  <si>
    <t>Perca fluviatilis</t>
  </si>
  <si>
    <t>Platichtys flesus</t>
  </si>
  <si>
    <t>Pleuronectus platessa</t>
  </si>
  <si>
    <t xml:space="preserve">Salmo salar </t>
  </si>
  <si>
    <t>22 - 31</t>
  </si>
  <si>
    <t>Salmo trutta</t>
  </si>
  <si>
    <t>Sander lucioperca</t>
  </si>
  <si>
    <t>Scopthalmus rhombus</t>
  </si>
  <si>
    <t>IV</t>
  </si>
  <si>
    <t>Anarhichas spp.</t>
  </si>
  <si>
    <t>IV, VIId</t>
  </si>
  <si>
    <t>Argentina spp.</t>
  </si>
  <si>
    <t>Crangon crangon</t>
  </si>
  <si>
    <t>Dicentrarchus labrax</t>
  </si>
  <si>
    <t>Helicolenus dactylopterus</t>
  </si>
  <si>
    <t>Lepidorhombus boscii</t>
  </si>
  <si>
    <t>Lepidorhombus whiffiagonis</t>
  </si>
  <si>
    <t>Lophius budegassa</t>
  </si>
  <si>
    <t>Lophius piscatorius</t>
  </si>
  <si>
    <t>Macrourus berglax</t>
  </si>
  <si>
    <t>IV VII</t>
  </si>
  <si>
    <t>Microstomus kitt</t>
  </si>
  <si>
    <t>Molva dypterygia</t>
  </si>
  <si>
    <t>Molva molva</t>
  </si>
  <si>
    <t>Mullus barbatus</t>
  </si>
  <si>
    <t>Mullus surmuletus</t>
  </si>
  <si>
    <t>all functional units</t>
  </si>
  <si>
    <t>IVa East/IVa/IV</t>
  </si>
  <si>
    <t>Pecten maximus</t>
  </si>
  <si>
    <t>VIId</t>
  </si>
  <si>
    <t>Phycis blennoides</t>
  </si>
  <si>
    <t>Phycis phycis</t>
  </si>
  <si>
    <t>Platichthys flesus</t>
  </si>
  <si>
    <t>ICES Sub areas V, VI, XII, XIV &amp; NAFO SA 2 + (Div. 1F + 3K)</t>
  </si>
  <si>
    <t>IV/VIId</t>
  </si>
  <si>
    <t>Trigla lucerna</t>
  </si>
  <si>
    <t>Zeus faber</t>
  </si>
  <si>
    <t>Aequipecten opercularis</t>
  </si>
  <si>
    <t>Alepocephalus bairdii</t>
  </si>
  <si>
    <t>VI, XII</t>
  </si>
  <si>
    <t>VIa</t>
  </si>
  <si>
    <t>all areas</t>
  </si>
  <si>
    <t>Aphanopus spp.</t>
  </si>
  <si>
    <t>Argyrosomus regius</t>
  </si>
  <si>
    <t>Beryx spp.</t>
  </si>
  <si>
    <t>all areas, excluding X and IXa</t>
  </si>
  <si>
    <t>IXa and X</t>
  </si>
  <si>
    <t>Cancer pagurus</t>
  </si>
  <si>
    <t>Capros aper</t>
  </si>
  <si>
    <t>V, VI,VII</t>
  </si>
  <si>
    <t>VIa/VIaN/VIa S, VIIbc/VIIa/VIIj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</si>
  <si>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</si>
  <si>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</si>
  <si>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</si>
  <si>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</si>
  <si>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</si>
  <si>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</si>
  <si>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</si>
  <si>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</si>
  <si>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</si>
  <si>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</si>
  <si>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</si>
  <si>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</si>
  <si>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</si>
  <si>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</si>
  <si>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</si>
  <si>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</si>
  <si>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</si>
  <si>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</si>
  <si>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</si>
  <si>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</si>
  <si>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Hippoglossus hippoglossus</t>
  </si>
  <si>
    <t>V, XIV</t>
  </si>
  <si>
    <t>Homarus gammarus</t>
  </si>
  <si>
    <t>Hoplostethus atlanticus</t>
  </si>
  <si>
    <t>Lepidopus caudatus</t>
  </si>
  <si>
    <t>IXa</t>
  </si>
  <si>
    <t>VIIIc, IXa</t>
  </si>
  <si>
    <t>VI/VII, VIIIabd/VIIIc, IXa</t>
  </si>
  <si>
    <t>VIIe/VIIa,f-h</t>
  </si>
  <si>
    <t>Loligo vulgaris</t>
  </si>
  <si>
    <t>all areas, excluding VIIIc, IXa</t>
  </si>
  <si>
    <t>IV, VI/VIIb-k, VIIIabd</t>
  </si>
  <si>
    <t>Lophius piscatorious</t>
  </si>
  <si>
    <t>Maja squinado</t>
  </si>
  <si>
    <t>XIV</t>
  </si>
  <si>
    <t>Va/Vb</t>
  </si>
  <si>
    <t>VIa/VIb/VIIa/VIIb-k</t>
  </si>
  <si>
    <t>VIII/IX, X</t>
  </si>
  <si>
    <t>Vb/VIa/VIb/VIIa/VIIe-k</t>
  </si>
  <si>
    <t>IIIa, IV, VI, VII, VIIIab/VIIIc, IXa</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</si>
  <si>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</si>
  <si>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</si>
  <si>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</si>
  <si>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</si>
  <si>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</si>
  <si>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</si>
  <si>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</si>
  <si>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</si>
  <si>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</si>
  <si>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</si>
  <si>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</si>
  <si>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</si>
  <si>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</si>
  <si>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Pandalus spp.</t>
  </si>
  <si>
    <t>Parapenaeus longirostris</t>
  </si>
  <si>
    <t>IV, VI, VII</t>
  </si>
  <si>
    <t>VIIa/VIIe/VIIfg</t>
  </si>
  <si>
    <t>VIIbc/VIIh-k/VIII, IX, X</t>
  </si>
  <si>
    <t>Pollachius pollachius</t>
  </si>
  <si>
    <t>all areas except IX, X</t>
  </si>
  <si>
    <t>IX, X</t>
  </si>
  <si>
    <t>Va/Vb/IV, IIIa, VI</t>
  </si>
  <si>
    <t>Polyprion americanus</t>
  </si>
  <si>
    <t>V, XIV/VI</t>
  </si>
  <si>
    <t>Sardina pilchardus</t>
  </si>
  <si>
    <t>VIIIabd/VIIIc, IXa</t>
  </si>
  <si>
    <t>Scomber colias</t>
  </si>
  <si>
    <t>VIII, IX, X</t>
  </si>
  <si>
    <t>II, IIIa, IV, V, VI, VII, VIII, IX</t>
  </si>
  <si>
    <t>Sepia officinalis</t>
  </si>
  <si>
    <t>VIIa/VIIfg</t>
  </si>
  <si>
    <t>VIIbc/VIIhjk/IXa/VIIIc</t>
  </si>
  <si>
    <t>VIIe</t>
  </si>
  <si>
    <t>VIIIab</t>
  </si>
  <si>
    <t>Sparidae</t>
  </si>
  <si>
    <t>Trachurus mediterraneus</t>
  </si>
  <si>
    <t>VIII, IX</t>
  </si>
  <si>
    <t>Trachurus picturatus</t>
  </si>
  <si>
    <t>IIa, IVa, Vb, VIa, VIIa-c, e-k, VIIIabde/X</t>
  </si>
  <si>
    <t>Trisopterus spp.</t>
  </si>
  <si>
    <t>Thunnus albacares</t>
  </si>
  <si>
    <t>Other regions</t>
  </si>
  <si>
    <t>ICCAT</t>
  </si>
  <si>
    <t>Atlantic Ocean and adjacent seas</t>
  </si>
  <si>
    <t>Thunnus obesus</t>
  </si>
  <si>
    <t>Katsuwonus pelamis</t>
  </si>
  <si>
    <t xml:space="preserve">&lt;10 </t>
  </si>
  <si>
    <t>Thunnus alalunga</t>
  </si>
  <si>
    <t>Thunnus thynnus</t>
  </si>
  <si>
    <t>Xiphias gladius</t>
  </si>
  <si>
    <t>Makaira nigricans (or mazara)</t>
  </si>
  <si>
    <t>Istiophorus albicans</t>
  </si>
  <si>
    <t>Tetrapturus albidus</t>
  </si>
  <si>
    <t>Prionace glauca</t>
  </si>
  <si>
    <t>Auxis rochei</t>
  </si>
  <si>
    <t>Sarda sarda</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</si>
  <si>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</si>
  <si>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</si>
  <si>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</si>
  <si>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</si>
  <si>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</si>
  <si>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</si>
  <si>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</si>
  <si>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</si>
  <si>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</si>
  <si>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</si>
  <si>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Coryphaena hippurus</t>
  </si>
  <si>
    <t>NAFO</t>
  </si>
  <si>
    <t>NAFO 2J 3KL</t>
  </si>
  <si>
    <t>NAFO 3M</t>
  </si>
  <si>
    <t>NAFO 3NO</t>
  </si>
  <si>
    <t>NAFO 3Ps</t>
  </si>
  <si>
    <t>NAFO SA1</t>
  </si>
  <si>
    <t xml:space="preserve">NAFO 2J3KL </t>
  </si>
  <si>
    <t>Hippoglossoides platessoides</t>
  </si>
  <si>
    <t>NAFO 3LNO</t>
  </si>
  <si>
    <t>Limanda ferruginea</t>
  </si>
  <si>
    <t>NAFO SA0+1</t>
  </si>
  <si>
    <t>NAFO SA2+3</t>
  </si>
  <si>
    <t>Amblyraja radiata</t>
  </si>
  <si>
    <t>NAFO 3LNOPs</t>
  </si>
  <si>
    <t>NAFO 3KLMNO</t>
  </si>
  <si>
    <t>Sebastes spp.</t>
  </si>
  <si>
    <t>NAFO 3LN</t>
  </si>
  <si>
    <t>NAFO 3O</t>
  </si>
  <si>
    <t>Urophycis tenuis</t>
  </si>
  <si>
    <t>Beryx sp.</t>
  </si>
  <si>
    <t>NAFO 6G</t>
  </si>
  <si>
    <t>Illex illecebrosus</t>
  </si>
  <si>
    <t>NAFO Subareas 3+4</t>
  </si>
  <si>
    <t>NAFO S1+ ICES Sub-area XIV, NEAF, NASCO</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</si>
  <si>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</si>
  <si>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</si>
  <si>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</si>
  <si>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</si>
  <si>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</si>
  <si>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</si>
  <si>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</si>
  <si>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</si>
  <si>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</si>
  <si>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</si>
  <si>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</si>
  <si>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</si>
  <si>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</si>
  <si>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</si>
  <si>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</si>
  <si>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</si>
  <si>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</si>
  <si>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</si>
  <si>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</si>
  <si>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</si>
  <si>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</si>
  <si>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</si>
  <si>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</si>
  <si>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</si>
  <si>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</si>
  <si>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</si>
  <si>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</si>
  <si>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</si>
  <si>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</si>
  <si>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</si>
  <si>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</si>
  <si>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Scomber japonicus</t>
  </si>
  <si>
    <t>Scomber spp.</t>
  </si>
  <si>
    <t>Sepia hierredda</t>
  </si>
  <si>
    <t>Sepia spp.</t>
  </si>
  <si>
    <t>Sparus spp.</t>
  </si>
  <si>
    <t>Trachurus trecae</t>
  </si>
  <si>
    <t>Umbrina canariensis</t>
  </si>
  <si>
    <t xml:space="preserve">34.3.3-6. </t>
  </si>
  <si>
    <t>Trachurus murphyi</t>
  </si>
  <si>
    <t>SPRFMO</t>
  </si>
  <si>
    <t>SPRFMO Convention Area</t>
  </si>
  <si>
    <t>received quota from other MS</t>
  </si>
  <si>
    <t xml:space="preserve">due to the quota swapping with other Member States there is no catch  for that stock </t>
  </si>
  <si>
    <t>Quota swap</t>
  </si>
  <si>
    <t xml:space="preserve"> Quota swap; Zero landings</t>
  </si>
  <si>
    <t>EU TAC (2014-2016) reference period;Quota swap; zero landings</t>
  </si>
  <si>
    <t>Quota swap; zero landings</t>
  </si>
  <si>
    <t>Under the protocol for EU and Mauritania for pelagic fishery fishing oportunities for Lithuania in 2013 is 70 658 and 2014 is -70 658 t and for 2015 is -57 642 t. Under EU- Morocco partnership agreement catch quota in  2013 is - none (negotiations); In 2014 - 20 693 t and 2015 is the same quantity.</t>
  </si>
  <si>
    <t>landings for one reference year 2014</t>
  </si>
  <si>
    <t>Not applicable</t>
  </si>
  <si>
    <t>Q</t>
  </si>
  <si>
    <t>T</t>
  </si>
  <si>
    <t xml:space="preserve">Commercial </t>
  </si>
  <si>
    <t>22-32</t>
  </si>
  <si>
    <t>Surveys</t>
  </si>
  <si>
    <t>Number of samples are not subject of planning in surveys. The numbers here are taken from previous surveys</t>
  </si>
  <si>
    <t>LV, PL, NL, DE</t>
  </si>
  <si>
    <t>Number of achievements could not be indicated. Sampling plan is according to multi-latteral agreement for CECAF area, run by NED</t>
  </si>
  <si>
    <t>PL, NL, DE</t>
  </si>
  <si>
    <t>Sampling in terms of numbers will be according to multi-latteral agreement</t>
  </si>
  <si>
    <t>There are no request on these data from data end-users (NIPAG)</t>
  </si>
  <si>
    <t>Quota for western cod has not been used and is swapping every year</t>
  </si>
  <si>
    <t>2018</t>
  </si>
  <si>
    <t>RIVERS NERIS, MINIJA, DUBYSA Catchement</t>
  </si>
  <si>
    <t>RIVERS NERIS, MINIJA  Catchement</t>
  </si>
  <si>
    <t>n. of traps</t>
  </si>
  <si>
    <t>Anual</t>
  </si>
  <si>
    <t>RIVERS ŽEIMENA, VINELĖ, MINIJA</t>
  </si>
  <si>
    <t>gillnetting, counter</t>
  </si>
  <si>
    <t>n. Sampling sites</t>
  </si>
  <si>
    <t>not available yet</t>
  </si>
  <si>
    <t xml:space="preserve">RIVERS NERIS, MINIJA, JŪRA, DUBYSA, BARTUVA, ŠVENTOJI, ŠYŠA, VENTA Catchements </t>
  </si>
  <si>
    <t>RIVERS NERIS, MINIJA</t>
  </si>
  <si>
    <t>RIVERS ŽEIMENA, VILNELĖ</t>
  </si>
  <si>
    <t>river traps, fykenets</t>
  </si>
  <si>
    <t>IIIb-d</t>
  </si>
  <si>
    <t>Feb-March</t>
  </si>
  <si>
    <t>Annual</t>
  </si>
  <si>
    <t>DATRAS</t>
  </si>
  <si>
    <t>BITS Q4</t>
  </si>
  <si>
    <t>Nov-Dec</t>
  </si>
  <si>
    <t xml:space="preserve">Sprat Acoustic Survey </t>
  </si>
  <si>
    <t>SPRAS</t>
  </si>
  <si>
    <t xml:space="preserve">Baltic International Acoustic Survey (Autumn) </t>
  </si>
  <si>
    <t>BIAS</t>
  </si>
  <si>
    <t>IIId</t>
  </si>
  <si>
    <t>May</t>
  </si>
  <si>
    <t>Biological data for cod and other demersal species in IIIb-d</t>
  </si>
  <si>
    <t>Litter items in the trawl</t>
  </si>
  <si>
    <t xml:space="preserve"> CTD by Haul</t>
  </si>
  <si>
    <t>Biological data for sprat and herring in IIIb-d</t>
  </si>
  <si>
    <t>Biological data for herring and sprat in IIIb-d</t>
  </si>
  <si>
    <t>&gt;=100 ind per haul</t>
  </si>
  <si>
    <t>10 ind./cm/quarter</t>
  </si>
  <si>
    <t>5-20 ind./cm/quarter</t>
  </si>
  <si>
    <t>ICES Acoustic Data</t>
  </si>
  <si>
    <t>No fishing for cod in this area, quota swapped to ICES 25-32</t>
  </si>
  <si>
    <t>Fishery Service</t>
  </si>
  <si>
    <t xml:space="preserve">Fishery Service,Ministry of Environment </t>
  </si>
  <si>
    <t>ICES WGEEL</t>
  </si>
  <si>
    <t>Demersal at-sea</t>
  </si>
  <si>
    <t>Baltic sea vessels of otter trawls list</t>
  </si>
  <si>
    <t>IFDIS</t>
  </si>
  <si>
    <t>RDB-FishFrame</t>
  </si>
  <si>
    <t>Baltic sea gillnet vessels list</t>
  </si>
  <si>
    <t>Coastal zone at sea</t>
  </si>
  <si>
    <t>List of boats</t>
  </si>
  <si>
    <t>Demersal on-shore</t>
  </si>
  <si>
    <t>1 port active</t>
  </si>
  <si>
    <t>Pelagical on-shore</t>
  </si>
  <si>
    <t>sampling at sea</t>
  </si>
  <si>
    <t>1 vessel active</t>
  </si>
  <si>
    <t>list of vessels</t>
  </si>
  <si>
    <t>inland</t>
  </si>
  <si>
    <t>on-shore</t>
  </si>
  <si>
    <t>EEL1</t>
  </si>
  <si>
    <t>days on shore</t>
  </si>
  <si>
    <t>eel</t>
  </si>
  <si>
    <t xml:space="preserve">annual </t>
  </si>
  <si>
    <t>EEL2</t>
  </si>
  <si>
    <t>SD25-32</t>
  </si>
  <si>
    <t>BS1</t>
  </si>
  <si>
    <t>vessel trip</t>
  </si>
  <si>
    <t>Landings+Discards</t>
  </si>
  <si>
    <t>all species and stocks</t>
  </si>
  <si>
    <t>quarterly</t>
  </si>
  <si>
    <t>BS2</t>
  </si>
  <si>
    <t>BS3</t>
  </si>
  <si>
    <t>BS4</t>
  </si>
  <si>
    <t>port day</t>
  </si>
  <si>
    <t>only stocks on Table 1B</t>
  </si>
  <si>
    <t>BS5</t>
  </si>
  <si>
    <t>ICES I-II</t>
  </si>
  <si>
    <t>NSEA1</t>
  </si>
  <si>
    <t>Pandalus fishery in ICES I-II</t>
  </si>
  <si>
    <t>NEAFC XII-XIV</t>
  </si>
  <si>
    <t>NSEA2</t>
  </si>
  <si>
    <t>~ 4</t>
  </si>
  <si>
    <t>Redfish fishery in ICES XIV</t>
  </si>
  <si>
    <t>ICES VI-VII</t>
  </si>
  <si>
    <t>NA1</t>
  </si>
  <si>
    <t>ICES I-XIV</t>
  </si>
  <si>
    <t>NA2</t>
  </si>
  <si>
    <t>Redfish fishery in ICES I-II</t>
  </si>
  <si>
    <t>ICES II-VIII</t>
  </si>
  <si>
    <t>NA3</t>
  </si>
  <si>
    <t>CE</t>
  </si>
  <si>
    <t>~ 43</t>
  </si>
  <si>
    <t>SP</t>
  </si>
  <si>
    <t>~ 5</t>
  </si>
  <si>
    <t>Inland rivers</t>
  </si>
  <si>
    <t>3 monitoring station</t>
  </si>
  <si>
    <t>selection of day covering whole fishing season</t>
  </si>
  <si>
    <t>Inland Curonian lagoon</t>
  </si>
  <si>
    <t>Baltic sea otter trawlers</t>
  </si>
  <si>
    <t xml:space="preserve">random draw from randomised list  </t>
  </si>
  <si>
    <t>Baltic sea gillnet vessels</t>
  </si>
  <si>
    <t>Costal zone vessels</t>
  </si>
  <si>
    <t>Demersal species at Baltic port</t>
  </si>
  <si>
    <t>random weekdays from systematic (biweekly) coverage</t>
  </si>
  <si>
    <t>Pelagical species at Baltic port</t>
  </si>
  <si>
    <t>Otter trawler fishing shrimps in ICES</t>
  </si>
  <si>
    <t>selection of trip covering whole fishing season</t>
  </si>
  <si>
    <t>Pelagic trawler operating in NEAFC</t>
  </si>
  <si>
    <t>Pelagic trawler operating in ICES IV-VI</t>
  </si>
  <si>
    <t>Pelagic trawler operating in ICES VI-VII</t>
  </si>
  <si>
    <t>Pelagic trawler fishing scombridae</t>
  </si>
  <si>
    <t>Pelagic trawlers operating in CECAF</t>
  </si>
  <si>
    <t>Pelagic trawler operating in SPRFMO</t>
  </si>
  <si>
    <t>Landings in Lithuanian harbours took only about 0,1% from annual landings. About 77% landed in DNK</t>
  </si>
  <si>
    <t xml:space="preserve">No fishing direct fishing for these stocks. </t>
  </si>
  <si>
    <t>No fishing direct fishing for these stocks.  Should be withdrawn form the table</t>
  </si>
  <si>
    <t>Landings in Lithuanian harbours took only about 10% from annual landings, therefore sampling according to the protocol resulted smaller number of sampled specimens</t>
  </si>
  <si>
    <t>Pelagic trawlers sampling at sea</t>
  </si>
  <si>
    <t>PL holds sampling designe documents</t>
  </si>
  <si>
    <t/>
  </si>
  <si>
    <t>Sampling by DNK  (DTU) according to agreement between Fisheries Service and DTU</t>
  </si>
  <si>
    <t>less than 10% from  total landings in 2018 took place in Lithuanian harbours</t>
  </si>
  <si>
    <t xml:space="preserve">landings in 2018 were almost twice less than average in 2014 - 2017 </t>
  </si>
  <si>
    <t>less than 1% from  total landings in 2018 took place in Lithuanian harbours</t>
  </si>
  <si>
    <t>Direct fishing for Sebastes spp. and pnadalus borealis in areas I and II. Other species aither no catch or just very small bycatch, exept gadus morhua  and reinhardtius hippoglassoides. For these two species unusual bycatch recorded in 2018.</t>
  </si>
  <si>
    <t>No fishing direct fishing for these stocks.  Some landings of thunini (TUN) registered as bycatch in CECAF area 34.3</t>
  </si>
  <si>
    <t xml:space="preserve">  It was technical error in the the Table 1A of Work Plan: the name of region was incorrect (North Atlantic). The error fixed in this and other tables of the annual report: name of region exact as in the Table 1A of Decission 1251/2016,  as well S. marinus and S. mentella in ICES Sub areas V, VI, XII, XIV &amp; NAFO SA 2 + (Div. 1F + 3K) moved to the correct region.                    Direct fishing for S. marinus and S.mentella in ICES area XIV, other species no catch or very small baycatch</t>
  </si>
  <si>
    <t>Direct fishing for Sebastes spp. and pnadalus borealis in area XIV. Other species aither no catch or just very small bycatch</t>
  </si>
  <si>
    <t>From 1 of July 2018 responsibility delegated to the  Klaipeda University. Marine Research Institute of Klaipeda University (MRI) is updating sampling designe taking in account notes described in the tables 1A-C and 4A. Updated documents will be uploaded in secured website of MRI.</t>
  </si>
  <si>
    <t xml:space="preserve"> </t>
  </si>
  <si>
    <t>LT-SAL-FRW-ElF-raw data</t>
  </si>
  <si>
    <t xml:space="preserve">According to WP 2016  method "electrofising", for the 2017 - too, it was typing error.  </t>
  </si>
  <si>
    <t>smolt number estimation was done from traps compiling the electrofishing data</t>
  </si>
  <si>
    <t xml:space="preserve">the counters instaliation in Žeimena, Vilnelė and Minija rivers is late and planed for the year 2019 </t>
  </si>
  <si>
    <t>LT-TRS-FRW-ElF-raw data</t>
  </si>
  <si>
    <t xml:space="preserve">the counters instaliation in Žeimena and Vilnelė rivers is late and planed for the year 2019 </t>
  </si>
  <si>
    <t xml:space="preserve">According to WP 2016  method "electrofising", for the 2017 - too, it was typing error.  .  </t>
  </si>
  <si>
    <t>Main sampling in Klaipeda harbour (see table 4B). Total landings in 2018 only about 50% of landings in 2017. and nonly 37% of landings in 2016. Less number of length groups (2018-  42; 2017 and 2016 - 52)</t>
  </si>
  <si>
    <t>Contracted observer had to take lenght samples every haul. Number of hauls is not predictable in advance. Therefore number of samples  exceeded planned ones. However, this did not affect expencies for sampling</t>
  </si>
  <si>
    <t>&gt;=50 ind per haul</t>
  </si>
  <si>
    <t>&gt;=20 ind per haul</t>
  </si>
  <si>
    <t>Sebastes mentella took 85% of catches in this area. Other 15% Sebastes spp, therefore instedad S.marinus, S.mentella was sampled. Concerning age sampling otoliths collected only, no age reading.</t>
  </si>
  <si>
    <t>otoliths collected only, no age reading</t>
  </si>
  <si>
    <t>Landings in 2018 had no effect on sampling plan. Sampling continued according to multilateral agreement, see table 7C</t>
  </si>
  <si>
    <t>Baltic Sea (ICES areas III b-d)</t>
  </si>
  <si>
    <t xml:space="preserve">ICES Subdivisions 25-32 </t>
  </si>
  <si>
    <t>demersal trawls</t>
  </si>
  <si>
    <t xml:space="preserve">Demersal species </t>
  </si>
  <si>
    <t>18</t>
  </si>
  <si>
    <t>pelagic trawls</t>
  </si>
  <si>
    <t xml:space="preserve">Small Pelagic fish </t>
  </si>
  <si>
    <t xml:space="preserve">fixed netters </t>
  </si>
  <si>
    <t xml:space="preserve">ICES Subdivision 26 </t>
  </si>
  <si>
    <t>polyvalent ‘passive’ gears</t>
  </si>
  <si>
    <t xml:space="preserve">Mixed Pelagic and Demersal </t>
  </si>
  <si>
    <t>Demersal species (shrimps)</t>
  </si>
  <si>
    <t>pots</t>
  </si>
  <si>
    <t>Snowcrabs</t>
  </si>
  <si>
    <t>pelagic trawlers</t>
  </si>
  <si>
    <t xml:space="preserve">Mixed Pelagic </t>
  </si>
  <si>
    <t>Atlantic Redfish</t>
  </si>
  <si>
    <t>FAO 87</t>
  </si>
  <si>
    <t>Jack Mackerel</t>
  </si>
  <si>
    <t>4 vessels were fished with bottom trawls and pelagic trawls</t>
  </si>
  <si>
    <t>not possible to count fishing trips becouse data agregated by month</t>
  </si>
  <si>
    <t>ICES Subdivisions 22-32</t>
  </si>
  <si>
    <t>group 1</t>
  </si>
  <si>
    <t>ICES Subdivision 26</t>
  </si>
  <si>
    <t xml:space="preserve">group 2 </t>
  </si>
  <si>
    <t xml:space="preserve">no direct fisheries for these stocks, will be excluded from the table in the future </t>
  </si>
  <si>
    <t>Drastic decrease of landings in Lithuanian harbours in 2018. Irregular landing pattern (late night, early in the morning, weekends)</t>
  </si>
  <si>
    <t>Effort and landing data for the vessels in this stratum are aggregated by month in FDIS, consequently actual PSU was vessel month, SSU - vessel trip. No possibilities to deploy observer, sampling possible only on landing places</t>
  </si>
  <si>
    <t>Limited possibilities to deploy observer : according to national requirements  installed basic security equipment in most of vessels fits to number of crew, embarking of additional person is hardly possible</t>
  </si>
  <si>
    <t>Reason of under sampling: very small landings of sprat in Lithuanian harbours (less than 1% from total)</t>
  </si>
  <si>
    <t>No fishing in 2018</t>
  </si>
  <si>
    <t>No fishing for scombridae in this region. Scombridae were fished during trips in the stratum CE</t>
  </si>
  <si>
    <t>Redfish in ICES areas I, II and XIV</t>
  </si>
  <si>
    <t>Missing information should be provided by conducting MS under multilatteral aggreement</t>
  </si>
  <si>
    <t>According to Table 4A ICES I - XIV. Redfish fishery in ICES I-II,</t>
  </si>
  <si>
    <t>Shrimp fishery in ICES I-II</t>
  </si>
  <si>
    <t>Port of Klaipeda, vessels with LOA more than 8 meters are unloading. Most majority of regulated species ar landed.</t>
  </si>
  <si>
    <t>Landing sites on beach for coastal vessels with LOA less than 8 meters. Mainly freshwater and semi-diadromous fishes landed. Landing data are agregated monthly, not possible to count number of landings</t>
  </si>
  <si>
    <t>No fishing in this stratum, will be excluded in the revised Work Plan</t>
  </si>
  <si>
    <t>http://point.ku.lt/sites/jtapc/VIZA</t>
  </si>
  <si>
    <t>Fig 1, 2</t>
  </si>
  <si>
    <t>Fig 3, 4</t>
  </si>
  <si>
    <t>Fig 5, 6</t>
  </si>
  <si>
    <t>Fig 7, 8</t>
  </si>
  <si>
    <t>The module for biological data in FDIS is in preparation, expected operational in July 2019.</t>
  </si>
  <si>
    <t>Baltic Sea (ICES Subdivisions 22-32</t>
  </si>
  <si>
    <t>Onsite surveys, online surveys, anglers' diaries</t>
  </si>
  <si>
    <t>Routine</t>
  </si>
  <si>
    <t>Onsite surveys</t>
  </si>
  <si>
    <t xml:space="preserve">North Sea (ICES areas IIIa, IV and VIId) </t>
  </si>
  <si>
    <t>Eastern Arctic (ICES areas I and II)</t>
  </si>
  <si>
    <t>North Atlantic (ICES areas V-XIV and NAFO areas)</t>
  </si>
  <si>
    <t>highly migratory ICCAT species</t>
  </si>
  <si>
    <t xml:space="preserve">Mediterranean Sea </t>
  </si>
  <si>
    <t>Black Sea</t>
  </si>
  <si>
    <t xml:space="preserve">CURONIAN LAGOON; Effluents of KIRNEILIS, ŽEIMENYS, DRINGIS, GALUONAI
</t>
  </si>
  <si>
    <t>procurement procedures</t>
  </si>
  <si>
    <t>Vessels using Polyvalent ‘passive’ gears only</t>
  </si>
  <si>
    <t xml:space="preserve">0-&lt; 10 m </t>
  </si>
  <si>
    <t>Average price per species</t>
  </si>
  <si>
    <t>Monthly reports, Sales notes</t>
  </si>
  <si>
    <t>annual</t>
  </si>
  <si>
    <t>10-&lt; 12 m</t>
  </si>
  <si>
    <t>LAFPMIS (DR-1) questionnaires and IFDIS</t>
  </si>
  <si>
    <t>Vessels using Polyvalent ‘active’ gears only</t>
  </si>
  <si>
    <t>18-&lt; 24 m</t>
  </si>
  <si>
    <t xml:space="preserve">Pelagic or demersal trawlers operating in Baltic sea. </t>
  </si>
  <si>
    <t>24-&lt; 40 m</t>
  </si>
  <si>
    <t>Demersal trawlers and/or demersal seiners</t>
  </si>
  <si>
    <t>Pelagic trawlers</t>
  </si>
  <si>
    <t>Vessel fishing only in Baltic sea.</t>
  </si>
  <si>
    <t>Long distance fleet, FPO vessels.</t>
  </si>
  <si>
    <t>OFRTMVL40XX</t>
  </si>
  <si>
    <t>Long distance fleet, fishing in CECAF, North Sea, Eastern Arctic and North Western waters.</t>
  </si>
  <si>
    <t>Consumption of fixed capital</t>
  </si>
  <si>
    <t>PIM method</t>
  </si>
  <si>
    <t>Primary data for calculations, are obtained from LAFPMIS (DR-1) and Fleet Register</t>
  </si>
  <si>
    <t>Income from leasing out quota or other fishing rights</t>
  </si>
  <si>
    <t>LAFPMIS (DR-1) questionnaires</t>
  </si>
  <si>
    <t>Days at sea</t>
  </si>
  <si>
    <t>Monthly reports</t>
  </si>
  <si>
    <t>Energy consumption</t>
  </si>
  <si>
    <t>Personnel costs</t>
  </si>
  <si>
    <t>Value of unpaid labour</t>
  </si>
  <si>
    <t>Calculated from collected primary data</t>
  </si>
  <si>
    <t>Engaged crew</t>
  </si>
  <si>
    <t>Repair and maintenance costs</t>
  </si>
  <si>
    <t>Variable costs</t>
  </si>
  <si>
    <t>Investments in tangible assets, net</t>
  </si>
  <si>
    <t>Non-variable costs</t>
  </si>
  <si>
    <t>Lease/rental payments for quota or other fishing rights</t>
  </si>
  <si>
    <t>Long/short Debt</t>
  </si>
  <si>
    <t>Operating subsidies</t>
  </si>
  <si>
    <t>Mean age of vessels</t>
  </si>
  <si>
    <t>Fleet register</t>
  </si>
  <si>
    <t>Subsidies on investments</t>
  </si>
  <si>
    <t>Mean LOA of vessels</t>
  </si>
  <si>
    <t>Inactive vessels</t>
  </si>
  <si>
    <t>Value of physical capital</t>
  </si>
  <si>
    <t>Number of fishing enterprises/units</t>
  </si>
  <si>
    <t>Value of quota and other fishing rights</t>
  </si>
  <si>
    <t>Total assets</t>
  </si>
  <si>
    <t>Unpaid labour</t>
  </si>
  <si>
    <t>Total hours worked per year</t>
  </si>
  <si>
    <t>Total vessel's power</t>
  </si>
  <si>
    <t>Total vessel's tonnage</t>
  </si>
  <si>
    <t>Value of landings per species</t>
  </si>
  <si>
    <t>Logbooks</t>
  </si>
  <si>
    <t>FTE by gender</t>
  </si>
  <si>
    <t>Unpaid labour by gender</t>
  </si>
  <si>
    <t>Employment by age</t>
  </si>
  <si>
    <t>Employment by education level</t>
  </si>
  <si>
    <t>every 3 years starting from 2018</t>
  </si>
  <si>
    <t>pilot study</t>
  </si>
  <si>
    <t>Employment by nationality</t>
  </si>
  <si>
    <t>Employment by employment status</t>
  </si>
  <si>
    <t>FTE National</t>
  </si>
  <si>
    <t>No social and economic data on aquaculture need to be collected if the total production of the Member State is less than 1 % of the total Union production volume and value</t>
  </si>
  <si>
    <t>Data collection for aquaculture is not foreseen for 2017-2019 as all sector in Lithuania consists of fresh water aquaculture activities only</t>
  </si>
  <si>
    <t>Data collection is not foreseen in 2017-2019 WP</t>
  </si>
  <si>
    <t>LAFPMIS (ŽF-1) questionnaires</t>
  </si>
  <si>
    <t>Yearly</t>
  </si>
  <si>
    <t>Personel costs</t>
  </si>
  <si>
    <t>LAFPMIS (ŽP-1) questionnaires, calculation</t>
  </si>
  <si>
    <t>D - Indirect survey</t>
  </si>
  <si>
    <t>Value of unpaid labour is estimated from the Number of unpaid workers and their hours worked, which are gathered through questionaries, and average labour cost of specific sector</t>
  </si>
  <si>
    <t>Payment for external agency workers</t>
  </si>
  <si>
    <t>Purchase of fish and other raw material for production</t>
  </si>
  <si>
    <t>Total value of assets</t>
  </si>
  <si>
    <t>Financial income</t>
  </si>
  <si>
    <t>Financial expenditures</t>
  </si>
  <si>
    <t>Net Investments</t>
  </si>
  <si>
    <t>Debt</t>
  </si>
  <si>
    <t>Number of persons employed</t>
  </si>
  <si>
    <t>FTE national</t>
  </si>
  <si>
    <t>Unpayed labour</t>
  </si>
  <si>
    <t>Number of hours worked by employees and unpaid workers</t>
  </si>
  <si>
    <t>Semiannual</t>
  </si>
  <si>
    <t>Number of enterprises</t>
  </si>
  <si>
    <t>The State Food and Veterinary Service (SFVS)</t>
  </si>
  <si>
    <t>Fishing</t>
  </si>
  <si>
    <t>All regions</t>
  </si>
  <si>
    <t>ICES,NAFO,CECAF,SPRFMO</t>
  </si>
  <si>
    <t>http://zum.lrv.lt/lt/veiklos-sritys/zuvininkyste/duomenu-rinkimo-programa</t>
  </si>
  <si>
    <t>Main costraints for P4, P6, P8 , P10, P13 sections are in text box</t>
  </si>
  <si>
    <t>Fleet</t>
  </si>
  <si>
    <t>https://www.e-tar.lt/portal/lt/legalAct/be557330e0ab11e7b3f0a470b0373cb2</t>
  </si>
  <si>
    <t>Fish processing</t>
  </si>
  <si>
    <t>IFDIS contains primary data as recorded, reported and transmitted under Regulation (EC) No 1224/2009 and access is not permitted to external users.                          The procedure of the documentation on revision is planning.  The procedure of the documentation on errors measure is planning. All methodological documents will be placed in the DCF website as soon website constraction will be  finished</t>
  </si>
  <si>
    <t>Aquaculture</t>
  </si>
  <si>
    <t>Data collection for aquaculture is not foreseen for 2017-2019 as all sector in Lithuania consists of fresh water aquaculture activities</t>
  </si>
  <si>
    <t>LAFPMIS (ŽP-1, ŽF-1) questionnaires</t>
  </si>
  <si>
    <t>2018-2020, October 1</t>
  </si>
  <si>
    <t>Social variables, collected by pilot study were available in 2018 October 1</t>
  </si>
  <si>
    <t>3B</t>
  </si>
  <si>
    <t>Only freshwater aquaculture, data collection is not foreseen</t>
  </si>
  <si>
    <t>Data collection is not included in 2017-2019 WP</t>
  </si>
  <si>
    <t>3C</t>
  </si>
  <si>
    <t>Meetings: PGECON (3 persons), Liaison Meeting (1 person), Workshop for PGECON Subgroup on the Socio-Economic data call structure (2persons)</t>
  </si>
  <si>
    <t>All</t>
  </si>
  <si>
    <t>PGECON 2018</t>
  </si>
  <si>
    <t>Small Scale Fisheries</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</si>
  <si>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</si>
  <si>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Followed</t>
  </si>
  <si>
    <t>Applied</t>
  </si>
  <si>
    <t>PGECON 2017</t>
  </si>
  <si>
    <t>3A; 3C</t>
  </si>
  <si>
    <t>statistical issues and methodologies</t>
  </si>
  <si>
    <t>In segments where assumption concerning the annual working hours per crew member exceed the reference level (the FTE equals 1 per crew member) is not valid, an additional adjustment of the calculation may be required, if it can be expected that the result will be significantly affected (Study No FISH/2005/14).</t>
  </si>
  <si>
    <t>STECF EWG 11-08</t>
  </si>
  <si>
    <t>capital value calculation</t>
  </si>
  <si>
    <t xml:space="preserve">EWG 11-08 recommends that for the calculation of Capital value, all MS shall use PIM (Perpetual Inventory Method) in the future. A Workshop has already explained the method (DCF Workshop on Capital Valuation, Naples June 2011). </t>
  </si>
  <si>
    <t>Social variables</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</si>
  <si>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</si>
  <si>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 xml:space="preserve">PGECON recommends to follow Eurostat practice and separate social variable “Employment by gender” to the following groups: 
- “M – male”;
- “F – female”;
- “Unknown” (only if needed).
</t>
  </si>
  <si>
    <t xml:space="preserve">Taking into account national needs and EU requirements it is recommended to separate social variable “Employment by nationality” to at least the following groups: 
- “National”;
- “EU”;
- “EEA (non EU)”;
- “Other” (Non-EU/EEA).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</si>
  <si>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</si>
  <si>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</si>
  <si>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</si>
  <si>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For the small scale fleet vessels less than 10 meters, it could be assumed that 1 Day at Sea is equivalent to 1 Fishing Day as far as no other data contradicts this hypothesis. Nevertheless, this assumption has to be assessed regionally by fishery, as significant differences can occur between them.</t>
  </si>
  <si>
    <t>Fish processing industry</t>
  </si>
  <si>
    <t>For the segments with “main” fish processing activities, “Turnover” variable, should include only Turnover related to the principal fish processing activity.</t>
  </si>
  <si>
    <t>Under “Other income” all the other revenues from other activities apart from fish processing should be provided.</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</si>
  <si>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</si>
  <si>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</si>
  <si>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</si>
  <si>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</si>
  <si>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</si>
  <si>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Preferably this table would  apply only for report, as recommendations and agreements will be not listed for furthers work plan years. The available on JRC's data collection web pages list of the assembled recommendations and agreements  is appropriate</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</si>
  <si>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</si>
  <si>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</si>
  <si>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LM 2016</t>
  </si>
  <si>
    <t>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</si>
  <si>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</si>
  <si>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</si>
  <si>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4D</t>
  </si>
  <si>
    <t>Foreign Landings</t>
  </si>
  <si>
    <t>LM 12</t>
  </si>
  <si>
    <t>MS upload their samples of non-flag vessels (foreign landings) to the RDB.</t>
  </si>
  <si>
    <t>To upload samples of non-flag vessels (foreign landings) to the RDB, if any</t>
  </si>
  <si>
    <t>Check if any amendment needed to the NWP</t>
  </si>
  <si>
    <t>STEFC 18-10</t>
  </si>
  <si>
    <t>1C; 5A</t>
  </si>
  <si>
    <t xml:space="preserve">Biological sampling of commercial fisheries and stocks </t>
  </si>
  <si>
    <t xml:space="preserve"> MS should pay more attention to process of planning sampling of biological variables of fish stock in order to make it realistic and to avoid inclusion in the NWP the variables for stock for which data collection is very difficult or not possible. MS should also make an effort to implement and document Quality Assurance regarding biological data capture and processing.</t>
  </si>
  <si>
    <t>sampling designe is in revission, however major changes will aply from 2020 only.</t>
  </si>
  <si>
    <r>
      <t>Surveys at sea and onsite surveys for G</t>
    </r>
    <r>
      <rPr>
        <i/>
        <sz val="10"/>
        <rFont val="Arial"/>
        <family val="2"/>
      </rPr>
      <t>adus morhua</t>
    </r>
  </si>
  <si>
    <r>
      <t xml:space="preserve">Onsite surveys, online surveys, anglers' diaries for </t>
    </r>
    <r>
      <rPr>
        <i/>
        <sz val="10"/>
        <rFont val="Arial"/>
        <family val="2"/>
      </rPr>
      <t>Anguilla anguilla</t>
    </r>
  </si>
  <si>
    <r>
      <t xml:space="preserve">Surveys at sea for </t>
    </r>
    <r>
      <rPr>
        <i/>
        <sz val="10"/>
        <rFont val="Arial"/>
        <family val="2"/>
      </rPr>
      <t xml:space="preserve">Salmo salar </t>
    </r>
    <r>
      <rPr>
        <sz val="10"/>
        <rFont val="Arial"/>
        <family val="2"/>
      </rPr>
      <t>and</t>
    </r>
    <r>
      <rPr>
        <i/>
        <sz val="10"/>
        <rFont val="Arial"/>
        <family val="2"/>
      </rPr>
      <t xml:space="preserve"> Salmo trutta</t>
    </r>
  </si>
  <si>
    <t>2017-2018</t>
  </si>
  <si>
    <t>As soon as the end-users will determine their needs, a pilot project will be planned</t>
  </si>
  <si>
    <t>WGBYC</t>
  </si>
  <si>
    <t>BACOMA window</t>
  </si>
  <si>
    <t>birds, bony fishes</t>
  </si>
  <si>
    <t>Sorting grid for shrimp fishery and BACOMA window for redfish fishery</t>
  </si>
  <si>
    <t>There were no fishery in 2018</t>
  </si>
  <si>
    <t xml:space="preserve">Data had to be collected by POL following multi-latteral agreement and the results should be provided by MS in their AR2019 </t>
  </si>
  <si>
    <t xml:space="preserve">Capacity </t>
  </si>
  <si>
    <t xml:space="preserve">Number of vessels, GT, kW, Vessel Age </t>
  </si>
  <si>
    <t>Polyvalent ‘passive’ gears</t>
  </si>
  <si>
    <t>Fleet register, Monthly reports</t>
  </si>
  <si>
    <t>Data collection scheme aplies to comlementary data as definition in Annex is indefinable</t>
  </si>
  <si>
    <t>100</t>
  </si>
  <si>
    <t xml:space="preserve">To identify activity of  vessels, which length is less than 8 m, data collected under complementary data collection </t>
  </si>
  <si>
    <t xml:space="preserve">Fixed netters </t>
  </si>
  <si>
    <t>Fleet register, Logbooks</t>
  </si>
  <si>
    <t>0%</t>
  </si>
  <si>
    <t xml:space="preserve">Polyvalent ‘active’ gears </t>
  </si>
  <si>
    <t xml:space="preserve">Pelagic trawlers </t>
  </si>
  <si>
    <t>Inactive</t>
  </si>
  <si>
    <t>Fleet register, Logbooks, Monthly reports</t>
  </si>
  <si>
    <t xml:space="preserve">Days at sea , Fishing days,kW * Fishing Days, GT * Fishing days, Number of trips,  Length of nets, Number of hooks, Numbers of pots </t>
  </si>
  <si>
    <t xml:space="preserve">Variables for vessels, which length is less than 8 m, data collected under complementary data collection </t>
  </si>
  <si>
    <t>Days at sea ,Hours fished, Fishing days,kW * Fishing Days, GT * Fishing days, Number of trips, Number of fishing operations , Length of nets</t>
  </si>
  <si>
    <t>Logbooks, Sales notes, VMS data</t>
  </si>
  <si>
    <t>40 m or larger</t>
  </si>
  <si>
    <t xml:space="preserve">Value of landings total and per
commercial species,  Live Weight of landings total and per
species, Prices by commercial species </t>
  </si>
  <si>
    <t xml:space="preserve">Landings variables for vessels, which length is less than 8 m, data collected under complementary data collection </t>
  </si>
  <si>
    <t>Demersal trawlers</t>
  </si>
  <si>
    <t>Fleet Register, Fishing logbook</t>
  </si>
  <si>
    <t>Polyvalent "active" gears</t>
  </si>
  <si>
    <t>Fleet Register, Fishing logbook, VMS data</t>
  </si>
  <si>
    <t>24-&lt; 40 m*</t>
  </si>
  <si>
    <t>Fishing Logbook, Sales notes</t>
  </si>
  <si>
    <t>North Western waters</t>
  </si>
  <si>
    <t>Whole population of charter vessels in Lithuanian marine waters</t>
  </si>
  <si>
    <t>Lithuanian NP Proposal 2017-19 https://datacollection.jrc.ec.europa.eu/wp/2017</t>
  </si>
  <si>
    <t>ICES WKSCMFD report  http://www.ices.dk/sites/pub/CM%20Doccuments/2004/ACFM/ACFM1204.pdf</t>
  </si>
  <si>
    <t>WGRFS</t>
  </si>
  <si>
    <t>bias: ICES WKACCU report (http://www.ices.dk/sites/pub/Publication%20Reports/Expert%20Group%20Report/acom/2008/WKACCU/wkaccu_2008.pdf)                         precision:  NA</t>
  </si>
  <si>
    <t>ΝΑ</t>
  </si>
  <si>
    <t>Documentaiton is expected to be made available in 2019</t>
  </si>
  <si>
    <t>Whole population of anglers in all Lithuanian districts</t>
  </si>
  <si>
    <t>WGEEL</t>
  </si>
  <si>
    <t>Whole population of charter (trolling) vessels in Lithuanian marine waters</t>
  </si>
  <si>
    <t>WGBAST</t>
  </si>
  <si>
    <r>
      <t>Surveys at sea and coast for G</t>
    </r>
    <r>
      <rPr>
        <i/>
        <sz val="10"/>
        <rFont val="Arial"/>
        <family val="2"/>
        <charset val="186"/>
      </rPr>
      <t>adus morhua</t>
    </r>
  </si>
  <si>
    <r>
      <t xml:space="preserve">Questionnaires for </t>
    </r>
    <r>
      <rPr>
        <i/>
        <sz val="10"/>
        <rFont val="Arial"/>
        <family val="2"/>
        <charset val="186"/>
      </rPr>
      <t>Anguilla anguilla</t>
    </r>
  </si>
  <si>
    <r>
      <t xml:space="preserve">Surveys at sea for </t>
    </r>
    <r>
      <rPr>
        <i/>
        <sz val="10"/>
        <rFont val="Arial"/>
        <family val="2"/>
      </rPr>
      <t xml:space="preserve">Salmo salar </t>
    </r>
    <r>
      <rPr>
        <sz val="10"/>
        <rFont val="Arial"/>
        <family val="2"/>
        <charset val="186"/>
      </rPr>
      <t>and</t>
    </r>
    <r>
      <rPr>
        <i/>
        <sz val="10"/>
        <rFont val="Arial"/>
        <family val="2"/>
      </rPr>
      <t xml:space="preserve"> Salmo trutta</t>
    </r>
  </si>
  <si>
    <t>2A</t>
  </si>
  <si>
    <t>2018-2020, February 28</t>
  </si>
  <si>
    <t>NCM</t>
  </si>
  <si>
    <t>National correspondent meeting (or exeprt group meeting)</t>
  </si>
  <si>
    <r>
      <rPr>
        <sz val="10"/>
        <rFont val="Arial"/>
        <family val="2"/>
        <charset val="186"/>
      </rPr>
      <t>Recommended meetings and workshops list would be appropriate to MS to comply with obligation to attend the relevant meetings</t>
    </r>
    <r>
      <rPr>
        <b/>
        <sz val="10"/>
        <rFont val="Arial"/>
        <family val="2"/>
      </rPr>
      <t xml:space="preserve">  </t>
    </r>
  </si>
  <si>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</si>
  <si>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</si>
  <si>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</si>
  <si>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</si>
  <si>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</si>
  <si>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</si>
  <si>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</si>
  <si>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</si>
  <si>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</si>
  <si>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</si>
  <si>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</si>
  <si>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</si>
  <si>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</si>
  <si>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</si>
  <si>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</si>
  <si>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</si>
  <si>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 xml:space="preserve">AFWG </t>
  </si>
  <si>
    <t>Arctic Fisheries Working Group</t>
  </si>
  <si>
    <t>NWWG</t>
  </si>
  <si>
    <t>North-Western Working Group</t>
  </si>
  <si>
    <t xml:space="preserve">ICES Working Group on Recreational Fisheries Surveys </t>
  </si>
  <si>
    <t>Assessment Working Group on Baltic Salmon and Trout</t>
  </si>
  <si>
    <t>WGSFD</t>
  </si>
  <si>
    <t>Working Group on Spatial Fisheries Data</t>
  </si>
  <si>
    <t>EIFAAC/GFCM WGEEL</t>
  </si>
  <si>
    <t>Working Group on Eels</t>
  </si>
  <si>
    <t>not attended due to lack of staff</t>
  </si>
  <si>
    <t>PGECON</t>
  </si>
  <si>
    <t>Planning Group on Economic Issues</t>
  </si>
  <si>
    <t>WKSEATEC</t>
  </si>
  <si>
    <t xml:space="preserve">Workshop on Technical Development to Support Fisheries Data Collection </t>
  </si>
  <si>
    <t>WKBEBCA</t>
  </si>
  <si>
    <t>Workshop on Biological Input to Eastern Baltic Cod Assessment</t>
  </si>
  <si>
    <t xml:space="preserve">To respond to data call in terms of timeline </t>
  </si>
  <si>
    <t>LM 2018</t>
  </si>
  <si>
    <t>Metier list</t>
  </si>
  <si>
    <t>RCGNSEA LM 4</t>
  </si>
  <si>
    <t xml:space="preserve">The RCG NSEA 2018 recommends to have a publicly available repository for common reference lists, scripts, documentation and métier descriptions </t>
  </si>
  <si>
    <t xml:space="preserve">There is a need for harmonisation and standardisation of the procedures and rules used to define the métiers (common approaches and reference tables following DCF standards) in order to improve the interoperability and compatibility across nations. </t>
  </si>
  <si>
    <t xml:space="preserve">Involved in intersesion subgroup work on metiers standartizacion and harmonizacion </t>
  </si>
  <si>
    <t>The stock database</t>
  </si>
  <si>
    <t>RCGNSEA LM 5</t>
  </si>
  <si>
    <t>RCGNSEA 2018 recommends to finalize the work done on the population of the stock database table</t>
  </si>
  <si>
    <t xml:space="preserve">Intersessional work needed to finalize the population of the stock database </t>
  </si>
  <si>
    <t>expecting the subgroup work onrezults to populate the stock database</t>
  </si>
  <si>
    <t>1A, 4C, 4D</t>
  </si>
  <si>
    <t xml:space="preserve">SCRDB </t>
  </si>
  <si>
    <t>RCG Baltic LM 3</t>
  </si>
  <si>
    <t xml:space="preserve">The RCG Baltic recommends the development and use of the RDBES to store and analyse sampling data </t>
  </si>
  <si>
    <t xml:space="preserve">SCRDB should steer the development and use of the RDBES and ensure MS are giving feedback about the development </t>
  </si>
  <si>
    <t>Followed the development and gave input upon request</t>
  </si>
  <si>
    <t xml:space="preserve"> Data Subject rights </t>
  </si>
  <si>
    <t>RCGNSEA LM 3</t>
  </si>
  <si>
    <t xml:space="preserve">The RCG NSEA 2018 recommends that the draft Control regulation is reviewed and amended where required to allow retention of personal data for more than 5 year for scientific purposes, to fulfil data requirements under the DCF. </t>
  </si>
  <si>
    <t>Time series of longer than five years are required for analysis and the provision of scientific advice to support the CFP</t>
  </si>
  <si>
    <t>Fish biological variables</t>
  </si>
  <si>
    <t>2018-2020, March 20</t>
  </si>
  <si>
    <t>Some data will be ready prior data calls,  application time of that may vary</t>
  </si>
  <si>
    <t>Recreational fishery</t>
  </si>
  <si>
    <t>1D</t>
  </si>
  <si>
    <t>2018-2020, March 1</t>
  </si>
  <si>
    <t>Research surveys</t>
  </si>
  <si>
    <t>1G, 1H</t>
  </si>
  <si>
    <t>Biological sampling at sea</t>
  </si>
  <si>
    <t>1F, 4A, 4B</t>
  </si>
  <si>
    <t>discards, bycatch</t>
  </si>
  <si>
    <t>WP</t>
  </si>
  <si>
    <t>WP date of submission</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</si>
  <si>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</si>
  <si>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</si>
  <si>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</si>
  <si>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</si>
  <si>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</si>
  <si>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</si>
  <si>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</si>
  <si>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</si>
  <si>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</si>
  <si>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</si>
  <si>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</si>
  <si>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</si>
  <si>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</si>
  <si>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</si>
  <si>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</si>
  <si>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</si>
  <si>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</si>
  <si>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LTU - DEN</t>
  </si>
  <si>
    <t>LTU - Romas Statkus (Romas.Statkus@zuv.lt)</t>
  </si>
  <si>
    <t>Bilatrral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</si>
  <si>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</si>
  <si>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</si>
  <si>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The parties will provide the required data for the species that are requested by the relevant ICES Expert Groups as and when requested.</t>
  </si>
  <si>
    <t>This agreement has been established between Parties due to landings of sprat by Lithuania flagged vessels take place in Denmark in amount that it has to be dealt with in a form of bilateral agreement.</t>
  </si>
  <si>
    <t xml:space="preserve">This agreement commences resrospectively on January 1, 2016 and ends on December 31, 2020. </t>
  </si>
  <si>
    <t>Was not included in WP. Reference year 2017. Voluntary agreement.</t>
  </si>
  <si>
    <t>DEN - Marie Storr - Paulsen (msp@aqua.dtu.dk</t>
  </si>
  <si>
    <t>LTU - Jolanta (Jolanta.Cesiuliene@zum.lt)</t>
  </si>
  <si>
    <t xml:space="preserve">there were 4 coordination meetings </t>
  </si>
  <si>
    <t>1B</t>
  </si>
  <si>
    <t>according to surveys protocols</t>
  </si>
  <si>
    <t>Klaipeda university</t>
  </si>
  <si>
    <t>All biological data that needed for data calls and before meeting of expert groups are prepared in time</t>
  </si>
  <si>
    <t>Fleet economic</t>
  </si>
  <si>
    <t>All variables except social data, colected  each three years by pilot study.</t>
  </si>
  <si>
    <t>2018-2019</t>
  </si>
  <si>
    <t>Anadromous And Catadromous species data variables</t>
  </si>
  <si>
    <t>1E</t>
  </si>
  <si>
    <t>This agreement commenced on January 1, 2018. Agreement ends on December 31, 2020. 
Contact person Vilda Griuniene (Vilda.Griuniene@zum.lt) was not changed in WP. It will be revised in the next WP.</t>
  </si>
  <si>
    <t>This agreement commenced on January 1, 2017. SPRFMO agreement was extended until December 31, 2020. 
Contact person Vilda Griuniene (Vilda.Griuniene@zum.lt) was not changed in WP. It will be revised in the next WP.</t>
  </si>
  <si>
    <t xml:space="preserve">Sebastes mentella took 85% of catches in this area. Other 15% Sebastes spp, therefore instedad S.marinus, S.mentella was sampled. See grey rows in the bottom of the table </t>
  </si>
  <si>
    <t>Scophthalmus maximus</t>
  </si>
  <si>
    <t>Myoxocephalus scorpius</t>
  </si>
  <si>
    <t>Discarded</t>
  </si>
  <si>
    <t>Cyclopterus lumpus</t>
  </si>
  <si>
    <t xml:space="preserve">All catches of  anguilla anguilla were taken in inland waters (99,9%) - 100 eels from rivers and 100 eels from Curonian lagoon  analysed. Very small amount (12 kg) of anguilla anguilla was registered  in the Baltic Sea in  2018, therefore MRI was unable to take samples. Planned minimum 200 specimens to be sampled from commercial fisheries in the Baltic Sea is unrealistic. Sampling protocol defines 1 individual sampled per landing, but during several recent years only few landings of eel were observed in the Baltic Sea commercial fisheries. </t>
  </si>
  <si>
    <t xml:space="preserve">Afret the public tenders 13 fykenets in Curonian Lagoon;  3 river traps in inland waters. All catches of  anguilla anguilla were taken in inland waters (99,9%) - 100 eels from rivers and 100 eels from Curonian lagoon  analysed.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</si>
</sst>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font>
      <sz val="10"/>
      <name val="Arial"/>
      <family val="2"/>
    </font>
    <font>
      <sz val="11"/>
      <color theme="1"/>
      <name val="Calibri"/>
      <family val="2"/>
      <scheme val="minor"/>
    </font>
    <font>
      <sz val="11"/>
      <color theme="1"/>
      <name val="Calibri"/>
      <family val="2"/>
      <charset val="186"/>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i/>
      <sz val="10"/>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trike/>
      <sz val="10"/>
      <name val="Arial"/>
      <family val="2"/>
    </font>
    <font>
      <i/>
      <sz val="10"/>
      <color indexed="8"/>
      <name val="Arial"/>
      <family val="2"/>
      <charset val="186"/>
    </font>
    <font>
      <i/>
      <sz val="10"/>
      <name val="Arial"/>
      <family val="2"/>
      <charset val="186"/>
    </font>
    <font>
      <sz val="10"/>
      <color indexed="8"/>
      <name val="Arial"/>
      <family val="2"/>
      <charset val="186"/>
    </font>
    <font>
      <sz val="9"/>
      <color indexed="8"/>
      <name val="Arial"/>
      <family val="2"/>
      <charset val="186"/>
    </font>
    <font>
      <sz val="10"/>
      <name val="Arial"/>
      <family val="2"/>
      <charset val="186"/>
    </font>
    <font>
      <sz val="10"/>
      <color theme="1"/>
      <name val="Arial"/>
      <family val="2"/>
      <charset val="186"/>
    </font>
    <font>
      <u/>
      <sz val="10"/>
      <color theme="10"/>
      <name val="Arial"/>
      <family val="2"/>
    </font>
    <font>
      <sz val="10"/>
      <color theme="1"/>
      <name val="Calibri"/>
      <family val="2"/>
      <charset val="186"/>
    </font>
    <font>
      <sz val="10"/>
      <name val="Areal"/>
      <charset val="186"/>
    </font>
    <font>
      <sz val="10"/>
      <name val="Calibri"/>
      <family val="2"/>
      <charset val="186"/>
    </font>
    <font>
      <b/>
      <sz val="10"/>
      <name val="Arial"/>
      <family val="2"/>
      <charset val="186"/>
    </font>
    <font>
      <b/>
      <sz val="11"/>
      <color theme="1"/>
      <name val="Calibri"/>
      <family val="2"/>
      <scheme val="minor"/>
    </font>
    <font>
      <u/>
      <sz val="10"/>
      <color rgb="FF0070C0"/>
      <name val="Arial"/>
      <family val="2"/>
    </font>
    <font>
      <sz val="10"/>
      <color rgb="FF0070C0"/>
      <name val="Arial"/>
      <family val="2"/>
    </font>
    <font>
      <sz val="11"/>
      <name val="Calibri"/>
      <family val="2"/>
      <charset val="186"/>
      <scheme val="minor"/>
    </font>
    <font>
      <sz val="10"/>
      <name val="Calibri"/>
      <family val="2"/>
      <charset val="186"/>
      <scheme val="minor"/>
    </font>
  </fonts>
  <fills count="3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bgColor indexed="26"/>
      </patternFill>
    </fill>
    <fill>
      <patternFill patternType="solid">
        <fgColor theme="0" tint="-0.34998626667073579"/>
        <bgColor indexed="64"/>
      </patternFill>
    </fill>
    <fill>
      <patternFill patternType="solid">
        <fgColor theme="0" tint="-0.34998626667073579"/>
        <bgColor indexed="41"/>
      </patternFill>
    </fill>
    <fill>
      <patternFill patternType="solid">
        <fgColor rgb="FFFFFF0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249977111117893"/>
        <bgColor indexed="26"/>
      </patternFill>
    </fill>
  </fills>
  <borders count="15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thin">
        <color auto="1"/>
      </left>
      <right style="thin">
        <color auto="1"/>
      </right>
      <top style="thin">
        <color auto="1"/>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8"/>
      </right>
      <top style="medium">
        <color indexed="64"/>
      </top>
      <bottom style="thin">
        <color indexed="64"/>
      </bottom>
      <diagonal/>
    </border>
    <border>
      <left/>
      <right style="thin">
        <color indexed="8"/>
      </right>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242">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7" borderId="0" applyNumberFormat="0" applyBorder="0" applyAlignment="0" applyProtection="0"/>
    <xf numFmtId="0" fontId="12" fillId="14" borderId="1" applyNumberFormat="0" applyAlignment="0" applyProtection="0"/>
    <xf numFmtId="0" fontId="13" fillId="14" borderId="2" applyNumberFormat="0" applyAlignment="0" applyProtection="0"/>
    <xf numFmtId="0" fontId="14" fillId="4" borderId="0" applyNumberFormat="0" applyBorder="0" applyAlignment="0" applyProtection="0"/>
    <xf numFmtId="0" fontId="15" fillId="8" borderId="2" applyNumberFormat="0" applyAlignment="0" applyProtection="0"/>
    <xf numFmtId="0" fontId="16" fillId="23" borderId="3" applyNumberFormat="0" applyAlignment="0" applyProtection="0"/>
    <xf numFmtId="0" fontId="17" fillId="0" borderId="4" applyNumberFormat="0" applyFill="0" applyAlignment="0" applyProtection="0"/>
    <xf numFmtId="0" fontId="18" fillId="7" borderId="2" applyNumberFormat="0" applyAlignment="0" applyProtection="0"/>
    <xf numFmtId="0" fontId="19" fillId="0" borderId="0" applyNumberFormat="0" applyFill="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20" fillId="7" borderId="2" applyNumberFormat="0" applyAlignment="0" applyProtection="0"/>
    <xf numFmtId="0" fontId="21" fillId="0" borderId="5" applyNumberFormat="0" applyFill="0" applyAlignment="0" applyProtection="0"/>
    <xf numFmtId="0" fontId="22" fillId="0" borderId="0" applyNumberFormat="0" applyFill="0" applyBorder="0" applyAlignment="0" applyProtection="0"/>
    <xf numFmtId="0" fontId="23" fillId="3" borderId="0" applyNumberFormat="0" applyBorder="0" applyAlignment="0" applyProtection="0"/>
    <xf numFmtId="0" fontId="37" fillId="0" borderId="0"/>
    <xf numFmtId="0" fontId="33" fillId="0" borderId="0"/>
    <xf numFmtId="0" fontId="37" fillId="0" borderId="0"/>
    <xf numFmtId="0" fontId="33" fillId="0" borderId="0"/>
    <xf numFmtId="0" fontId="33" fillId="0" borderId="0"/>
    <xf numFmtId="0" fontId="33" fillId="0" borderId="0"/>
    <xf numFmtId="0" fontId="33" fillId="0" borderId="0"/>
    <xf numFmtId="0" fontId="33" fillId="0" borderId="0"/>
    <xf numFmtId="0" fontId="37" fillId="0" borderId="0"/>
    <xf numFmtId="0" fontId="33" fillId="9" borderId="7" applyNumberFormat="0" applyAlignment="0" applyProtection="0"/>
    <xf numFmtId="0" fontId="33" fillId="9" borderId="7" applyNumberFormat="0" applyAlignment="0" applyProtection="0"/>
    <xf numFmtId="0" fontId="24" fillId="8" borderId="1" applyNumberFormat="0" applyAlignment="0" applyProtection="0"/>
    <xf numFmtId="0" fontId="37" fillId="0" borderId="0"/>
    <xf numFmtId="0" fontId="37" fillId="0" borderId="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9" fillId="0" borderId="6" applyNumberFormat="0" applyFill="0" applyAlignment="0" applyProtection="0"/>
    <xf numFmtId="0" fontId="19" fillId="0" borderId="9"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33" fillId="0" borderId="0"/>
    <xf numFmtId="9" fontId="33" fillId="0" borderId="0" applyFont="0" applyFill="0" applyBorder="0" applyAlignment="0" applyProtection="0"/>
    <xf numFmtId="0" fontId="6" fillId="0" borderId="0"/>
    <xf numFmtId="0" fontId="63" fillId="0" borderId="0" applyNumberFormat="0" applyFill="0" applyBorder="0" applyAlignment="0" applyProtection="0"/>
    <xf numFmtId="0" fontId="12" fillId="14" borderId="97" applyNumberFormat="0" applyAlignment="0" applyProtection="0"/>
    <xf numFmtId="0" fontId="13" fillId="14" borderId="98" applyNumberFormat="0" applyAlignment="0" applyProtection="0"/>
    <xf numFmtId="0" fontId="15" fillId="8" borderId="98" applyNumberFormat="0" applyAlignment="0" applyProtection="0"/>
    <xf numFmtId="0" fontId="18" fillId="7" borderId="98" applyNumberFormat="0" applyAlignment="0" applyProtection="0"/>
    <xf numFmtId="0" fontId="20" fillId="7" borderId="98" applyNumberFormat="0" applyAlignment="0" applyProtection="0"/>
    <xf numFmtId="0" fontId="21" fillId="0" borderId="99" applyNumberFormat="0" applyFill="0" applyAlignment="0" applyProtection="0"/>
    <xf numFmtId="0" fontId="4" fillId="0" borderId="0"/>
    <xf numFmtId="0" fontId="4" fillId="0" borderId="0"/>
    <xf numFmtId="0" fontId="4" fillId="0" borderId="0"/>
    <xf numFmtId="0" fontId="33" fillId="9" borderId="100" applyNumberFormat="0" applyAlignment="0" applyProtection="0"/>
    <xf numFmtId="0" fontId="33" fillId="9" borderId="100" applyNumberFormat="0" applyAlignment="0" applyProtection="0"/>
    <xf numFmtId="0" fontId="24" fillId="8" borderId="97"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14" borderId="101" applyNumberFormat="0" applyAlignment="0" applyProtection="0"/>
    <xf numFmtId="0" fontId="12" fillId="14" borderId="101" applyNumberFormat="0" applyAlignment="0" applyProtection="0"/>
    <xf numFmtId="0" fontId="13" fillId="14" borderId="102" applyNumberFormat="0" applyAlignment="0" applyProtection="0"/>
    <xf numFmtId="0" fontId="13" fillId="14" borderId="102" applyNumberFormat="0" applyAlignment="0" applyProtection="0"/>
    <xf numFmtId="0" fontId="15" fillId="8" borderId="102" applyNumberFormat="0" applyAlignment="0" applyProtection="0"/>
    <xf numFmtId="0" fontId="15" fillId="8" borderId="102" applyNumberFormat="0" applyAlignment="0" applyProtection="0"/>
    <xf numFmtId="0" fontId="18" fillId="7" borderId="102" applyNumberFormat="0" applyAlignment="0" applyProtection="0"/>
    <xf numFmtId="0" fontId="18" fillId="7" borderId="102" applyNumberFormat="0" applyAlignment="0" applyProtection="0"/>
    <xf numFmtId="0" fontId="20" fillId="7" borderId="102" applyNumberFormat="0" applyAlignment="0" applyProtection="0"/>
    <xf numFmtId="0" fontId="20" fillId="7" borderId="102" applyNumberFormat="0" applyAlignment="0" applyProtection="0"/>
    <xf numFmtId="0" fontId="21" fillId="0" borderId="103" applyNumberFormat="0" applyFill="0" applyAlignment="0" applyProtection="0"/>
    <xf numFmtId="0" fontId="21" fillId="0" borderId="103" applyNumberFormat="0" applyFill="0" applyAlignment="0" applyProtection="0"/>
    <xf numFmtId="0" fontId="4" fillId="0" borderId="0"/>
    <xf numFmtId="0" fontId="4" fillId="0" borderId="0"/>
    <xf numFmtId="0" fontId="33" fillId="9" borderId="104" applyNumberFormat="0" applyAlignment="0" applyProtection="0"/>
    <xf numFmtId="0" fontId="33" fillId="9" borderId="104" applyNumberFormat="0" applyAlignment="0" applyProtection="0"/>
    <xf numFmtId="0" fontId="33" fillId="9" borderId="104" applyNumberFormat="0" applyAlignment="0" applyProtection="0"/>
    <xf numFmtId="0" fontId="33" fillId="9" borderId="104" applyNumberFormat="0" applyAlignment="0" applyProtection="0"/>
    <xf numFmtId="0" fontId="24" fillId="8" borderId="101" applyNumberFormat="0" applyAlignment="0" applyProtection="0"/>
    <xf numFmtId="0" fontId="24" fillId="8" borderId="101" applyNumberFormat="0" applyAlignment="0" applyProtection="0"/>
    <xf numFmtId="0" fontId="24" fillId="8" borderId="112" applyNumberFormat="0" applyAlignment="0" applyProtection="0"/>
    <xf numFmtId="0" fontId="33" fillId="9" borderId="115" applyNumberFormat="0" applyAlignment="0" applyProtection="0"/>
    <xf numFmtId="0" fontId="33" fillId="9" borderId="115" applyNumberFormat="0" applyAlignment="0" applyProtection="0"/>
    <xf numFmtId="0" fontId="21" fillId="0" borderId="114" applyNumberFormat="0" applyFill="0" applyAlignment="0" applyProtection="0"/>
    <xf numFmtId="0" fontId="20" fillId="7" borderId="113" applyNumberFormat="0" applyAlignment="0" applyProtection="0"/>
    <xf numFmtId="0" fontId="18" fillId="7" borderId="113" applyNumberFormat="0" applyAlignment="0" applyProtection="0"/>
    <xf numFmtId="0" fontId="15" fillId="8" borderId="113" applyNumberFormat="0" applyAlignment="0" applyProtection="0"/>
    <xf numFmtId="0" fontId="13" fillId="14" borderId="113" applyNumberFormat="0" applyAlignment="0" applyProtection="0"/>
    <xf numFmtId="0" fontId="12" fillId="14"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8" borderId="146" applyNumberFormat="0" applyAlignment="0" applyProtection="0"/>
    <xf numFmtId="0" fontId="13" fillId="14" borderId="146" applyNumberFormat="0" applyAlignment="0" applyProtection="0"/>
    <xf numFmtId="0" fontId="12" fillId="14" borderId="145" applyNumberFormat="0" applyAlignment="0" applyProtection="0"/>
    <xf numFmtId="0" fontId="12" fillId="14" borderId="141" applyNumberFormat="0" applyAlignment="0" applyProtection="0"/>
    <xf numFmtId="0" fontId="13" fillId="14" borderId="142" applyNumberFormat="0" applyAlignment="0" applyProtection="0"/>
    <xf numFmtId="0" fontId="15" fillId="8" borderId="142" applyNumberFormat="0" applyAlignment="0" applyProtection="0"/>
    <xf numFmtId="0" fontId="18" fillId="7" borderId="142" applyNumberFormat="0" applyAlignment="0" applyProtection="0"/>
    <xf numFmtId="0" fontId="20" fillId="7" borderId="142" applyNumberFormat="0" applyAlignment="0" applyProtection="0"/>
    <xf numFmtId="0" fontId="21" fillId="0" borderId="143" applyNumberFormat="0" applyFill="0" applyAlignment="0" applyProtection="0"/>
    <xf numFmtId="0" fontId="33" fillId="9" borderId="144" applyNumberFormat="0" applyAlignment="0" applyProtection="0"/>
    <xf numFmtId="0" fontId="33" fillId="9" borderId="144" applyNumberFormat="0" applyAlignment="0" applyProtection="0"/>
    <xf numFmtId="0" fontId="24" fillId="8" borderId="141" applyNumberFormat="0" applyAlignment="0" applyProtection="0"/>
    <xf numFmtId="0" fontId="12" fillId="14" borderId="141" applyNumberFormat="0" applyAlignment="0" applyProtection="0"/>
    <xf numFmtId="0" fontId="13" fillId="14" borderId="142" applyNumberFormat="0" applyAlignment="0" applyProtection="0"/>
    <xf numFmtId="0" fontId="15" fillId="8" borderId="142" applyNumberFormat="0" applyAlignment="0" applyProtection="0"/>
    <xf numFmtId="0" fontId="18" fillId="7" borderId="142" applyNumberFormat="0" applyAlignment="0" applyProtection="0"/>
    <xf numFmtId="0" fontId="20" fillId="7" borderId="142" applyNumberFormat="0" applyAlignment="0" applyProtection="0"/>
    <xf numFmtId="0" fontId="21" fillId="0" borderId="143" applyNumberFormat="0" applyFill="0" applyAlignment="0" applyProtection="0"/>
    <xf numFmtId="0" fontId="3" fillId="0" borderId="0"/>
    <xf numFmtId="0" fontId="3" fillId="0" borderId="0"/>
    <xf numFmtId="0" fontId="3" fillId="0" borderId="0"/>
    <xf numFmtId="0" fontId="33" fillId="9" borderId="144" applyNumberFormat="0" applyAlignment="0" applyProtection="0"/>
    <xf numFmtId="0" fontId="33" fillId="9" borderId="144" applyNumberFormat="0" applyAlignment="0" applyProtection="0"/>
    <xf numFmtId="0" fontId="24" fillId="8" borderId="141"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2" fillId="14" borderId="141" applyNumberFormat="0" applyAlignment="0" applyProtection="0"/>
    <xf numFmtId="0" fontId="12" fillId="14" borderId="141" applyNumberFormat="0" applyAlignment="0" applyProtection="0"/>
    <xf numFmtId="0" fontId="13" fillId="14" borderId="142" applyNumberFormat="0" applyAlignment="0" applyProtection="0"/>
    <xf numFmtId="0" fontId="13" fillId="14" borderId="142" applyNumberFormat="0" applyAlignment="0" applyProtection="0"/>
    <xf numFmtId="0" fontId="15" fillId="8" borderId="142" applyNumberFormat="0" applyAlignment="0" applyProtection="0"/>
    <xf numFmtId="0" fontId="15" fillId="8" borderId="142" applyNumberFormat="0" applyAlignment="0" applyProtection="0"/>
    <xf numFmtId="0" fontId="18" fillId="7" borderId="142" applyNumberFormat="0" applyAlignment="0" applyProtection="0"/>
    <xf numFmtId="0" fontId="18" fillId="7" borderId="142" applyNumberFormat="0" applyAlignment="0" applyProtection="0"/>
    <xf numFmtId="0" fontId="20" fillId="7" borderId="142" applyNumberFormat="0" applyAlignment="0" applyProtection="0"/>
    <xf numFmtId="0" fontId="20" fillId="7" borderId="142" applyNumberFormat="0" applyAlignment="0" applyProtection="0"/>
    <xf numFmtId="0" fontId="21" fillId="0" borderId="143" applyNumberFormat="0" applyFill="0" applyAlignment="0" applyProtection="0"/>
    <xf numFmtId="0" fontId="21" fillId="0" borderId="143" applyNumberFormat="0" applyFill="0" applyAlignment="0" applyProtection="0"/>
    <xf numFmtId="0" fontId="3" fillId="0" borderId="0"/>
    <xf numFmtId="0" fontId="3" fillId="0" borderId="0"/>
    <xf numFmtId="0" fontId="33" fillId="9" borderId="144" applyNumberFormat="0" applyAlignment="0" applyProtection="0"/>
    <xf numFmtId="0" fontId="33" fillId="9" borderId="144" applyNumberFormat="0" applyAlignment="0" applyProtection="0"/>
    <xf numFmtId="0" fontId="33" fillId="9" borderId="144" applyNumberFormat="0" applyAlignment="0" applyProtection="0"/>
    <xf numFmtId="0" fontId="33" fillId="9" borderId="144" applyNumberFormat="0" applyAlignment="0" applyProtection="0"/>
    <xf numFmtId="0" fontId="24" fillId="8" borderId="141" applyNumberFormat="0" applyAlignment="0" applyProtection="0"/>
    <xf numFmtId="0" fontId="24" fillId="8" borderId="141" applyNumberFormat="0" applyAlignment="0" applyProtection="0"/>
    <xf numFmtId="0" fontId="24" fillId="8" borderId="141" applyNumberFormat="0" applyAlignment="0" applyProtection="0"/>
    <xf numFmtId="0" fontId="33" fillId="9" borderId="144" applyNumberFormat="0" applyAlignment="0" applyProtection="0"/>
    <xf numFmtId="0" fontId="33" fillId="9" borderId="144" applyNumberFormat="0" applyAlignment="0" applyProtection="0"/>
    <xf numFmtId="0" fontId="21" fillId="0" borderId="143" applyNumberFormat="0" applyFill="0" applyAlignment="0" applyProtection="0"/>
    <xf numFmtId="0" fontId="20" fillId="7" borderId="142" applyNumberFormat="0" applyAlignment="0" applyProtection="0"/>
    <xf numFmtId="0" fontId="18" fillId="7" borderId="142" applyNumberFormat="0" applyAlignment="0" applyProtection="0"/>
    <xf numFmtId="0" fontId="15" fillId="8" borderId="142" applyNumberFormat="0" applyAlignment="0" applyProtection="0"/>
    <xf numFmtId="0" fontId="13" fillId="14" borderId="142" applyNumberFormat="0" applyAlignment="0" applyProtection="0"/>
    <xf numFmtId="0" fontId="12" fillId="14" borderId="141" applyNumberFormat="0" applyAlignment="0" applyProtection="0"/>
    <xf numFmtId="0" fontId="18" fillId="7" borderId="146" applyNumberFormat="0" applyAlignment="0" applyProtection="0"/>
    <xf numFmtId="0" fontId="20" fillId="7" borderId="146" applyNumberFormat="0" applyAlignment="0" applyProtection="0"/>
    <xf numFmtId="0" fontId="21" fillId="0" borderId="147" applyNumberFormat="0" applyFill="0" applyAlignment="0" applyProtection="0"/>
    <xf numFmtId="0" fontId="33" fillId="9" borderId="148" applyNumberFormat="0" applyAlignment="0" applyProtection="0"/>
    <xf numFmtId="0" fontId="33" fillId="9" borderId="148" applyNumberFormat="0" applyAlignment="0" applyProtection="0"/>
    <xf numFmtId="0" fontId="24" fillId="8" borderId="145" applyNumberFormat="0" applyAlignment="0" applyProtection="0"/>
    <xf numFmtId="0" fontId="12" fillId="14" borderId="145" applyNumberFormat="0" applyAlignment="0" applyProtection="0"/>
    <xf numFmtId="0" fontId="12" fillId="14" borderId="145" applyNumberFormat="0" applyAlignment="0" applyProtection="0"/>
    <xf numFmtId="0" fontId="13" fillId="14" borderId="146" applyNumberFormat="0" applyAlignment="0" applyProtection="0"/>
    <xf numFmtId="0" fontId="13" fillId="14" borderId="146" applyNumberFormat="0" applyAlignment="0" applyProtection="0"/>
    <xf numFmtId="0" fontId="15" fillId="8" borderId="146" applyNumberFormat="0" applyAlignment="0" applyProtection="0"/>
    <xf numFmtId="0" fontId="15" fillId="8" borderId="146" applyNumberFormat="0" applyAlignment="0" applyProtection="0"/>
    <xf numFmtId="0" fontId="18" fillId="7" borderId="146" applyNumberFormat="0" applyAlignment="0" applyProtection="0"/>
    <xf numFmtId="0" fontId="18" fillId="7" borderId="146" applyNumberFormat="0" applyAlignment="0" applyProtection="0"/>
    <xf numFmtId="0" fontId="20" fillId="7" borderId="146" applyNumberFormat="0" applyAlignment="0" applyProtection="0"/>
    <xf numFmtId="0" fontId="20" fillId="7" borderId="146" applyNumberFormat="0" applyAlignment="0" applyProtection="0"/>
    <xf numFmtId="0" fontId="21" fillId="0" borderId="147" applyNumberFormat="0" applyFill="0" applyAlignment="0" applyProtection="0"/>
    <xf numFmtId="0" fontId="21" fillId="0" borderId="147" applyNumberFormat="0" applyFill="0" applyAlignment="0" applyProtection="0"/>
    <xf numFmtId="0" fontId="33" fillId="9" borderId="148" applyNumberFormat="0" applyAlignment="0" applyProtection="0"/>
    <xf numFmtId="0" fontId="33" fillId="9" borderId="148" applyNumberFormat="0" applyAlignment="0" applyProtection="0"/>
    <xf numFmtId="0" fontId="33" fillId="9" borderId="148" applyNumberFormat="0" applyAlignment="0" applyProtection="0"/>
    <xf numFmtId="0" fontId="33" fillId="9" borderId="148" applyNumberFormat="0" applyAlignment="0" applyProtection="0"/>
    <xf numFmtId="0" fontId="24" fillId="8" borderId="145" applyNumberFormat="0" applyAlignment="0" applyProtection="0"/>
    <xf numFmtId="0" fontId="24" fillId="8" borderId="145" applyNumberFormat="0" applyAlignment="0" applyProtection="0"/>
    <xf numFmtId="0" fontId="24" fillId="8" borderId="145" applyNumberFormat="0" applyAlignment="0" applyProtection="0"/>
    <xf numFmtId="0" fontId="33" fillId="9" borderId="148" applyNumberFormat="0" applyAlignment="0" applyProtection="0"/>
    <xf numFmtId="0" fontId="33" fillId="9" borderId="148" applyNumberFormat="0" applyAlignment="0" applyProtection="0"/>
    <xf numFmtId="0" fontId="21" fillId="0" borderId="147" applyNumberFormat="0" applyFill="0" applyAlignment="0" applyProtection="0"/>
    <xf numFmtId="0" fontId="20" fillId="7" borderId="146" applyNumberFormat="0" applyAlignment="0" applyProtection="0"/>
    <xf numFmtId="0" fontId="18" fillId="7" borderId="146" applyNumberFormat="0" applyAlignment="0" applyProtection="0"/>
    <xf numFmtId="0" fontId="15" fillId="8" borderId="146" applyNumberFormat="0" applyAlignment="0" applyProtection="0"/>
    <xf numFmtId="0" fontId="13" fillId="14" borderId="146" applyNumberFormat="0" applyAlignment="0" applyProtection="0"/>
    <xf numFmtId="0" fontId="12" fillId="14" borderId="145" applyNumberFormat="0" applyAlignment="0" applyProtection="0"/>
    <xf numFmtId="0" fontId="33" fillId="0" borderId="0"/>
    <xf numFmtId="0" fontId="1" fillId="0" borderId="0"/>
    <xf numFmtId="0" fontId="1" fillId="0" borderId="0"/>
    <xf numFmtId="0" fontId="1" fillId="0" borderId="0"/>
    <xf numFmtId="0" fontId="1" fillId="0" borderId="0"/>
  </cellStyleXfs>
  <cellXfs count="1039">
    <xf numFmtId="0" fontId="0" fillId="0" borderId="0" xfId="0"/>
    <xf numFmtId="0" fontId="0" fillId="0" borderId="0" xfId="0" applyFont="1"/>
    <xf numFmtId="0" fontId="0" fillId="0" borderId="0" xfId="0" applyFont="1" applyBorder="1"/>
    <xf numFmtId="0" fontId="0" fillId="0" borderId="0" xfId="0" applyFont="1" applyFill="1" applyBorder="1"/>
    <xf numFmtId="0" fontId="8" fillId="0" borderId="0" xfId="0" applyFont="1" applyFill="1"/>
    <xf numFmtId="49" fontId="8" fillId="0" borderId="10" xfId="0" applyNumberFormat="1" applyFont="1" applyFill="1" applyBorder="1" applyAlignment="1">
      <alignment horizontal="left" vertical="center"/>
    </xf>
    <xf numFmtId="0" fontId="0" fillId="0" borderId="0" xfId="0" applyFont="1" applyFill="1"/>
    <xf numFmtId="49" fontId="32" fillId="0" borderId="0" xfId="0" applyNumberFormat="1" applyFont="1" applyFill="1" applyBorder="1" applyAlignment="1">
      <alignment horizontal="center" vertical="center"/>
    </xf>
    <xf numFmtId="0" fontId="32" fillId="0" borderId="0" xfId="0" applyFont="1"/>
    <xf numFmtId="49" fontId="32" fillId="0" borderId="0" xfId="0" applyNumberFormat="1" applyFont="1" applyFill="1" applyBorder="1" applyAlignment="1">
      <alignment vertical="center"/>
    </xf>
    <xf numFmtId="0" fontId="32" fillId="0" borderId="13" xfId="0" applyFont="1" applyFill="1" applyBorder="1" applyAlignment="1">
      <alignment horizontal="center" vertical="center" textRotation="90"/>
    </xf>
    <xf numFmtId="0" fontId="32" fillId="0" borderId="0" xfId="0" applyFont="1" applyBorder="1" applyAlignment="1">
      <alignment vertical="center"/>
    </xf>
    <xf numFmtId="0" fontId="0" fillId="0" borderId="0" xfId="0" applyFont="1" applyBorder="1" applyAlignment="1">
      <alignment horizontal="center"/>
    </xf>
    <xf numFmtId="0" fontId="32" fillId="0" borderId="16" xfId="0" applyFont="1" applyFill="1" applyBorder="1" applyAlignment="1">
      <alignment horizontal="center" vertical="center" textRotation="90"/>
    </xf>
    <xf numFmtId="0" fontId="32" fillId="0" borderId="17" xfId="0" applyFont="1" applyFill="1" applyBorder="1" applyAlignment="1">
      <alignment horizontal="center" vertical="center" textRotation="90"/>
    </xf>
    <xf numFmtId="0" fontId="0" fillId="0" borderId="26" xfId="0" applyFont="1" applyBorder="1"/>
    <xf numFmtId="0" fontId="32" fillId="0" borderId="27" xfId="0" applyFont="1" applyFill="1" applyBorder="1" applyAlignment="1">
      <alignment horizontal="center" vertical="center" wrapText="1"/>
    </xf>
    <xf numFmtId="49" fontId="32" fillId="0" borderId="31" xfId="0" applyNumberFormat="1" applyFont="1" applyFill="1" applyBorder="1" applyAlignment="1">
      <alignment vertical="center"/>
    </xf>
    <xf numFmtId="0" fontId="0" fillId="0" borderId="0" xfId="0" applyFont="1" applyFill="1" applyAlignment="1">
      <alignment horizontal="center"/>
    </xf>
    <xf numFmtId="0" fontId="8" fillId="0" borderId="20" xfId="0" applyFont="1" applyFill="1" applyBorder="1"/>
    <xf numFmtId="0" fontId="43" fillId="0" borderId="0" xfId="0" applyFont="1"/>
    <xf numFmtId="0" fontId="0" fillId="0" borderId="0" xfId="0" applyFill="1" applyAlignment="1">
      <alignment horizontal="center"/>
    </xf>
    <xf numFmtId="0" fontId="0" fillId="0" borderId="0" xfId="0" applyBorder="1"/>
    <xf numFmtId="49" fontId="44" fillId="0" borderId="12" xfId="60" applyNumberFormat="1" applyFont="1" applyFill="1" applyBorder="1" applyAlignment="1">
      <alignment horizontal="center" vertical="center" wrapText="1"/>
    </xf>
    <xf numFmtId="49" fontId="44" fillId="0" borderId="12" xfId="0" applyNumberFormat="1" applyFont="1" applyFill="1" applyBorder="1" applyAlignment="1">
      <alignment horizontal="center" vertical="center" wrapText="1"/>
    </xf>
    <xf numFmtId="0" fontId="44" fillId="0" borderId="12" xfId="0" applyFont="1" applyFill="1" applyBorder="1" applyAlignment="1">
      <alignment horizontal="center" vertical="center" wrapText="1"/>
    </xf>
    <xf numFmtId="0" fontId="33" fillId="0" borderId="0" xfId="0" applyFont="1"/>
    <xf numFmtId="0" fontId="33" fillId="0" borderId="0" xfId="0" applyFont="1" applyBorder="1" applyAlignment="1"/>
    <xf numFmtId="49" fontId="32" fillId="0" borderId="0" xfId="58" applyNumberFormat="1" applyFont="1" applyFill="1" applyBorder="1" applyAlignment="1">
      <alignment vertical="center"/>
    </xf>
    <xf numFmtId="0" fontId="0" fillId="0" borderId="11" xfId="0" applyFont="1" applyBorder="1" applyAlignment="1" applyProtection="1">
      <alignment horizontal="center"/>
    </xf>
    <xf numFmtId="49" fontId="32" fillId="0" borderId="0" xfId="62" applyNumberFormat="1" applyFont="1" applyFill="1" applyBorder="1" applyAlignment="1">
      <alignment vertical="center"/>
    </xf>
    <xf numFmtId="0" fontId="40" fillId="0" borderId="0" xfId="0" applyFont="1"/>
    <xf numFmtId="49" fontId="32" fillId="0" borderId="0" xfId="61" applyNumberFormat="1" applyFont="1" applyFill="1" applyBorder="1" applyAlignment="1">
      <alignment vertical="center"/>
    </xf>
    <xf numFmtId="0" fontId="33" fillId="0" borderId="0" xfId="0" applyFont="1" applyBorder="1"/>
    <xf numFmtId="0" fontId="48" fillId="0" borderId="0" xfId="0" applyFont="1" applyBorder="1"/>
    <xf numFmtId="0" fontId="38" fillId="0" borderId="11" xfId="0" applyFont="1" applyBorder="1"/>
    <xf numFmtId="0" fontId="38" fillId="0" borderId="42" xfId="0" applyFont="1" applyBorder="1"/>
    <xf numFmtId="0" fontId="0" fillId="0" borderId="0" xfId="0" applyFont="1" applyAlignment="1">
      <alignment horizontal="center"/>
    </xf>
    <xf numFmtId="0" fontId="0" fillId="0" borderId="0" xfId="0" applyFont="1" applyFill="1" applyBorder="1" applyAlignment="1">
      <alignment horizontal="left"/>
    </xf>
    <xf numFmtId="49" fontId="32" fillId="0" borderId="0" xfId="0" applyNumberFormat="1" applyFont="1" applyAlignment="1">
      <alignment vertical="top"/>
    </xf>
    <xf numFmtId="0" fontId="33" fillId="0" borderId="0" xfId="0" applyFont="1" applyFill="1" applyBorder="1"/>
    <xf numFmtId="0" fontId="38" fillId="0" borderId="0" xfId="78" applyFont="1" applyBorder="1"/>
    <xf numFmtId="0" fontId="38" fillId="0" borderId="0" xfId="79" applyFont="1" applyFill="1" applyBorder="1"/>
    <xf numFmtId="0" fontId="38" fillId="0" borderId="0" xfId="79" applyFont="1" applyBorder="1"/>
    <xf numFmtId="0" fontId="40" fillId="0" borderId="0" xfId="80" applyFont="1" applyFill="1" applyBorder="1"/>
    <xf numFmtId="0" fontId="46" fillId="0" borderId="0" xfId="78" applyFont="1" applyBorder="1"/>
    <xf numFmtId="49" fontId="51" fillId="25" borderId="0" xfId="0" applyNumberFormat="1" applyFont="1" applyFill="1" applyBorder="1" applyAlignment="1">
      <alignment vertical="center"/>
    </xf>
    <xf numFmtId="0" fontId="51" fillId="0" borderId="0" xfId="0" applyFont="1"/>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0" fillId="0" borderId="42" xfId="0" applyBorder="1"/>
    <xf numFmtId="49" fontId="47" fillId="0" borderId="0" xfId="0" applyNumberFormat="1" applyFont="1" applyFill="1" applyBorder="1" applyAlignment="1">
      <alignment vertical="center"/>
    </xf>
    <xf numFmtId="0" fontId="0" fillId="0" borderId="0" xfId="0" applyFont="1" applyBorder="1" applyAlignment="1"/>
    <xf numFmtId="0" fontId="7" fillId="0" borderId="0" xfId="81"/>
    <xf numFmtId="0" fontId="46" fillId="0" borderId="0" xfId="57" applyFont="1" applyFill="1" applyBorder="1" applyAlignment="1">
      <alignment horizontal="left"/>
    </xf>
    <xf numFmtId="0" fontId="33" fillId="0" borderId="34" xfId="0" applyFont="1" applyBorder="1"/>
    <xf numFmtId="0" fontId="0" fillId="0" borderId="0" xfId="0" applyFont="1" applyFill="1" applyAlignment="1">
      <alignment horizontal="left"/>
    </xf>
    <xf numFmtId="0" fontId="33" fillId="0" borderId="30" xfId="0" applyFont="1" applyBorder="1" applyAlignment="1"/>
    <xf numFmtId="0" fontId="38" fillId="0" borderId="0" xfId="78" applyFont="1" applyBorder="1" applyAlignment="1"/>
    <xf numFmtId="0" fontId="32" fillId="0" borderId="41" xfId="0" applyFont="1" applyFill="1" applyBorder="1" applyAlignment="1">
      <alignment horizontal="left" vertical="center"/>
    </xf>
    <xf numFmtId="0" fontId="38" fillId="0" borderId="0" xfId="57" applyFont="1"/>
    <xf numFmtId="0" fontId="38" fillId="0" borderId="42" xfId="0" applyFont="1" applyBorder="1" applyAlignment="1">
      <alignment wrapText="1"/>
    </xf>
    <xf numFmtId="49" fontId="38" fillId="0" borderId="11" xfId="0" applyNumberFormat="1" applyFont="1" applyFill="1" applyBorder="1" applyAlignment="1">
      <alignment horizontal="center" vertical="center"/>
    </xf>
    <xf numFmtId="0" fontId="38" fillId="0" borderId="60" xfId="0" applyFont="1" applyFill="1" applyBorder="1" applyAlignment="1">
      <alignment horizontal="center" vertical="center" wrapText="1"/>
    </xf>
    <xf numFmtId="49" fontId="38" fillId="0" borderId="61" xfId="0" applyNumberFormat="1" applyFont="1" applyFill="1" applyBorder="1" applyAlignment="1">
      <alignment horizontal="center" vertical="center" wrapText="1"/>
    </xf>
    <xf numFmtId="0" fontId="38" fillId="0" borderId="11" xfId="0" applyFont="1" applyBorder="1" applyAlignment="1">
      <alignment wrapText="1"/>
    </xf>
    <xf numFmtId="0" fontId="38" fillId="0" borderId="62" xfId="0" applyFont="1" applyFill="1" applyBorder="1" applyAlignment="1">
      <alignment horizontal="center" vertical="center" wrapText="1"/>
    </xf>
    <xf numFmtId="49" fontId="38" fillId="0" borderId="63" xfId="0" applyNumberFormat="1" applyFont="1" applyFill="1" applyBorder="1" applyAlignment="1">
      <alignment horizontal="center" vertical="center" wrapText="1"/>
    </xf>
    <xf numFmtId="0" fontId="53" fillId="0" borderId="32" xfId="0" applyFont="1" applyBorder="1" applyAlignment="1"/>
    <xf numFmtId="0" fontId="54" fillId="0" borderId="29" xfId="0" applyFont="1" applyBorder="1" applyAlignment="1"/>
    <xf numFmtId="0" fontId="54" fillId="0" borderId="42" xfId="0" applyFont="1" applyBorder="1"/>
    <xf numFmtId="0" fontId="54" fillId="0" borderId="10" xfId="0" applyFont="1" applyBorder="1"/>
    <xf numFmtId="0" fontId="54" fillId="0" borderId="30" xfId="0" applyFont="1" applyBorder="1" applyAlignment="1"/>
    <xf numFmtId="0" fontId="54" fillId="0" borderId="0" xfId="0" applyFont="1" applyBorder="1" applyAlignment="1"/>
    <xf numFmtId="0" fontId="53" fillId="0" borderId="13" xfId="0" applyFont="1" applyFill="1" applyBorder="1" applyAlignment="1">
      <alignment horizontal="left" vertical="center"/>
    </xf>
    <xf numFmtId="0" fontId="54" fillId="0" borderId="0" xfId="0" applyFont="1"/>
    <xf numFmtId="0" fontId="0" fillId="0" borderId="0" xfId="0" applyFont="1" applyFill="1" applyBorder="1" applyAlignment="1">
      <alignment wrapText="1"/>
    </xf>
    <xf numFmtId="0" fontId="0" fillId="0" borderId="0" xfId="0" applyFont="1" applyFill="1" applyBorder="1" applyAlignment="1">
      <alignment horizontal="left" wrapText="1"/>
    </xf>
    <xf numFmtId="49" fontId="0" fillId="25" borderId="64" xfId="0" applyNumberFormat="1" applyFont="1" applyFill="1" applyBorder="1" applyAlignment="1">
      <alignment horizontal="center" vertical="center"/>
    </xf>
    <xf numFmtId="0" fontId="0" fillId="25" borderId="64" xfId="0" applyFont="1" applyFill="1" applyBorder="1" applyAlignment="1">
      <alignment horizontal="center" vertical="center"/>
    </xf>
    <xf numFmtId="0" fontId="0" fillId="0" borderId="0" xfId="0" applyFill="1" applyBorder="1" applyAlignment="1">
      <alignment vertical="top" wrapText="1"/>
    </xf>
    <xf numFmtId="0" fontId="0" fillId="0" borderId="0" xfId="0" applyFont="1" applyFill="1" applyBorder="1" applyAlignment="1">
      <alignment vertical="top" wrapText="1"/>
    </xf>
    <xf numFmtId="0" fontId="34" fillId="0" borderId="0" xfId="0" applyFont="1" applyFill="1" applyBorder="1" applyAlignment="1">
      <alignment vertical="center"/>
    </xf>
    <xf numFmtId="0" fontId="34" fillId="0" borderId="34" xfId="0" applyFont="1" applyFill="1" applyBorder="1" applyAlignment="1">
      <alignment vertical="center"/>
    </xf>
    <xf numFmtId="0" fontId="32" fillId="0" borderId="16" xfId="0" applyFont="1" applyFill="1" applyBorder="1" applyAlignment="1">
      <alignment horizontal="left" vertical="center"/>
    </xf>
    <xf numFmtId="0" fontId="0" fillId="0" borderId="33" xfId="0" applyBorder="1" applyAlignment="1"/>
    <xf numFmtId="0" fontId="0" fillId="0" borderId="34" xfId="0" applyBorder="1" applyAlignment="1"/>
    <xf numFmtId="0" fontId="0" fillId="0" borderId="30" xfId="0" applyBorder="1" applyAlignment="1"/>
    <xf numFmtId="0" fontId="0" fillId="0" borderId="0" xfId="0" applyBorder="1" applyAlignment="1"/>
    <xf numFmtId="0" fontId="32" fillId="0" borderId="0" xfId="0" applyFont="1" applyFill="1" applyBorder="1" applyAlignment="1">
      <alignment vertical="center"/>
    </xf>
    <xf numFmtId="0" fontId="32" fillId="25" borderId="56" xfId="0" applyFont="1" applyFill="1" applyBorder="1" applyAlignment="1">
      <alignment horizontal="center" vertical="center" wrapText="1"/>
    </xf>
    <xf numFmtId="0" fontId="0" fillId="25" borderId="64" xfId="0" applyFont="1" applyFill="1" applyBorder="1"/>
    <xf numFmtId="0" fontId="0" fillId="0" borderId="33" xfId="0" applyBorder="1" applyAlignment="1"/>
    <xf numFmtId="0" fontId="0" fillId="0" borderId="34" xfId="0" applyBorder="1" applyAlignment="1"/>
    <xf numFmtId="0" fontId="51" fillId="0" borderId="0" xfId="0" applyFont="1" applyAlignment="1"/>
    <xf numFmtId="0" fontId="51" fillId="0" borderId="34" xfId="0" applyFont="1" applyBorder="1" applyAlignment="1"/>
    <xf numFmtId="0" fontId="32" fillId="0" borderId="68" xfId="0" applyFont="1" applyFill="1" applyBorder="1" applyAlignment="1">
      <alignment horizontal="center" vertical="center"/>
    </xf>
    <xf numFmtId="49" fontId="32" fillId="26" borderId="69" xfId="0" applyNumberFormat="1" applyFont="1" applyFill="1" applyBorder="1" applyAlignment="1">
      <alignment vertical="center"/>
    </xf>
    <xf numFmtId="0" fontId="0" fillId="0" borderId="30" xfId="0" applyFont="1" applyBorder="1" applyAlignment="1"/>
    <xf numFmtId="0" fontId="41" fillId="0" borderId="18" xfId="0" applyFont="1" applyBorder="1"/>
    <xf numFmtId="0" fontId="0" fillId="0" borderId="15" xfId="0" applyFont="1" applyBorder="1" applyAlignment="1">
      <alignment horizontal="right"/>
    </xf>
    <xf numFmtId="0" fontId="41" fillId="0" borderId="16" xfId="0" applyFont="1" applyFill="1" applyBorder="1" applyAlignment="1">
      <alignment horizontal="left" vertical="center"/>
    </xf>
    <xf numFmtId="0" fontId="0" fillId="0" borderId="18" xfId="0" applyBorder="1"/>
    <xf numFmtId="0" fontId="32" fillId="0" borderId="72" xfId="0" applyFont="1" applyFill="1" applyBorder="1" applyAlignment="1">
      <alignment horizontal="left" vertical="center"/>
    </xf>
    <xf numFmtId="0" fontId="41" fillId="0" borderId="15" xfId="0" applyFont="1" applyBorder="1"/>
    <xf numFmtId="49" fontId="32" fillId="0" borderId="56" xfId="0" applyNumberFormat="1" applyFont="1" applyFill="1" applyBorder="1" applyAlignment="1">
      <alignment horizontal="center" vertical="center" wrapText="1"/>
    </xf>
    <xf numFmtId="0" fontId="32" fillId="0" borderId="56" xfId="0" applyFont="1" applyBorder="1" applyAlignment="1">
      <alignment horizontal="center" vertical="center"/>
    </xf>
    <xf numFmtId="49" fontId="32" fillId="25" borderId="56" xfId="62" applyNumberFormat="1" applyFont="1" applyFill="1" applyBorder="1" applyAlignment="1">
      <alignment horizontal="center" vertical="center" wrapText="1" shrinkToFit="1"/>
    </xf>
    <xf numFmtId="49" fontId="32" fillId="25" borderId="56" xfId="60" applyNumberFormat="1" applyFont="1" applyFill="1" applyBorder="1" applyAlignment="1">
      <alignment horizontal="center" vertical="center" wrapText="1"/>
    </xf>
    <xf numFmtId="49" fontId="32" fillId="0" borderId="56" xfId="62" applyNumberFormat="1" applyFont="1" applyFill="1" applyBorder="1" applyAlignment="1">
      <alignment horizontal="center" vertical="center" wrapText="1" shrinkToFit="1"/>
    </xf>
    <xf numFmtId="0" fontId="32" fillId="0" borderId="56" xfId="0" applyFont="1" applyFill="1" applyBorder="1" applyAlignment="1">
      <alignment horizontal="center" vertical="center" wrapText="1"/>
    </xf>
    <xf numFmtId="0" fontId="32" fillId="0" borderId="56" xfId="0" applyFont="1" applyFill="1" applyBorder="1" applyAlignment="1">
      <alignment horizontal="center" vertical="center"/>
    </xf>
    <xf numFmtId="49" fontId="32" fillId="25" borderId="56" xfId="62" applyNumberFormat="1" applyFont="1" applyFill="1" applyBorder="1" applyAlignment="1">
      <alignment horizontal="center" vertical="top" wrapText="1"/>
    </xf>
    <xf numFmtId="49" fontId="32" fillId="0" borderId="56" xfId="60" applyNumberFormat="1" applyFont="1" applyFill="1" applyBorder="1" applyAlignment="1">
      <alignment horizontal="center" vertical="center" wrapText="1"/>
    </xf>
    <xf numFmtId="49" fontId="32" fillId="0" borderId="56" xfId="62" applyNumberFormat="1" applyFont="1" applyFill="1" applyBorder="1" applyAlignment="1">
      <alignment horizontal="center" vertical="center" wrapText="1"/>
    </xf>
    <xf numFmtId="0" fontId="32" fillId="0" borderId="56" xfId="0" applyFont="1" applyBorder="1" applyAlignment="1">
      <alignment vertical="center"/>
    </xf>
    <xf numFmtId="49" fontId="32" fillId="0" borderId="56" xfId="62" applyNumberFormat="1" applyFont="1" applyFill="1" applyBorder="1" applyAlignment="1">
      <alignment vertical="center"/>
    </xf>
    <xf numFmtId="49" fontId="32" fillId="0" borderId="56" xfId="59" applyNumberFormat="1" applyFont="1" applyFill="1" applyBorder="1" applyAlignment="1">
      <alignment horizontal="center" vertical="top" wrapText="1"/>
    </xf>
    <xf numFmtId="49" fontId="32" fillId="0" borderId="56" xfId="61" applyNumberFormat="1" applyFont="1" applyFill="1" applyBorder="1" applyAlignment="1">
      <alignment horizontal="center" vertical="center" wrapText="1"/>
    </xf>
    <xf numFmtId="49" fontId="32" fillId="0" borderId="56" xfId="0" applyNumberFormat="1" applyFont="1" applyFill="1" applyBorder="1" applyAlignment="1">
      <alignment horizontal="center" vertical="center"/>
    </xf>
    <xf numFmtId="49" fontId="32" fillId="0" borderId="56" xfId="59" applyNumberFormat="1" applyFont="1" applyFill="1" applyBorder="1" applyAlignment="1">
      <alignment horizontal="center" vertical="center" wrapText="1"/>
    </xf>
    <xf numFmtId="49" fontId="32" fillId="25" borderId="56" xfId="62" applyNumberFormat="1" applyFont="1" applyFill="1" applyBorder="1" applyAlignment="1">
      <alignment horizontal="center" vertical="center" wrapText="1"/>
    </xf>
    <xf numFmtId="49" fontId="32" fillId="0" borderId="56" xfId="61" applyNumberFormat="1" applyFont="1" applyFill="1" applyBorder="1" applyAlignment="1">
      <alignment horizontal="center" vertical="center"/>
    </xf>
    <xf numFmtId="0" fontId="7" fillId="0" borderId="0" xfId="81" applyBorder="1"/>
    <xf numFmtId="0" fontId="7" fillId="0" borderId="52" xfId="81" applyBorder="1"/>
    <xf numFmtId="0" fontId="21" fillId="25" borderId="56" xfId="82" applyFont="1" applyFill="1" applyBorder="1" applyAlignment="1">
      <alignment horizontal="center" vertical="center"/>
    </xf>
    <xf numFmtId="0" fontId="21" fillId="25" borderId="56" xfId="82" applyFont="1" applyFill="1" applyBorder="1" applyAlignment="1">
      <alignment horizontal="center" vertical="center" wrapText="1"/>
    </xf>
    <xf numFmtId="0" fontId="21" fillId="25" borderId="56" xfId="82" applyFont="1" applyFill="1" applyBorder="1" applyAlignment="1">
      <alignment horizontal="center" vertical="center" wrapText="1" shrinkToFit="1"/>
    </xf>
    <xf numFmtId="0" fontId="32" fillId="25" borderId="56" xfId="82" applyFont="1" applyFill="1" applyBorder="1" applyAlignment="1">
      <alignment horizontal="center" vertical="center" wrapText="1"/>
    </xf>
    <xf numFmtId="49" fontId="32" fillId="25" borderId="56" xfId="82" applyNumberFormat="1" applyFont="1" applyFill="1" applyBorder="1" applyAlignment="1">
      <alignment horizontal="center" vertical="center" wrapText="1"/>
    </xf>
    <xf numFmtId="0" fontId="38" fillId="0" borderId="0" xfId="57" applyFont="1" applyBorder="1"/>
    <xf numFmtId="0" fontId="38" fillId="0" borderId="0" xfId="57" applyFont="1" applyBorder="1" applyAlignment="1"/>
    <xf numFmtId="0" fontId="21" fillId="0" borderId="56" xfId="0" applyFont="1" applyFill="1" applyBorder="1" applyAlignment="1">
      <alignment horizontal="center" vertical="center" wrapText="1"/>
    </xf>
    <xf numFmtId="0" fontId="32" fillId="0" borderId="56" xfId="0" applyFont="1" applyFill="1" applyBorder="1" applyAlignment="1">
      <alignment horizontal="center" vertical="center" wrapText="1" shrinkToFit="1"/>
    </xf>
    <xf numFmtId="0" fontId="32" fillId="0" borderId="0" xfId="0" applyFont="1" applyBorder="1"/>
    <xf numFmtId="0" fontId="46" fillId="0" borderId="56" xfId="0" applyFont="1" applyFill="1" applyBorder="1" applyAlignment="1">
      <alignment horizontal="center" vertical="center" wrapText="1"/>
    </xf>
    <xf numFmtId="0" fontId="46" fillId="0" borderId="0" xfId="0" applyFont="1" applyFill="1" applyBorder="1" applyAlignment="1">
      <alignment wrapText="1"/>
    </xf>
    <xf numFmtId="0" fontId="46" fillId="0" borderId="67" xfId="0" applyFont="1" applyFill="1" applyBorder="1" applyAlignment="1">
      <alignment wrapText="1"/>
    </xf>
    <xf numFmtId="0" fontId="0" fillId="0" borderId="53" xfId="0" applyFont="1" applyBorder="1" applyAlignment="1"/>
    <xf numFmtId="0" fontId="0" fillId="0" borderId="50" xfId="0" applyFont="1" applyBorder="1" applyAlignment="1"/>
    <xf numFmtId="0" fontId="0" fillId="0" borderId="34" xfId="0" applyFont="1" applyBorder="1" applyAlignment="1"/>
    <xf numFmtId="0" fontId="0" fillId="0" borderId="33" xfId="0" applyFont="1" applyBorder="1" applyAlignment="1"/>
    <xf numFmtId="0" fontId="32" fillId="0" borderId="0" xfId="0" applyFont="1" applyFill="1" applyBorder="1" applyAlignment="1">
      <alignment horizontal="center" vertical="center" wrapText="1"/>
    </xf>
    <xf numFmtId="49" fontId="32" fillId="0" borderId="14" xfId="0" applyNumberFormat="1" applyFont="1" applyFill="1" applyBorder="1" applyAlignment="1">
      <alignment horizontal="center" vertical="center"/>
    </xf>
    <xf numFmtId="49" fontId="32" fillId="0" borderId="12" xfId="0" applyNumberFormat="1" applyFont="1" applyFill="1" applyBorder="1" applyAlignment="1">
      <alignment horizontal="center" vertical="center" wrapText="1"/>
    </xf>
    <xf numFmtId="49" fontId="32" fillId="0" borderId="76" xfId="0" applyNumberFormat="1" applyFont="1" applyFill="1" applyBorder="1" applyAlignment="1">
      <alignment horizontal="center" vertical="center" wrapText="1"/>
    </xf>
    <xf numFmtId="49" fontId="32" fillId="0" borderId="77" xfId="0" applyNumberFormat="1" applyFont="1" applyFill="1" applyBorder="1" applyAlignment="1">
      <alignment horizontal="center" vertical="center" wrapText="1"/>
    </xf>
    <xf numFmtId="0" fontId="32" fillId="0" borderId="12" xfId="0" applyFont="1" applyFill="1" applyBorder="1" applyAlignment="1">
      <alignment horizontal="center" vertical="center" wrapText="1"/>
    </xf>
    <xf numFmtId="49" fontId="21" fillId="0" borderId="12" xfId="0" applyNumberFormat="1" applyFont="1" applyFill="1" applyBorder="1" applyAlignment="1">
      <alignment horizontal="center" vertical="center" wrapText="1"/>
    </xf>
    <xf numFmtId="49" fontId="21" fillId="0" borderId="76"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35"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75" xfId="0" applyNumberFormat="1" applyFont="1" applyFill="1" applyBorder="1" applyAlignment="1">
      <alignment horizontal="center" vertical="center" wrapText="1"/>
    </xf>
    <xf numFmtId="0" fontId="8" fillId="0" borderId="75" xfId="0" applyFont="1" applyFill="1" applyBorder="1" applyAlignment="1">
      <alignment horizontal="center" vertical="center" wrapText="1"/>
    </xf>
    <xf numFmtId="0" fontId="0" fillId="0" borderId="75" xfId="0" applyFill="1" applyBorder="1" applyAlignment="1">
      <alignment vertical="center"/>
    </xf>
    <xf numFmtId="0" fontId="56" fillId="0" borderId="0" xfId="0" applyFont="1" applyFill="1" applyAlignment="1">
      <alignment horizontal="left"/>
    </xf>
    <xf numFmtId="0" fontId="0" fillId="28" borderId="17" xfId="0" applyFont="1" applyFill="1" applyBorder="1"/>
    <xf numFmtId="0" fontId="0" fillId="28" borderId="25" xfId="0" applyFont="1" applyFill="1" applyBorder="1"/>
    <xf numFmtId="0" fontId="44" fillId="0" borderId="14" xfId="0"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49" fontId="21" fillId="28" borderId="56" xfId="60" applyNumberFormat="1" applyFont="1" applyFill="1" applyBorder="1" applyAlignment="1">
      <alignment horizontal="center" vertical="center" wrapText="1"/>
    </xf>
    <xf numFmtId="0" fontId="0" fillId="28" borderId="73" xfId="0" applyFont="1" applyFill="1" applyBorder="1"/>
    <xf numFmtId="0" fontId="41" fillId="28" borderId="17" xfId="0" applyFont="1" applyFill="1" applyBorder="1" applyAlignment="1">
      <alignment horizontal="left" vertical="center"/>
    </xf>
    <xf numFmtId="0" fontId="32" fillId="25" borderId="56" xfId="0" applyFont="1" applyFill="1" applyBorder="1" applyAlignment="1">
      <alignment horizontal="center" vertical="center" wrapText="1"/>
    </xf>
    <xf numFmtId="49" fontId="32" fillId="28" borderId="56" xfId="0" applyNumberFormat="1" applyFont="1" applyFill="1" applyBorder="1" applyAlignment="1">
      <alignment horizontal="center" vertical="center" wrapText="1"/>
    </xf>
    <xf numFmtId="49" fontId="32" fillId="28" borderId="57" xfId="0" applyNumberFormat="1" applyFont="1" applyFill="1" applyBorder="1" applyAlignment="1">
      <alignment horizontal="center" vertical="center" wrapText="1"/>
    </xf>
    <xf numFmtId="49" fontId="32" fillId="28" borderId="59" xfId="0" applyNumberFormat="1" applyFont="1" applyFill="1" applyBorder="1" applyAlignment="1">
      <alignment horizontal="center" vertical="center" wrapText="1"/>
    </xf>
    <xf numFmtId="49" fontId="21" fillId="28" borderId="56" xfId="0" applyNumberFormat="1" applyFont="1" applyFill="1" applyBorder="1" applyAlignment="1">
      <alignment horizontal="center" vertical="center" wrapText="1"/>
    </xf>
    <xf numFmtId="0" fontId="0" fillId="28" borderId="64" xfId="0" applyFill="1" applyBorder="1"/>
    <xf numFmtId="0" fontId="0" fillId="0" borderId="68" xfId="0" applyFont="1" applyBorder="1" applyAlignment="1">
      <alignment horizontal="right"/>
    </xf>
    <xf numFmtId="0" fontId="0" fillId="28" borderId="69" xfId="0" applyFont="1" applyFill="1" applyBorder="1"/>
    <xf numFmtId="0" fontId="0" fillId="0" borderId="71" xfId="0" applyBorder="1"/>
    <xf numFmtId="0" fontId="32" fillId="0" borderId="74" xfId="0" applyFont="1" applyFill="1" applyBorder="1" applyAlignment="1">
      <alignment horizontal="left" vertical="center"/>
    </xf>
    <xf numFmtId="49" fontId="32" fillId="28" borderId="56" xfId="60" applyNumberFormat="1" applyFont="1" applyFill="1" applyBorder="1" applyAlignment="1">
      <alignment horizontal="center" vertical="center" wrapText="1"/>
    </xf>
    <xf numFmtId="0" fontId="0" fillId="28" borderId="11" xfId="0" applyFont="1" applyFill="1" applyBorder="1"/>
    <xf numFmtId="0" fontId="0" fillId="28" borderId="64" xfId="0" applyFont="1" applyFill="1" applyBorder="1"/>
    <xf numFmtId="0" fontId="32" fillId="28" borderId="56" xfId="0" applyFont="1" applyFill="1" applyBorder="1" applyAlignment="1">
      <alignment horizontal="center" vertical="center" wrapText="1"/>
    </xf>
    <xf numFmtId="49" fontId="32" fillId="28" borderId="19" xfId="60" applyNumberFormat="1" applyFont="1" applyFill="1" applyBorder="1" applyAlignment="1">
      <alignment horizontal="center" vertical="center" wrapText="1"/>
    </xf>
    <xf numFmtId="0" fontId="32" fillId="28" borderId="56" xfId="82" applyFont="1" applyFill="1" applyBorder="1" applyAlignment="1">
      <alignment horizontal="center" vertical="center" wrapText="1"/>
    </xf>
    <xf numFmtId="0" fontId="0" fillId="28" borderId="41" xfId="0" applyFont="1" applyFill="1" applyBorder="1"/>
    <xf numFmtId="0" fontId="0" fillId="28" borderId="11" xfId="0" applyFill="1" applyBorder="1"/>
    <xf numFmtId="0" fontId="0" fillId="28" borderId="75" xfId="0" applyFill="1" applyBorder="1"/>
    <xf numFmtId="0" fontId="54" fillId="28" borderId="56" xfId="0" applyFont="1" applyFill="1" applyBorder="1"/>
    <xf numFmtId="0" fontId="32" fillId="0" borderId="56" xfId="0" applyFont="1" applyFill="1" applyBorder="1" applyAlignment="1">
      <alignment horizontal="center" vertical="center"/>
    </xf>
    <xf numFmtId="0" fontId="32" fillId="28" borderId="56" xfId="0" applyFont="1" applyFill="1" applyBorder="1" applyAlignment="1">
      <alignment horizontal="left" vertical="center" wrapText="1"/>
    </xf>
    <xf numFmtId="49" fontId="53" fillId="28" borderId="56" xfId="0" applyNumberFormat="1" applyFont="1" applyFill="1" applyBorder="1" applyAlignment="1">
      <alignment horizontal="center" vertical="center"/>
    </xf>
    <xf numFmtId="0" fontId="55" fillId="28" borderId="56" xfId="0" applyFont="1" applyFill="1" applyBorder="1" applyAlignment="1">
      <alignment horizontal="center" vertical="center" wrapText="1"/>
    </xf>
    <xf numFmtId="49" fontId="55" fillId="28" borderId="56" xfId="60" applyNumberFormat="1" applyFont="1" applyFill="1" applyBorder="1" applyAlignment="1">
      <alignment horizontal="center" vertical="center" wrapText="1"/>
    </xf>
    <xf numFmtId="49" fontId="53" fillId="28" borderId="56" xfId="0" applyNumberFormat="1" applyFont="1" applyFill="1" applyBorder="1" applyAlignment="1">
      <alignment horizontal="center" vertical="center" wrapText="1"/>
    </xf>
    <xf numFmtId="0" fontId="53" fillId="28" borderId="56" xfId="0" applyFont="1" applyFill="1" applyBorder="1" applyAlignment="1">
      <alignment horizontal="center" vertical="center" wrapText="1"/>
    </xf>
    <xf numFmtId="0" fontId="53" fillId="0" borderId="66" xfId="0" applyFont="1" applyFill="1" applyBorder="1" applyAlignment="1">
      <alignment horizontal="left" vertical="center"/>
    </xf>
    <xf numFmtId="0" fontId="54" fillId="28" borderId="66" xfId="0" applyFont="1" applyFill="1" applyBorder="1"/>
    <xf numFmtId="0" fontId="49" fillId="28" borderId="41" xfId="0" applyFont="1" applyFill="1" applyBorder="1" applyAlignment="1">
      <alignment horizontal="center" vertical="center" wrapText="1" shrinkToFit="1"/>
    </xf>
    <xf numFmtId="0" fontId="39" fillId="28" borderId="11" xfId="0" applyFont="1" applyFill="1" applyBorder="1" applyAlignment="1">
      <alignment horizontal="center" vertical="center" wrapText="1"/>
    </xf>
    <xf numFmtId="0" fontId="50" fillId="28" borderId="11" xfId="0" applyFont="1" applyFill="1" applyBorder="1" applyAlignment="1">
      <alignment horizontal="center" vertical="center" wrapText="1"/>
    </xf>
    <xf numFmtId="0" fontId="50" fillId="28" borderId="21" xfId="0" applyFont="1" applyFill="1" applyBorder="1" applyAlignment="1">
      <alignment horizontal="center" vertical="center" wrapText="1"/>
    </xf>
    <xf numFmtId="0" fontId="50" fillId="28" borderId="22" xfId="0" applyFont="1" applyFill="1" applyBorder="1" applyAlignment="1">
      <alignment horizontal="center" vertical="center" wrapText="1"/>
    </xf>
    <xf numFmtId="0" fontId="50" fillId="28" borderId="19" xfId="0" applyFont="1" applyFill="1" applyBorder="1" applyAlignment="1">
      <alignment horizontal="center" vertical="center" wrapText="1"/>
    </xf>
    <xf numFmtId="0" fontId="50" fillId="28" borderId="28" xfId="0" applyFont="1" applyFill="1" applyBorder="1" applyAlignment="1">
      <alignment horizontal="center" vertical="center" wrapText="1"/>
    </xf>
    <xf numFmtId="0" fontId="50" fillId="28" borderId="45" xfId="0" applyFont="1" applyFill="1" applyBorder="1" applyAlignment="1">
      <alignment horizontal="center" vertical="center" wrapText="1"/>
    </xf>
    <xf numFmtId="0" fontId="32" fillId="25" borderId="56" xfId="0" applyFont="1" applyFill="1" applyBorder="1" applyAlignment="1">
      <alignment horizontal="center" vertical="center" wrapText="1"/>
    </xf>
    <xf numFmtId="0" fontId="32" fillId="28" borderId="82" xfId="0" applyFont="1" applyFill="1" applyBorder="1" applyAlignment="1">
      <alignment horizontal="center" vertical="center" wrapText="1"/>
    </xf>
    <xf numFmtId="0" fontId="0" fillId="28" borderId="64" xfId="0" applyFont="1" applyFill="1" applyBorder="1" applyAlignment="1">
      <alignment vertical="center" wrapText="1"/>
    </xf>
    <xf numFmtId="0" fontId="45" fillId="0" borderId="83" xfId="0" applyFont="1" applyFill="1" applyBorder="1" applyAlignment="1">
      <alignment horizontal="center" vertical="center" wrapText="1"/>
    </xf>
    <xf numFmtId="0" fontId="45" fillId="0" borderId="84" xfId="0" applyFont="1" applyFill="1" applyBorder="1" applyAlignment="1">
      <alignment horizontal="center" vertical="center" wrapText="1"/>
    </xf>
    <xf numFmtId="0" fontId="32" fillId="28" borderId="84" xfId="0" applyFont="1" applyFill="1" applyBorder="1" applyAlignment="1">
      <alignment horizontal="center" vertical="center" wrapText="1"/>
    </xf>
    <xf numFmtId="0" fontId="33" fillId="0" borderId="0" xfId="0" applyFont="1" applyBorder="1" applyAlignment="1">
      <alignment horizontal="center" vertical="center"/>
    </xf>
    <xf numFmtId="0" fontId="0" fillId="28" borderId="11" xfId="0" applyFont="1" applyFill="1" applyBorder="1" applyAlignment="1">
      <alignment horizontal="center" vertical="center" wrapText="1"/>
    </xf>
    <xf numFmtId="49" fontId="32" fillId="30" borderId="56" xfId="0" applyNumberFormat="1" applyFont="1" applyFill="1" applyBorder="1" applyAlignment="1">
      <alignment horizontal="center" vertical="center" wrapText="1"/>
    </xf>
    <xf numFmtId="49" fontId="32" fillId="30" borderId="75" xfId="0" applyNumberFormat="1" applyFont="1" applyFill="1" applyBorder="1" applyAlignment="1">
      <alignment horizontal="center" vertical="center" wrapText="1"/>
    </xf>
    <xf numFmtId="49" fontId="32" fillId="30" borderId="56" xfId="60" applyNumberFormat="1" applyFont="1" applyFill="1" applyBorder="1" applyAlignment="1">
      <alignment horizontal="center" vertical="center" wrapText="1"/>
    </xf>
    <xf numFmtId="0" fontId="32" fillId="30" borderId="56" xfId="82" applyFont="1" applyFill="1" applyBorder="1" applyAlignment="1">
      <alignment horizontal="center" vertical="center" wrapText="1"/>
    </xf>
    <xf numFmtId="49" fontId="8" fillId="25" borderId="75" xfId="0" applyNumberFormat="1" applyFont="1" applyFill="1" applyBorder="1" applyAlignment="1">
      <alignment horizontal="left" vertical="center"/>
    </xf>
    <xf numFmtId="0" fontId="32" fillId="28" borderId="17" xfId="0" applyFont="1" applyFill="1" applyBorder="1"/>
    <xf numFmtId="49" fontId="8" fillId="25" borderId="18" xfId="0" applyNumberFormat="1" applyFont="1" applyFill="1" applyBorder="1" applyAlignment="1">
      <alignment horizontal="center" vertical="center"/>
    </xf>
    <xf numFmtId="49" fontId="57" fillId="25" borderId="20" xfId="0" applyNumberFormat="1" applyFont="1" applyFill="1" applyBorder="1" applyAlignment="1">
      <alignment horizontal="center" vertical="center"/>
    </xf>
    <xf numFmtId="0" fontId="8" fillId="25" borderId="20" xfId="0" applyFont="1" applyFill="1" applyBorder="1" applyAlignment="1">
      <alignment horizontal="left" vertical="center"/>
    </xf>
    <xf numFmtId="49" fontId="8" fillId="25" borderId="20" xfId="0" applyNumberFormat="1" applyFont="1" applyFill="1" applyBorder="1" applyAlignment="1">
      <alignment horizontal="center" vertical="center"/>
    </xf>
    <xf numFmtId="49" fontId="8" fillId="25" borderId="20" xfId="0" applyNumberFormat="1" applyFont="1" applyFill="1" applyBorder="1" applyAlignment="1">
      <alignment horizontal="center" vertical="center" wrapText="1"/>
    </xf>
    <xf numFmtId="49" fontId="38" fillId="25" borderId="20" xfId="0" applyNumberFormat="1" applyFont="1" applyFill="1" applyBorder="1" applyAlignment="1">
      <alignment horizontal="center" vertical="center"/>
    </xf>
    <xf numFmtId="49" fontId="38" fillId="25" borderId="20" xfId="0" applyNumberFormat="1" applyFont="1" applyFill="1" applyBorder="1" applyAlignment="1">
      <alignment horizontal="center" vertical="center" wrapText="1"/>
    </xf>
    <xf numFmtId="49" fontId="8" fillId="25" borderId="86" xfId="0" applyNumberFormat="1" applyFont="1" applyFill="1" applyBorder="1" applyAlignment="1">
      <alignment horizontal="center" vertical="center"/>
    </xf>
    <xf numFmtId="0" fontId="58" fillId="25" borderId="64" xfId="0" applyFont="1" applyFill="1" applyBorder="1" applyAlignment="1">
      <alignment horizontal="center"/>
    </xf>
    <xf numFmtId="0" fontId="8" fillId="25" borderId="64" xfId="0" applyFont="1" applyFill="1" applyBorder="1" applyAlignment="1">
      <alignment horizontal="left" vertical="center"/>
    </xf>
    <xf numFmtId="49" fontId="8" fillId="25" borderId="64" xfId="0" applyNumberFormat="1" applyFont="1" applyFill="1" applyBorder="1" applyAlignment="1">
      <alignment horizontal="center" vertical="center"/>
    </xf>
    <xf numFmtId="0" fontId="0" fillId="25" borderId="64" xfId="0" applyFill="1" applyBorder="1" applyAlignment="1">
      <alignment horizontal="center" vertical="center" wrapText="1"/>
    </xf>
    <xf numFmtId="49" fontId="38" fillId="25" borderId="64" xfId="0" applyNumberFormat="1" applyFont="1" applyFill="1" applyBorder="1" applyAlignment="1">
      <alignment horizontal="center" vertical="center"/>
    </xf>
    <xf numFmtId="49" fontId="38" fillId="25" borderId="64" xfId="0" applyNumberFormat="1" applyFont="1" applyFill="1" applyBorder="1" applyAlignment="1">
      <alignment horizontal="center" vertical="center" wrapText="1"/>
    </xf>
    <xf numFmtId="0" fontId="58" fillId="25" borderId="64" xfId="0" applyFont="1" applyFill="1" applyBorder="1" applyAlignment="1">
      <alignment horizontal="center" vertical="center"/>
    </xf>
    <xf numFmtId="49" fontId="0" fillId="25" borderId="64" xfId="0" applyNumberFormat="1" applyFont="1" applyFill="1" applyBorder="1" applyAlignment="1">
      <alignment horizontal="center"/>
    </xf>
    <xf numFmtId="0" fontId="0" fillId="25" borderId="64" xfId="0" applyFill="1" applyBorder="1"/>
    <xf numFmtId="49" fontId="8" fillId="25" borderId="16" xfId="0" applyNumberFormat="1" applyFont="1" applyFill="1" applyBorder="1" applyAlignment="1">
      <alignment horizontal="center" vertical="center"/>
    </xf>
    <xf numFmtId="0" fontId="58" fillId="25" borderId="13" xfId="0" applyFont="1" applyFill="1" applyBorder="1" applyAlignment="1">
      <alignment horizontal="center" vertical="center"/>
    </xf>
    <xf numFmtId="0" fontId="0" fillId="25" borderId="13" xfId="0" applyFill="1" applyBorder="1" applyAlignment="1">
      <alignment horizontal="left" vertical="center"/>
    </xf>
    <xf numFmtId="49" fontId="8" fillId="25" borderId="13" xfId="0" applyNumberFormat="1" applyFont="1" applyFill="1" applyBorder="1" applyAlignment="1">
      <alignment horizontal="center" vertical="center"/>
    </xf>
    <xf numFmtId="0" fontId="0" fillId="25" borderId="13" xfId="0" applyFill="1" applyBorder="1" applyAlignment="1">
      <alignment horizontal="center" vertical="center" wrapText="1"/>
    </xf>
    <xf numFmtId="49" fontId="0" fillId="25" borderId="13" xfId="0" applyNumberFormat="1" applyFont="1" applyFill="1" applyBorder="1" applyAlignment="1">
      <alignment horizontal="center"/>
    </xf>
    <xf numFmtId="49" fontId="38" fillId="25" borderId="13" xfId="0" applyNumberFormat="1" applyFont="1" applyFill="1" applyBorder="1" applyAlignment="1">
      <alignment horizontal="center" vertical="center" wrapText="1"/>
    </xf>
    <xf numFmtId="0" fontId="0" fillId="0" borderId="0" xfId="0" applyFont="1" applyBorder="1" applyAlignment="1">
      <alignment wrapText="1"/>
    </xf>
    <xf numFmtId="0" fontId="32" fillId="0" borderId="0" xfId="0" applyFont="1" applyFill="1" applyBorder="1" applyAlignment="1">
      <alignment vertical="center" wrapText="1"/>
    </xf>
    <xf numFmtId="0" fontId="0" fillId="0" borderId="0" xfId="0" applyFont="1" applyAlignment="1">
      <alignment wrapText="1"/>
    </xf>
    <xf numFmtId="0" fontId="0" fillId="0" borderId="75" xfId="0" applyBorder="1" applyAlignment="1">
      <alignment horizontal="center" vertical="center"/>
    </xf>
    <xf numFmtId="0" fontId="0" fillId="0" borderId="75" xfId="0" applyFont="1" applyBorder="1" applyAlignment="1">
      <alignment horizontal="center" vertical="center"/>
    </xf>
    <xf numFmtId="0" fontId="0" fillId="0" borderId="0" xfId="0" applyFont="1" applyAlignment="1">
      <alignment horizontal="center" vertical="center"/>
    </xf>
    <xf numFmtId="0" fontId="0" fillId="0" borderId="75" xfId="0" applyBorder="1" applyAlignment="1">
      <alignment horizontal="center" vertical="center" wrapText="1"/>
    </xf>
    <xf numFmtId="0" fontId="0" fillId="0" borderId="0" xfId="0" applyAlignment="1">
      <alignment wrapText="1"/>
    </xf>
    <xf numFmtId="0" fontId="0" fillId="28" borderId="64" xfId="0" applyFont="1" applyFill="1" applyBorder="1" applyAlignment="1">
      <alignment horizontal="center" vertical="center" wrapText="1"/>
    </xf>
    <xf numFmtId="9" fontId="0" fillId="30" borderId="64" xfId="83" applyFont="1" applyFill="1" applyBorder="1" applyAlignment="1">
      <alignment horizontal="center" vertical="center" wrapText="1"/>
    </xf>
    <xf numFmtId="0" fontId="0" fillId="28" borderId="87" xfId="0" applyFont="1" applyFill="1" applyBorder="1" applyAlignment="1">
      <alignment horizontal="center" vertical="center"/>
    </xf>
    <xf numFmtId="0" fontId="0" fillId="28" borderId="64" xfId="0" applyFill="1" applyBorder="1" applyAlignment="1">
      <alignment wrapText="1"/>
    </xf>
    <xf numFmtId="49" fontId="40" fillId="0" borderId="10" xfId="0" applyNumberFormat="1" applyFont="1" applyFill="1" applyBorder="1" applyAlignment="1">
      <alignment horizontal="left" vertical="center"/>
    </xf>
    <xf numFmtId="0" fontId="8" fillId="0" borderId="11" xfId="0" applyFont="1" applyFill="1" applyBorder="1" applyAlignment="1">
      <alignment horizontal="center" vertical="center"/>
    </xf>
    <xf numFmtId="49" fontId="8" fillId="0" borderId="95" xfId="0" applyNumberFormat="1" applyFont="1" applyFill="1" applyBorder="1" applyAlignment="1">
      <alignment horizontal="center" vertical="center"/>
    </xf>
    <xf numFmtId="0" fontId="33" fillId="0" borderId="95" xfId="0" applyFont="1" applyFill="1" applyBorder="1" applyAlignment="1">
      <alignment horizontal="center" vertical="center" wrapText="1"/>
    </xf>
    <xf numFmtId="0" fontId="8" fillId="0" borderId="95" xfId="0" applyFont="1" applyFill="1" applyBorder="1" applyAlignment="1">
      <alignment horizontal="center" vertical="center" wrapText="1"/>
    </xf>
    <xf numFmtId="0" fontId="38" fillId="0" borderId="95" xfId="84" applyFont="1" applyBorder="1" applyAlignment="1">
      <alignment horizontal="center" vertical="center"/>
    </xf>
    <xf numFmtId="0" fontId="62" fillId="0" borderId="95" xfId="84" applyFont="1" applyBorder="1" applyAlignment="1">
      <alignment horizontal="center" vertical="center"/>
    </xf>
    <xf numFmtId="0" fontId="7" fillId="0" borderId="95" xfId="81" applyBorder="1"/>
    <xf numFmtId="0" fontId="52" fillId="28" borderId="95" xfId="81" applyFont="1" applyFill="1" applyBorder="1" applyAlignment="1">
      <alignment horizontal="center" vertical="center"/>
    </xf>
    <xf numFmtId="0" fontId="52" fillId="28" borderId="95" xfId="81" applyFont="1" applyFill="1" applyBorder="1" applyAlignment="1">
      <alignment horizontal="center" vertical="center" wrapText="1"/>
    </xf>
    <xf numFmtId="0" fontId="59" fillId="0" borderId="95" xfId="0" applyFont="1" applyFill="1" applyBorder="1" applyAlignment="1">
      <alignment horizontal="center" vertical="center" wrapText="1"/>
    </xf>
    <xf numFmtId="0" fontId="0" fillId="0" borderId="95" xfId="0" applyFont="1" applyFill="1" applyBorder="1" applyAlignment="1">
      <alignment horizontal="center" vertical="center" wrapText="1"/>
    </xf>
    <xf numFmtId="0" fontId="38" fillId="0" borderId="95" xfId="84" applyFont="1" applyFill="1" applyBorder="1" applyAlignment="1">
      <alignment horizontal="center" vertical="center"/>
    </xf>
    <xf numFmtId="0" fontId="8" fillId="0" borderId="95" xfId="0" applyFont="1" applyFill="1" applyBorder="1" applyAlignment="1">
      <alignment horizontal="center" vertical="center"/>
    </xf>
    <xf numFmtId="0" fontId="38" fillId="0" borderId="95" xfId="0" applyFont="1" applyFill="1" applyBorder="1" applyAlignment="1">
      <alignment horizontal="center" vertical="center" wrapText="1"/>
    </xf>
    <xf numFmtId="0" fontId="38" fillId="0" borderId="75" xfId="0" applyFont="1" applyFill="1" applyBorder="1" applyAlignment="1">
      <alignment horizontal="center" vertical="center" wrapText="1"/>
    </xf>
    <xf numFmtId="0" fontId="38" fillId="0" borderId="95" xfId="84" applyFont="1" applyBorder="1" applyAlignment="1">
      <alignment horizontal="center" vertical="center" wrapText="1"/>
    </xf>
    <xf numFmtId="0" fontId="5" fillId="28" borderId="95" xfId="81" applyFont="1" applyFill="1" applyBorder="1" applyAlignment="1">
      <alignment horizontal="center" vertical="center"/>
    </xf>
    <xf numFmtId="0" fontId="0" fillId="28" borderId="64" xfId="0" applyFont="1" applyFill="1" applyBorder="1" applyAlignment="1">
      <alignment wrapText="1"/>
    </xf>
    <xf numFmtId="0" fontId="0" fillId="28" borderId="64" xfId="0" applyFont="1" applyFill="1" applyBorder="1" applyAlignment="1">
      <alignment horizontal="center" vertical="center"/>
    </xf>
    <xf numFmtId="0" fontId="0" fillId="28" borderId="64" xfId="0" applyFont="1" applyFill="1" applyBorder="1" applyAlignment="1">
      <alignment vertical="center"/>
    </xf>
    <xf numFmtId="0" fontId="0" fillId="28" borderId="87" xfId="0" applyFont="1" applyFill="1" applyBorder="1" applyAlignment="1">
      <alignment vertical="center"/>
    </xf>
    <xf numFmtId="0" fontId="0" fillId="28" borderId="95" xfId="0" applyFont="1" applyFill="1" applyBorder="1" applyAlignment="1">
      <alignment vertical="center" wrapText="1"/>
    </xf>
    <xf numFmtId="0" fontId="0" fillId="0" borderId="15" xfId="0" applyFont="1" applyBorder="1" applyAlignment="1">
      <alignment horizontal="right" wrapText="1"/>
    </xf>
    <xf numFmtId="0" fontId="32" fillId="28" borderId="73" xfId="0" applyFont="1" applyFill="1" applyBorder="1" applyAlignment="1">
      <alignment wrapText="1"/>
    </xf>
    <xf numFmtId="49" fontId="8" fillId="0" borderId="11" xfId="0" applyNumberFormat="1" applyFont="1" applyFill="1" applyBorder="1" applyAlignment="1">
      <alignment horizontal="center" vertical="center" wrapText="1"/>
    </xf>
    <xf numFmtId="0" fontId="0" fillId="0" borderId="94" xfId="0" applyFill="1" applyBorder="1" applyAlignment="1">
      <alignment horizontal="center" vertical="center" wrapText="1"/>
    </xf>
    <xf numFmtId="0" fontId="0" fillId="0" borderId="95" xfId="0" applyBorder="1" applyAlignment="1">
      <alignment horizontal="center" vertical="center" wrapText="1"/>
    </xf>
    <xf numFmtId="0" fontId="0" fillId="28" borderId="90" xfId="0" applyFont="1" applyFill="1" applyBorder="1" applyAlignment="1" applyProtection="1">
      <alignment horizontal="center"/>
    </xf>
    <xf numFmtId="0" fontId="0" fillId="28" borderId="91" xfId="0" applyFont="1" applyFill="1" applyBorder="1" applyAlignment="1">
      <alignment horizontal="center"/>
    </xf>
    <xf numFmtId="0" fontId="0" fillId="28" borderId="91" xfId="0" applyFont="1" applyFill="1" applyBorder="1" applyAlignment="1">
      <alignment horizontal="center" wrapText="1"/>
    </xf>
    <xf numFmtId="0" fontId="0" fillId="28" borderId="89" xfId="0" applyFont="1" applyFill="1" applyBorder="1" applyAlignment="1">
      <alignment horizontal="center" vertical="center" wrapText="1"/>
    </xf>
    <xf numFmtId="0" fontId="0" fillId="28" borderId="89" xfId="0" applyFont="1" applyFill="1" applyBorder="1" applyAlignment="1">
      <alignment horizontal="center" wrapText="1"/>
    </xf>
    <xf numFmtId="0" fontId="0" fillId="28" borderId="87" xfId="0" applyFont="1" applyFill="1" applyBorder="1" applyAlignment="1" applyProtection="1">
      <alignment horizontal="center"/>
    </xf>
    <xf numFmtId="0" fontId="0" fillId="28" borderId="87" xfId="0" applyFont="1" applyFill="1" applyBorder="1" applyAlignment="1">
      <alignment horizontal="center"/>
    </xf>
    <xf numFmtId="0" fontId="0" fillId="28" borderId="87" xfId="0" applyFont="1" applyFill="1" applyBorder="1" applyAlignment="1">
      <alignment horizontal="center" wrapText="1"/>
    </xf>
    <xf numFmtId="0" fontId="0" fillId="28" borderId="87" xfId="0" applyFont="1" applyFill="1" applyBorder="1" applyAlignment="1">
      <alignment horizontal="center" vertical="center" wrapText="1"/>
    </xf>
    <xf numFmtId="0" fontId="0" fillId="28" borderId="92" xfId="0" applyFont="1" applyFill="1" applyBorder="1" applyAlignment="1">
      <alignment horizontal="center" wrapText="1"/>
    </xf>
    <xf numFmtId="0" fontId="32" fillId="0" borderId="0" xfId="0" applyFont="1" applyFill="1" applyBorder="1" applyAlignment="1">
      <alignment horizontal="left" vertical="center"/>
    </xf>
    <xf numFmtId="0" fontId="38" fillId="25" borderId="105" xfId="102" applyFont="1" applyFill="1" applyBorder="1" applyAlignment="1">
      <alignment horizontal="center" vertical="center"/>
    </xf>
    <xf numFmtId="0" fontId="38" fillId="25" borderId="23" xfId="102" applyFont="1" applyFill="1" applyBorder="1" applyAlignment="1">
      <alignment horizontal="center" vertical="center"/>
    </xf>
    <xf numFmtId="0" fontId="33" fillId="25" borderId="25" xfId="102" applyFont="1" applyFill="1" applyBorder="1" applyAlignment="1">
      <alignment horizontal="center" vertical="center"/>
    </xf>
    <xf numFmtId="0" fontId="33" fillId="25" borderId="75" xfId="102" applyFont="1" applyFill="1" applyBorder="1" applyAlignment="1">
      <alignment horizontal="center" vertical="center" wrapText="1"/>
    </xf>
    <xf numFmtId="0" fontId="33" fillId="25" borderId="75" xfId="102" applyFont="1" applyFill="1" applyBorder="1" applyAlignment="1">
      <alignment horizontal="center" vertical="center"/>
    </xf>
    <xf numFmtId="0" fontId="33" fillId="25" borderId="105" xfId="102" applyFont="1" applyFill="1" applyBorder="1" applyAlignment="1">
      <alignment horizontal="center" vertical="center"/>
    </xf>
    <xf numFmtId="0" fontId="33" fillId="25" borderId="23" xfId="102" applyFont="1" applyFill="1" applyBorder="1" applyAlignment="1">
      <alignment horizontal="center" vertical="center"/>
    </xf>
    <xf numFmtId="0" fontId="38" fillId="0" borderId="25" xfId="102" applyFont="1" applyBorder="1" applyAlignment="1">
      <alignment horizontal="center" vertical="center"/>
    </xf>
    <xf numFmtId="0" fontId="38" fillId="0" borderId="105" xfId="102" applyFont="1" applyBorder="1" applyAlignment="1">
      <alignment horizontal="center" vertical="center"/>
    </xf>
    <xf numFmtId="0" fontId="38" fillId="0" borderId="24" xfId="102" applyFont="1" applyFill="1" applyBorder="1" applyAlignment="1">
      <alignment horizontal="center" vertical="center"/>
    </xf>
    <xf numFmtId="0" fontId="33" fillId="0" borderId="75" xfId="102" applyFont="1" applyFill="1" applyBorder="1" applyAlignment="1">
      <alignment horizontal="center" vertical="center"/>
    </xf>
    <xf numFmtId="0" fontId="38" fillId="0" borderId="75" xfId="102" applyFont="1" applyFill="1" applyBorder="1" applyAlignment="1">
      <alignment horizontal="center" vertical="center"/>
    </xf>
    <xf numFmtId="0" fontId="0" fillId="25" borderId="0" xfId="0" applyFont="1" applyFill="1" applyBorder="1"/>
    <xf numFmtId="0" fontId="38" fillId="0" borderId="75" xfId="102" applyFont="1" applyFill="1" applyBorder="1" applyAlignment="1">
      <alignment horizontal="center" vertical="center" wrapText="1"/>
    </xf>
    <xf numFmtId="0" fontId="33" fillId="0" borderId="75" xfId="102" applyFont="1" applyFill="1" applyBorder="1" applyAlignment="1">
      <alignment horizontal="center" vertical="center" wrapText="1"/>
    </xf>
    <xf numFmtId="0" fontId="38" fillId="0" borderId="75" xfId="102" applyFont="1" applyBorder="1" applyAlignment="1">
      <alignment horizontal="center" vertical="center"/>
    </xf>
    <xf numFmtId="0" fontId="38" fillId="0" borderId="75" xfId="102" applyFont="1" applyBorder="1" applyAlignment="1">
      <alignment horizontal="center" vertical="center" wrapText="1"/>
    </xf>
    <xf numFmtId="0" fontId="38" fillId="0" borderId="23" xfId="102" applyFont="1" applyBorder="1" applyAlignment="1">
      <alignment horizontal="center" vertical="center"/>
    </xf>
    <xf numFmtId="0" fontId="38" fillId="25" borderId="18" xfId="0" applyFont="1" applyFill="1" applyBorder="1" applyAlignment="1">
      <alignment horizontal="center"/>
    </xf>
    <xf numFmtId="0" fontId="38" fillId="25" borderId="20" xfId="0" applyFont="1" applyFill="1" applyBorder="1" applyAlignment="1">
      <alignment horizontal="center" vertical="center" wrapText="1"/>
    </xf>
    <xf numFmtId="0" fontId="38" fillId="25" borderId="20" xfId="0" applyFont="1" applyFill="1" applyBorder="1" applyAlignment="1">
      <alignment horizontal="center" vertical="center"/>
    </xf>
    <xf numFmtId="0" fontId="59" fillId="25" borderId="20" xfId="0" applyFont="1" applyFill="1" applyBorder="1" applyAlignment="1">
      <alignment horizontal="center" vertical="center" wrapText="1"/>
    </xf>
    <xf numFmtId="0" fontId="0" fillId="25" borderId="20" xfId="0" applyFont="1" applyFill="1" applyBorder="1" applyAlignment="1">
      <alignment horizontal="center" wrapText="1"/>
    </xf>
    <xf numFmtId="0" fontId="0" fillId="25" borderId="20" xfId="0" applyFont="1" applyFill="1" applyBorder="1" applyAlignment="1">
      <alignment wrapText="1"/>
    </xf>
    <xf numFmtId="0" fontId="0" fillId="25" borderId="20" xfId="0" applyFont="1" applyFill="1" applyBorder="1" applyAlignment="1"/>
    <xf numFmtId="0" fontId="38" fillId="25" borderId="15" xfId="0" applyFont="1" applyFill="1" applyBorder="1" applyAlignment="1">
      <alignment wrapText="1"/>
    </xf>
    <xf numFmtId="0" fontId="38" fillId="25" borderId="23" xfId="0" applyFont="1" applyFill="1" applyBorder="1" applyAlignment="1">
      <alignment horizontal="center"/>
    </xf>
    <xf numFmtId="0" fontId="38" fillId="25" borderId="75" xfId="0" applyFont="1" applyFill="1" applyBorder="1" applyAlignment="1">
      <alignment horizontal="center" vertical="center" wrapText="1"/>
    </xf>
    <xf numFmtId="0" fontId="38" fillId="25" borderId="75" xfId="0" applyFont="1" applyFill="1" applyBorder="1" applyAlignment="1">
      <alignment horizontal="center" vertical="center"/>
    </xf>
    <xf numFmtId="0" fontId="59" fillId="25" borderId="105" xfId="0" applyFont="1" applyFill="1" applyBorder="1" applyAlignment="1">
      <alignment horizontal="center" vertical="center" wrapText="1"/>
    </xf>
    <xf numFmtId="49" fontId="38" fillId="25" borderId="75" xfId="0" applyNumberFormat="1" applyFont="1" applyFill="1" applyBorder="1" applyAlignment="1">
      <alignment horizontal="center" vertical="center"/>
    </xf>
    <xf numFmtId="49" fontId="38" fillId="25" borderId="105" xfId="0" applyNumberFormat="1" applyFont="1" applyFill="1" applyBorder="1" applyAlignment="1">
      <alignment horizontal="center" vertical="center" wrapText="1"/>
    </xf>
    <xf numFmtId="0" fontId="0" fillId="25" borderId="105" xfId="0" applyFont="1" applyFill="1" applyBorder="1" applyAlignment="1">
      <alignment wrapText="1"/>
    </xf>
    <xf numFmtId="0" fontId="38" fillId="25" borderId="105" xfId="57" applyFont="1" applyFill="1" applyBorder="1" applyAlignment="1">
      <alignment horizontal="center"/>
    </xf>
    <xf numFmtId="0" fontId="0" fillId="25" borderId="105" xfId="0" applyFont="1" applyFill="1" applyBorder="1" applyAlignment="1"/>
    <xf numFmtId="0" fontId="38" fillId="25" borderId="25" xfId="0" applyFont="1" applyFill="1" applyBorder="1" applyAlignment="1">
      <alignment wrapText="1"/>
    </xf>
    <xf numFmtId="49" fontId="33" fillId="25" borderId="106" xfId="62" applyNumberFormat="1" applyFont="1" applyFill="1" applyBorder="1" applyAlignment="1">
      <alignment horizontal="center" vertical="center" wrapText="1"/>
    </xf>
    <xf numFmtId="0" fontId="0" fillId="25" borderId="75" xfId="0" applyFont="1" applyFill="1" applyBorder="1" applyAlignment="1">
      <alignment wrapText="1"/>
    </xf>
    <xf numFmtId="49" fontId="38" fillId="25" borderId="75" xfId="0" applyNumberFormat="1" applyFont="1" applyFill="1" applyBorder="1" applyAlignment="1">
      <alignment horizontal="left" vertical="center"/>
    </xf>
    <xf numFmtId="0" fontId="0" fillId="25" borderId="105" xfId="0" applyFont="1" applyFill="1" applyBorder="1" applyAlignment="1">
      <alignment horizontal="center"/>
    </xf>
    <xf numFmtId="0" fontId="0" fillId="25" borderId="23" xfId="0" applyFont="1" applyFill="1" applyBorder="1" applyAlignment="1" applyProtection="1">
      <alignment horizontal="center"/>
    </xf>
    <xf numFmtId="0" fontId="38" fillId="25" borderId="105" xfId="0" applyFont="1" applyFill="1" applyBorder="1" applyAlignment="1">
      <alignment horizontal="center" vertical="center" wrapText="1"/>
    </xf>
    <xf numFmtId="0" fontId="38" fillId="25" borderId="105" xfId="0" applyFont="1" applyFill="1" applyBorder="1" applyAlignment="1">
      <alignment horizontal="center" vertical="center"/>
    </xf>
    <xf numFmtId="49" fontId="38" fillId="25" borderId="105" xfId="0" applyNumberFormat="1" applyFont="1" applyFill="1" applyBorder="1" applyAlignment="1">
      <alignment horizontal="left" vertical="center" wrapText="1"/>
    </xf>
    <xf numFmtId="49" fontId="38" fillId="25" borderId="105" xfId="0" applyNumberFormat="1" applyFont="1" applyFill="1" applyBorder="1" applyAlignment="1">
      <alignment horizontal="center" vertical="center"/>
    </xf>
    <xf numFmtId="0" fontId="0" fillId="25" borderId="105" xfId="0" applyFont="1" applyFill="1" applyBorder="1" applyAlignment="1">
      <alignment horizontal="right"/>
    </xf>
    <xf numFmtId="0" fontId="0" fillId="25" borderId="25" xfId="0" applyFont="1" applyFill="1" applyBorder="1" applyAlignment="1">
      <alignment horizontal="left" vertical="center" wrapText="1"/>
    </xf>
    <xf numFmtId="3" fontId="0" fillId="25" borderId="105" xfId="0" applyNumberFormat="1" applyFont="1" applyFill="1" applyBorder="1" applyAlignment="1">
      <alignment horizontal="right"/>
    </xf>
    <xf numFmtId="0" fontId="0" fillId="25" borderId="105" xfId="0" applyFont="1" applyFill="1" applyBorder="1" applyAlignment="1">
      <alignment horizontal="center" vertical="center"/>
    </xf>
    <xf numFmtId="0" fontId="61" fillId="25" borderId="105" xfId="0" applyFont="1" applyFill="1" applyBorder="1" applyAlignment="1">
      <alignment horizontal="center" vertical="center" wrapText="1"/>
    </xf>
    <xf numFmtId="0" fontId="0" fillId="25" borderId="22" xfId="0" applyFont="1" applyFill="1" applyBorder="1" applyAlignment="1" applyProtection="1">
      <alignment horizontal="center"/>
    </xf>
    <xf numFmtId="0" fontId="38" fillId="25" borderId="41" xfId="0" applyFont="1" applyFill="1" applyBorder="1" applyAlignment="1">
      <alignment horizontal="center" vertical="center" wrapText="1"/>
    </xf>
    <xf numFmtId="0" fontId="0" fillId="25" borderId="41" xfId="0" applyFont="1" applyFill="1" applyBorder="1" applyAlignment="1">
      <alignment horizontal="center" vertical="center"/>
    </xf>
    <xf numFmtId="49" fontId="38" fillId="25" borderId="41" xfId="0" applyNumberFormat="1" applyFont="1" applyFill="1" applyBorder="1" applyAlignment="1">
      <alignment horizontal="center" vertical="center"/>
    </xf>
    <xf numFmtId="0" fontId="61" fillId="25" borderId="41" xfId="0" applyFont="1" applyFill="1" applyBorder="1" applyAlignment="1">
      <alignment horizontal="center" vertical="center" wrapText="1"/>
    </xf>
    <xf numFmtId="0" fontId="0" fillId="25" borderId="41" xfId="0" applyFont="1" applyFill="1" applyBorder="1" applyAlignment="1">
      <alignment horizontal="left" vertical="center" wrapText="1"/>
    </xf>
    <xf numFmtId="0" fontId="0" fillId="25" borderId="41" xfId="0" applyFont="1" applyFill="1" applyBorder="1" applyAlignment="1">
      <alignment horizontal="right" vertical="center"/>
    </xf>
    <xf numFmtId="3" fontId="0" fillId="25" borderId="41" xfId="0" applyNumberFormat="1" applyFont="1" applyFill="1" applyBorder="1" applyAlignment="1">
      <alignment horizontal="right"/>
    </xf>
    <xf numFmtId="0" fontId="0" fillId="25" borderId="17" xfId="0" applyFont="1" applyFill="1" applyBorder="1" applyAlignment="1">
      <alignment horizontal="left" vertical="center" wrapText="1"/>
    </xf>
    <xf numFmtId="0" fontId="32" fillId="28" borderId="64" xfId="0" applyFont="1" applyFill="1" applyBorder="1"/>
    <xf numFmtId="0" fontId="3" fillId="28" borderId="95" xfId="81" applyFont="1" applyFill="1" applyBorder="1" applyAlignment="1">
      <alignment horizontal="center" vertical="center"/>
    </xf>
    <xf numFmtId="0" fontId="0" fillId="28" borderId="105" xfId="0" applyFont="1" applyFill="1" applyBorder="1" applyAlignment="1">
      <alignment horizontal="center" wrapText="1"/>
    </xf>
    <xf numFmtId="0" fontId="0" fillId="28" borderId="107" xfId="0" applyFont="1" applyFill="1" applyBorder="1" applyAlignment="1">
      <alignment horizontal="center" wrapText="1"/>
    </xf>
    <xf numFmtId="0" fontId="63" fillId="31" borderId="105" xfId="85" applyFill="1" applyBorder="1" applyAlignment="1">
      <alignment wrapText="1"/>
    </xf>
    <xf numFmtId="0" fontId="0" fillId="28" borderId="106" xfId="0" applyFont="1" applyFill="1" applyBorder="1" applyAlignment="1">
      <alignment horizontal="center" wrapText="1"/>
    </xf>
    <xf numFmtId="0" fontId="0" fillId="28" borderId="108" xfId="0" applyFont="1" applyFill="1" applyBorder="1" applyAlignment="1">
      <alignment horizontal="center" wrapText="1"/>
    </xf>
    <xf numFmtId="0" fontId="32" fillId="28" borderId="13" xfId="0" applyFont="1" applyFill="1" applyBorder="1"/>
    <xf numFmtId="0" fontId="0" fillId="28" borderId="0" xfId="0" applyFont="1" applyFill="1" applyBorder="1" applyAlignment="1">
      <alignment horizontal="center" wrapText="1"/>
    </xf>
    <xf numFmtId="0" fontId="0" fillId="28" borderId="109" xfId="0" applyFont="1" applyFill="1" applyBorder="1" applyAlignment="1">
      <alignment horizontal="center" wrapText="1"/>
    </xf>
    <xf numFmtId="0" fontId="53" fillId="28" borderId="65" xfId="0" applyFont="1" applyFill="1" applyBorder="1" applyAlignment="1">
      <alignment horizontal="center" vertical="center" wrapText="1"/>
    </xf>
    <xf numFmtId="0" fontId="0" fillId="0" borderId="0" xfId="0" applyFont="1" applyFill="1" applyBorder="1" applyAlignment="1">
      <alignment horizontal="center" wrapText="1"/>
    </xf>
    <xf numFmtId="49" fontId="44" fillId="28" borderId="85" xfId="0" applyNumberFormat="1" applyFont="1" applyFill="1" applyBorder="1" applyAlignment="1">
      <alignment horizontal="center" vertical="center" wrapText="1"/>
    </xf>
    <xf numFmtId="0" fontId="0" fillId="28" borderId="25" xfId="0" applyFont="1" applyFill="1" applyBorder="1" applyAlignment="1">
      <alignment wrapText="1"/>
    </xf>
    <xf numFmtId="0" fontId="32" fillId="0" borderId="18" xfId="0" applyFont="1" applyBorder="1"/>
    <xf numFmtId="0" fontId="0" fillId="0" borderId="75" xfId="0" applyFont="1" applyFill="1" applyBorder="1" applyAlignment="1">
      <alignment horizontal="center" vertical="center"/>
    </xf>
    <xf numFmtId="0" fontId="0" fillId="28" borderId="105" xfId="0" applyFont="1" applyFill="1" applyBorder="1" applyAlignment="1">
      <alignment vertical="center" wrapText="1"/>
    </xf>
    <xf numFmtId="0" fontId="0" fillId="28" borderId="87" xfId="0" applyFont="1" applyFill="1" applyBorder="1"/>
    <xf numFmtId="0" fontId="0" fillId="28" borderId="105" xfId="0" applyFont="1" applyFill="1" applyBorder="1" applyAlignment="1">
      <alignment horizontal="center" vertical="center" wrapText="1"/>
    </xf>
    <xf numFmtId="0" fontId="0" fillId="28" borderId="105" xfId="0" applyFont="1" applyFill="1" applyBorder="1"/>
    <xf numFmtId="0" fontId="0" fillId="28" borderId="75" xfId="0" applyFont="1" applyFill="1" applyBorder="1" applyAlignment="1">
      <alignment horizontal="center" vertical="center" wrapText="1"/>
    </xf>
    <xf numFmtId="0" fontId="32" fillId="25" borderId="56" xfId="0" applyFont="1" applyFill="1" applyBorder="1" applyAlignment="1">
      <alignment horizontal="center" vertical="center" wrapText="1"/>
    </xf>
    <xf numFmtId="49" fontId="32" fillId="0" borderId="0" xfId="60" applyNumberFormat="1" applyFont="1" applyFill="1" applyBorder="1" applyAlignment="1">
      <alignment vertical="center"/>
    </xf>
    <xf numFmtId="0" fontId="33" fillId="25" borderId="0" xfId="0" applyFont="1" applyFill="1"/>
    <xf numFmtId="0" fontId="33" fillId="0" borderId="0" xfId="0" applyFont="1" applyFill="1"/>
    <xf numFmtId="0" fontId="33" fillId="0" borderId="0" xfId="0" applyFont="1" applyFill="1" applyBorder="1" applyAlignment="1"/>
    <xf numFmtId="0" fontId="33" fillId="0" borderId="14" xfId="0" applyFont="1" applyBorder="1"/>
    <xf numFmtId="0" fontId="33" fillId="0" borderId="43" xfId="0" applyFont="1" applyBorder="1" applyAlignment="1">
      <alignment horizontal="right"/>
    </xf>
    <xf numFmtId="0" fontId="33" fillId="0" borderId="34" xfId="0" applyFont="1" applyBorder="1" applyAlignment="1"/>
    <xf numFmtId="0" fontId="33" fillId="0" borderId="34" xfId="0" applyFont="1" applyFill="1" applyBorder="1" applyAlignment="1"/>
    <xf numFmtId="0" fontId="32" fillId="0" borderId="75" xfId="0" applyFont="1" applyFill="1" applyBorder="1" applyAlignment="1">
      <alignment horizontal="left" vertical="center"/>
    </xf>
    <xf numFmtId="0" fontId="33" fillId="28" borderId="75" xfId="0" applyFont="1" applyFill="1" applyBorder="1"/>
    <xf numFmtId="49" fontId="21" fillId="0" borderId="56" xfId="60" applyNumberFormat="1" applyFont="1" applyFill="1" applyBorder="1" applyAlignment="1">
      <alignment horizontal="center" vertical="center" wrapText="1"/>
    </xf>
    <xf numFmtId="0" fontId="21" fillId="0" borderId="56" xfId="0" applyFont="1" applyFill="1" applyBorder="1" applyAlignment="1">
      <alignment horizontal="center" vertical="center"/>
    </xf>
    <xf numFmtId="49" fontId="21" fillId="25" borderId="56" xfId="60" applyNumberFormat="1" applyFont="1" applyFill="1" applyBorder="1" applyAlignment="1">
      <alignment horizontal="center" vertical="center" wrapText="1"/>
    </xf>
    <xf numFmtId="0" fontId="8" fillId="0" borderId="75" xfId="0" applyFont="1" applyFill="1" applyBorder="1" applyAlignment="1">
      <alignment horizontal="center" vertical="center"/>
    </xf>
    <xf numFmtId="0" fontId="8" fillId="0" borderId="75" xfId="0" applyFont="1" applyFill="1" applyBorder="1" applyAlignment="1">
      <alignment vertical="center" wrapText="1"/>
    </xf>
    <xf numFmtId="0" fontId="35" fillId="0" borderId="75" xfId="0" applyFont="1" applyFill="1" applyBorder="1" applyAlignment="1">
      <alignment horizontal="center" vertical="center"/>
    </xf>
    <xf numFmtId="49" fontId="8" fillId="0" borderId="75" xfId="60" applyNumberFormat="1" applyFont="1" applyFill="1" applyBorder="1" applyAlignment="1">
      <alignment horizontal="center" vertical="center" wrapText="1"/>
    </xf>
    <xf numFmtId="0" fontId="8" fillId="0" borderId="75" xfId="0" applyFont="1" applyFill="1" applyBorder="1" applyAlignment="1">
      <alignment horizontal="center"/>
    </xf>
    <xf numFmtId="0" fontId="35" fillId="0" borderId="105" xfId="0" applyFont="1" applyFill="1" applyBorder="1" applyAlignment="1">
      <alignment horizontal="center" vertical="center"/>
    </xf>
    <xf numFmtId="0" fontId="8" fillId="0" borderId="105" xfId="0" applyFont="1" applyFill="1" applyBorder="1" applyAlignment="1">
      <alignment horizontal="center"/>
    </xf>
    <xf numFmtId="0" fontId="36" fillId="0" borderId="105" xfId="0" applyFont="1" applyBorder="1" applyAlignment="1">
      <alignment horizontal="center" vertical="center"/>
    </xf>
    <xf numFmtId="0" fontId="8" fillId="0" borderId="105" xfId="0" applyFont="1" applyFill="1" applyBorder="1" applyAlignment="1">
      <alignment vertical="center" wrapText="1"/>
    </xf>
    <xf numFmtId="0" fontId="8" fillId="0" borderId="105" xfId="0" applyFont="1" applyFill="1" applyBorder="1" applyAlignment="1">
      <alignment horizontal="center" vertical="center"/>
    </xf>
    <xf numFmtId="49" fontId="8" fillId="0" borderId="105" xfId="60" applyNumberFormat="1" applyFont="1" applyFill="1" applyBorder="1" applyAlignment="1">
      <alignment horizontal="center" vertical="center" wrapText="1"/>
    </xf>
    <xf numFmtId="0" fontId="33" fillId="0" borderId="105" xfId="0" applyFont="1" applyBorder="1"/>
    <xf numFmtId="0" fontId="8" fillId="0" borderId="109" xfId="0" applyFont="1" applyFill="1" applyBorder="1" applyAlignment="1">
      <alignment horizontal="center" vertical="center"/>
    </xf>
    <xf numFmtId="0" fontId="8" fillId="0" borderId="110" xfId="0" applyFont="1" applyFill="1" applyBorder="1" applyAlignment="1">
      <alignment horizontal="center" vertical="center"/>
    </xf>
    <xf numFmtId="0" fontId="36" fillId="0" borderId="105" xfId="0" applyFont="1" applyBorder="1" applyAlignment="1">
      <alignment horizontal="center"/>
    </xf>
    <xf numFmtId="0" fontId="33" fillId="0" borderId="105" xfId="0" applyFont="1" applyBorder="1" applyAlignment="1">
      <alignment horizontal="center"/>
    </xf>
    <xf numFmtId="0" fontId="0" fillId="28" borderId="75" xfId="0" applyFont="1" applyFill="1" applyBorder="1" applyAlignment="1">
      <alignment horizontal="center" vertical="center"/>
    </xf>
    <xf numFmtId="49" fontId="33" fillId="25" borderId="95" xfId="62" applyNumberFormat="1" applyFont="1" applyFill="1" applyBorder="1" applyAlignment="1">
      <alignment vertical="center" wrapText="1"/>
    </xf>
    <xf numFmtId="0" fontId="38" fillId="32" borderId="95" xfId="62" applyNumberFormat="1" applyFont="1" applyFill="1" applyBorder="1" applyAlignment="1">
      <alignment horizontal="center" vertical="center"/>
    </xf>
    <xf numFmtId="10" fontId="38" fillId="32" borderId="95" xfId="62" applyNumberFormat="1" applyFont="1" applyFill="1" applyBorder="1" applyAlignment="1">
      <alignment horizontal="center" vertical="center"/>
    </xf>
    <xf numFmtId="164" fontId="38" fillId="32" borderId="95" xfId="62" applyNumberFormat="1" applyFont="1" applyFill="1" applyBorder="1" applyAlignment="1">
      <alignment horizontal="center" vertical="center"/>
    </xf>
    <xf numFmtId="2" fontId="38" fillId="30" borderId="95" xfId="62" applyNumberFormat="1" applyFont="1" applyFill="1" applyBorder="1" applyAlignment="1">
      <alignment horizontal="center" vertical="center"/>
    </xf>
    <xf numFmtId="0" fontId="38" fillId="32" borderId="95" xfId="62" applyNumberFormat="1" applyFont="1" applyFill="1" applyBorder="1" applyAlignment="1">
      <alignment horizontal="center" vertical="center" wrapText="1"/>
    </xf>
    <xf numFmtId="49" fontId="0" fillId="25" borderId="95" xfId="62" applyNumberFormat="1" applyFont="1" applyFill="1" applyBorder="1" applyAlignment="1">
      <alignment vertical="center" wrapText="1"/>
    </xf>
    <xf numFmtId="0" fontId="33" fillId="32" borderId="95" xfId="62" applyNumberFormat="1" applyFont="1" applyFill="1" applyBorder="1" applyAlignment="1">
      <alignment horizontal="center" vertical="center"/>
    </xf>
    <xf numFmtId="49" fontId="0" fillId="0" borderId="95" xfId="62" applyNumberFormat="1" applyFont="1" applyFill="1" applyBorder="1" applyAlignment="1">
      <alignment horizontal="center" vertical="center" wrapText="1"/>
    </xf>
    <xf numFmtId="49" fontId="0" fillId="0" borderId="95" xfId="60" applyNumberFormat="1" applyFont="1" applyFill="1" applyBorder="1" applyAlignment="1">
      <alignment horizontal="left" vertical="center" wrapText="1"/>
    </xf>
    <xf numFmtId="49" fontId="33" fillId="25" borderId="95" xfId="62" applyNumberFormat="1" applyFont="1" applyFill="1" applyBorder="1" applyAlignment="1">
      <alignment horizontal="left" vertical="center" wrapText="1"/>
    </xf>
    <xf numFmtId="0" fontId="33" fillId="25" borderId="95" xfId="62" applyNumberFormat="1" applyFont="1" applyFill="1" applyBorder="1" applyAlignment="1">
      <alignment horizontal="center" vertical="center" wrapText="1"/>
    </xf>
    <xf numFmtId="0" fontId="33" fillId="25" borderId="95" xfId="62" applyNumberFormat="1" applyFont="1" applyFill="1" applyBorder="1" applyAlignment="1">
      <alignment horizontal="center" vertical="center"/>
    </xf>
    <xf numFmtId="0" fontId="38" fillId="32" borderId="95" xfId="0" applyFont="1" applyFill="1" applyBorder="1" applyAlignment="1">
      <alignment horizontal="center" vertical="center"/>
    </xf>
    <xf numFmtId="10" fontId="38" fillId="32" borderId="75" xfId="62" applyNumberFormat="1" applyFont="1" applyFill="1" applyBorder="1" applyAlignment="1">
      <alignment horizontal="center" vertical="center"/>
    </xf>
    <xf numFmtId="164" fontId="38" fillId="32" borderId="75" xfId="62" applyNumberFormat="1" applyFont="1" applyFill="1" applyBorder="1" applyAlignment="1">
      <alignment horizontal="center" vertical="center"/>
    </xf>
    <xf numFmtId="2" fontId="38" fillId="30" borderId="75" xfId="62" applyNumberFormat="1" applyFont="1" applyFill="1" applyBorder="1" applyAlignment="1">
      <alignment horizontal="center" vertical="center"/>
    </xf>
    <xf numFmtId="0" fontId="38" fillId="32" borderId="75" xfId="62" applyNumberFormat="1" applyFont="1" applyFill="1" applyBorder="1" applyAlignment="1">
      <alignment horizontal="center" vertical="center" wrapText="1"/>
    </xf>
    <xf numFmtId="0" fontId="38" fillId="25" borderId="95" xfId="62" applyNumberFormat="1" applyFont="1" applyFill="1" applyBorder="1" applyAlignment="1">
      <alignment horizontal="center" vertical="center" wrapText="1"/>
    </xf>
    <xf numFmtId="49" fontId="33" fillId="27" borderId="95" xfId="62" applyNumberFormat="1" applyFont="1" applyFill="1" applyBorder="1" applyAlignment="1">
      <alignment vertical="center" wrapText="1"/>
    </xf>
    <xf numFmtId="0" fontId="33" fillId="27" borderId="95" xfId="62" applyNumberFormat="1" applyFont="1" applyFill="1" applyBorder="1" applyAlignment="1">
      <alignment horizontal="center" vertical="center" wrapText="1"/>
    </xf>
    <xf numFmtId="0" fontId="0" fillId="27" borderId="95" xfId="62" applyNumberFormat="1" applyFont="1" applyFill="1" applyBorder="1" applyAlignment="1">
      <alignment horizontal="left" vertical="center" wrapText="1"/>
    </xf>
    <xf numFmtId="0" fontId="38" fillId="33" borderId="95" xfId="62" applyNumberFormat="1" applyFont="1" applyFill="1" applyBorder="1" applyAlignment="1">
      <alignment horizontal="center" vertical="center"/>
    </xf>
    <xf numFmtId="49" fontId="33" fillId="25" borderId="95" xfId="62" applyNumberFormat="1" applyFont="1" applyFill="1" applyBorder="1" applyAlignment="1">
      <alignment horizontal="center" vertical="center" wrapText="1"/>
    </xf>
    <xf numFmtId="0" fontId="0" fillId="0" borderId="95" xfId="0" applyFont="1" applyBorder="1" applyAlignment="1">
      <alignment wrapText="1"/>
    </xf>
    <xf numFmtId="0" fontId="33" fillId="27" borderId="95" xfId="62" applyNumberFormat="1" applyFont="1" applyFill="1" applyBorder="1" applyAlignment="1">
      <alignment horizontal="center" vertical="center"/>
    </xf>
    <xf numFmtId="0" fontId="38" fillId="25" borderId="95" xfId="62" applyNumberFormat="1" applyFont="1" applyFill="1" applyBorder="1" applyAlignment="1">
      <alignment vertical="center" wrapText="1"/>
    </xf>
    <xf numFmtId="0" fontId="0" fillId="27" borderId="95" xfId="62" applyNumberFormat="1" applyFont="1" applyFill="1" applyBorder="1" applyAlignment="1">
      <alignment vertical="center" wrapText="1"/>
    </xf>
    <xf numFmtId="0" fontId="0" fillId="25" borderId="95" xfId="62" applyNumberFormat="1" applyFont="1" applyFill="1" applyBorder="1" applyAlignment="1">
      <alignment horizontal="center" vertical="center" wrapText="1"/>
    </xf>
    <xf numFmtId="0" fontId="0" fillId="25" borderId="95" xfId="62" applyNumberFormat="1" applyFont="1" applyFill="1" applyBorder="1" applyAlignment="1">
      <alignment horizontal="center" vertical="center"/>
    </xf>
    <xf numFmtId="0" fontId="38" fillId="25" borderId="95" xfId="62" applyNumberFormat="1" applyFont="1" applyFill="1" applyBorder="1" applyAlignment="1">
      <alignment horizontal="left" vertical="center" wrapText="1"/>
    </xf>
    <xf numFmtId="0" fontId="0" fillId="0" borderId="95" xfId="0" applyFont="1" applyFill="1" applyBorder="1" applyAlignment="1">
      <alignment horizontal="left" wrapText="1"/>
    </xf>
    <xf numFmtId="0" fontId="38" fillId="0" borderId="95" xfId="0" applyFont="1" applyBorder="1" applyAlignment="1">
      <alignment vertical="center" wrapText="1"/>
    </xf>
    <xf numFmtId="49" fontId="32" fillId="25" borderId="56" xfId="62" applyNumberFormat="1" applyFont="1" applyFill="1" applyBorder="1" applyAlignment="1">
      <alignment vertical="center"/>
    </xf>
    <xf numFmtId="0" fontId="38" fillId="0" borderId="95" xfId="0" applyFont="1" applyBorder="1" applyAlignment="1" applyProtection="1">
      <alignment vertical="center" wrapText="1"/>
    </xf>
    <xf numFmtId="49" fontId="0" fillId="28" borderId="95" xfId="59" applyNumberFormat="1" applyFont="1" applyFill="1" applyBorder="1" applyAlignment="1">
      <alignment vertical="center" wrapText="1"/>
    </xf>
    <xf numFmtId="49" fontId="33" fillId="0" borderId="95" xfId="62" applyNumberFormat="1" applyFont="1" applyFill="1" applyBorder="1" applyAlignment="1">
      <alignment horizontal="center" vertical="center" wrapText="1"/>
    </xf>
    <xf numFmtId="49" fontId="0" fillId="0" borderId="95" xfId="59" applyNumberFormat="1" applyFont="1" applyFill="1" applyBorder="1" applyAlignment="1">
      <alignment horizontal="center" vertical="center"/>
    </xf>
    <xf numFmtId="49" fontId="0" fillId="28" borderId="95" xfId="59" applyNumberFormat="1" applyFont="1" applyFill="1" applyBorder="1" applyAlignment="1">
      <alignment horizontal="center" vertical="center"/>
    </xf>
    <xf numFmtId="49" fontId="0" fillId="30" borderId="95" xfId="59" applyNumberFormat="1" applyFont="1" applyFill="1" applyBorder="1" applyAlignment="1">
      <alignment horizontal="center" vertical="center"/>
    </xf>
    <xf numFmtId="0" fontId="33" fillId="0" borderId="95" xfId="0" applyFont="1" applyBorder="1" applyAlignment="1" applyProtection="1">
      <alignment horizontal="center" vertical="center"/>
    </xf>
    <xf numFmtId="0" fontId="33" fillId="0" borderId="95" xfId="0" applyFont="1" applyBorder="1" applyAlignment="1">
      <alignment vertical="center" wrapText="1"/>
    </xf>
    <xf numFmtId="0" fontId="33" fillId="0" borderId="95" xfId="0" applyFont="1" applyBorder="1" applyAlignment="1">
      <alignment horizontal="center" vertical="center" wrapText="1"/>
    </xf>
    <xf numFmtId="0" fontId="33" fillId="0" borderId="95" xfId="0" applyFont="1" applyBorder="1" applyAlignment="1">
      <alignment vertical="center"/>
    </xf>
    <xf numFmtId="49" fontId="0" fillId="0" borderId="95" xfId="58" applyNumberFormat="1" applyFont="1" applyFill="1" applyBorder="1" applyAlignment="1">
      <alignment vertical="center" wrapText="1"/>
    </xf>
    <xf numFmtId="0" fontId="0" fillId="0" borderId="95" xfId="0" applyFont="1" applyFill="1" applyBorder="1" applyAlignment="1">
      <alignment vertical="center" wrapText="1"/>
    </xf>
    <xf numFmtId="0" fontId="0" fillId="0" borderId="95" xfId="0" applyFont="1" applyBorder="1" applyAlignment="1">
      <alignment vertical="center" wrapText="1"/>
    </xf>
    <xf numFmtId="0" fontId="0" fillId="32" borderId="95" xfId="0" applyFont="1" applyFill="1" applyBorder="1" applyAlignment="1">
      <alignment vertical="center" wrapText="1"/>
    </xf>
    <xf numFmtId="0" fontId="33" fillId="0" borderId="95" xfId="0" applyFont="1" applyBorder="1" applyAlignment="1">
      <alignment horizontal="left" vertical="center" wrapText="1"/>
    </xf>
    <xf numFmtId="0" fontId="0" fillId="0" borderId="95" xfId="0" applyFont="1" applyFill="1" applyBorder="1" applyAlignment="1">
      <alignment horizontal="left" vertical="center" wrapText="1"/>
    </xf>
    <xf numFmtId="0" fontId="33" fillId="0" borderId="95" xfId="0" applyFont="1" applyBorder="1" applyAlignment="1">
      <alignment horizontal="left" vertical="center"/>
    </xf>
    <xf numFmtId="0" fontId="0" fillId="0" borderId="95" xfId="0" applyFont="1" applyBorder="1" applyAlignment="1" applyProtection="1">
      <alignment horizontal="left"/>
    </xf>
    <xf numFmtId="0" fontId="0" fillId="0" borderId="95" xfId="0" applyFont="1" applyBorder="1" applyAlignment="1">
      <alignment horizontal="left" vertical="top"/>
    </xf>
    <xf numFmtId="49" fontId="0" fillId="0" borderId="95" xfId="59" applyNumberFormat="1" applyFont="1" applyFill="1" applyBorder="1" applyAlignment="1">
      <alignment horizontal="left" vertical="center"/>
    </xf>
    <xf numFmtId="0" fontId="0" fillId="0" borderId="95" xfId="0" applyNumberFormat="1" applyFont="1" applyFill="1" applyBorder="1" applyAlignment="1">
      <alignment horizontal="left" vertical="center" wrapText="1"/>
    </xf>
    <xf numFmtId="0" fontId="0" fillId="0" borderId="95" xfId="0" applyFont="1" applyBorder="1" applyAlignment="1">
      <alignment horizontal="left"/>
    </xf>
    <xf numFmtId="0" fontId="33" fillId="28" borderId="75" xfId="62" applyNumberFormat="1" applyFont="1" applyFill="1" applyBorder="1" applyAlignment="1">
      <alignment horizontal="center" vertical="center"/>
    </xf>
    <xf numFmtId="10" fontId="33" fillId="28" borderId="75" xfId="62" applyNumberFormat="1" applyFont="1" applyFill="1" applyBorder="1" applyAlignment="1">
      <alignment horizontal="center" vertical="center"/>
    </xf>
    <xf numFmtId="2" fontId="33" fillId="30" borderId="75" xfId="62" applyNumberFormat="1" applyFont="1" applyFill="1" applyBorder="1" applyAlignment="1">
      <alignment horizontal="center" vertical="center"/>
    </xf>
    <xf numFmtId="0" fontId="0" fillId="28" borderId="75" xfId="62" applyNumberFormat="1" applyFont="1" applyFill="1" applyBorder="1" applyAlignment="1">
      <alignment horizontal="center" vertical="center"/>
    </xf>
    <xf numFmtId="0" fontId="0" fillId="0" borderId="95" xfId="0" applyFont="1" applyBorder="1" applyAlignment="1">
      <alignment horizontal="left" wrapText="1"/>
    </xf>
    <xf numFmtId="49" fontId="0" fillId="0" borderId="95" xfId="0" applyNumberFormat="1" applyFont="1" applyFill="1" applyBorder="1" applyAlignment="1">
      <alignment horizontal="left" vertical="center"/>
    </xf>
    <xf numFmtId="49" fontId="0" fillId="0" borderId="95" xfId="62" applyNumberFormat="1" applyFont="1" applyFill="1" applyBorder="1" applyAlignment="1">
      <alignment horizontal="left" vertical="center" wrapText="1"/>
    </xf>
    <xf numFmtId="0" fontId="33" fillId="27" borderId="95" xfId="62" applyNumberFormat="1" applyFont="1" applyFill="1" applyBorder="1" applyAlignment="1">
      <alignment horizontal="left" vertical="center"/>
    </xf>
    <xf numFmtId="0" fontId="0" fillId="0" borderId="95" xfId="0" applyBorder="1" applyAlignment="1">
      <alignment horizontal="left"/>
    </xf>
    <xf numFmtId="0" fontId="0" fillId="0" borderId="95" xfId="0" applyBorder="1" applyAlignment="1">
      <alignment horizontal="left" wrapText="1"/>
    </xf>
    <xf numFmtId="49" fontId="0" fillId="0" borderId="95" xfId="59" applyNumberFormat="1" applyFont="1" applyFill="1" applyBorder="1" applyAlignment="1">
      <alignment horizontal="left" vertical="center" wrapText="1"/>
    </xf>
    <xf numFmtId="0" fontId="62" fillId="28" borderId="95" xfId="0" applyFont="1" applyFill="1" applyBorder="1"/>
    <xf numFmtId="0" fontId="38" fillId="28" borderId="75" xfId="0" applyFont="1" applyFill="1" applyBorder="1" applyAlignment="1"/>
    <xf numFmtId="0" fontId="33" fillId="28" borderId="95" xfId="0" applyFont="1" applyFill="1" applyBorder="1"/>
    <xf numFmtId="0" fontId="38" fillId="28" borderId="95" xfId="0" applyFont="1" applyFill="1" applyBorder="1" applyAlignment="1">
      <alignment wrapText="1"/>
    </xf>
    <xf numFmtId="0" fontId="48" fillId="28" borderId="95" xfId="0" applyFont="1" applyFill="1" applyBorder="1" applyAlignment="1"/>
    <xf numFmtId="0" fontId="0" fillId="28" borderId="75" xfId="0" applyFont="1" applyFill="1" applyBorder="1" applyAlignment="1" applyProtection="1">
      <alignment horizontal="center" vertical="center"/>
    </xf>
    <xf numFmtId="0" fontId="38" fillId="28" borderId="75" xfId="0" applyFont="1" applyFill="1" applyBorder="1" applyAlignment="1">
      <alignment horizontal="center" vertical="center"/>
    </xf>
    <xf numFmtId="0" fontId="62" fillId="28" borderId="95" xfId="0" applyFont="1" applyFill="1" applyBorder="1" applyAlignment="1">
      <alignment horizontal="center" vertical="center"/>
    </xf>
    <xf numFmtId="0" fontId="38" fillId="28" borderId="95" xfId="0" applyFont="1" applyFill="1" applyBorder="1" applyAlignment="1">
      <alignment horizontal="center" vertical="center"/>
    </xf>
    <xf numFmtId="0" fontId="38" fillId="28" borderId="75" xfId="0" applyFont="1" applyFill="1" applyBorder="1" applyAlignment="1">
      <alignment horizontal="center" vertical="center" wrapText="1"/>
    </xf>
    <xf numFmtId="0" fontId="0" fillId="28" borderId="75" xfId="62" applyNumberFormat="1" applyFont="1" applyFill="1" applyBorder="1" applyAlignment="1">
      <alignment horizontal="center" vertical="center" wrapText="1"/>
    </xf>
    <xf numFmtId="0" fontId="38" fillId="28" borderId="95" xfId="0" applyFont="1" applyFill="1" applyBorder="1" applyAlignment="1">
      <alignment vertical="center"/>
    </xf>
    <xf numFmtId="0" fontId="0" fillId="28" borderId="75" xfId="0" applyFont="1" applyFill="1" applyBorder="1" applyAlignment="1" applyProtection="1">
      <alignment horizontal="center" vertical="center" wrapText="1"/>
    </xf>
    <xf numFmtId="0" fontId="0" fillId="28" borderId="75" xfId="0" applyFill="1" applyBorder="1" applyAlignment="1">
      <alignment horizontal="center" vertical="center" wrapText="1"/>
    </xf>
    <xf numFmtId="0" fontId="33" fillId="28" borderId="75" xfId="62" applyNumberFormat="1" applyFont="1" applyFill="1" applyBorder="1" applyAlignment="1">
      <alignment horizontal="center" vertical="center" wrapText="1"/>
    </xf>
    <xf numFmtId="0" fontId="38" fillId="28" borderId="95" xfId="0" applyFont="1" applyFill="1" applyBorder="1" applyAlignment="1">
      <alignment horizontal="center" vertical="center" wrapText="1"/>
    </xf>
    <xf numFmtId="0" fontId="62" fillId="28" borderId="95" xfId="0" applyFont="1" applyFill="1" applyBorder="1" applyAlignment="1">
      <alignment horizontal="center" vertical="center" wrapText="1"/>
    </xf>
    <xf numFmtId="0" fontId="64" fillId="28" borderId="95" xfId="0" applyFont="1" applyFill="1" applyBorder="1" applyAlignment="1">
      <alignment vertical="center" wrapText="1"/>
    </xf>
    <xf numFmtId="0" fontId="62" fillId="28" borderId="95" xfId="0" applyFont="1" applyFill="1" applyBorder="1" applyAlignment="1">
      <alignment wrapText="1"/>
    </xf>
    <xf numFmtId="0" fontId="62" fillId="28" borderId="75" xfId="0" applyFont="1" applyFill="1" applyBorder="1" applyAlignment="1" applyProtection="1">
      <alignment horizontal="center" vertical="center"/>
    </xf>
    <xf numFmtId="0" fontId="0" fillId="28" borderId="75" xfId="0" applyFont="1" applyFill="1" applyBorder="1" applyAlignment="1">
      <alignment vertical="center" wrapText="1"/>
    </xf>
    <xf numFmtId="0" fontId="32" fillId="28" borderId="75" xfId="0" applyFont="1" applyFill="1" applyBorder="1" applyAlignment="1">
      <alignment horizontal="center" vertical="center" wrapText="1"/>
    </xf>
    <xf numFmtId="0" fontId="0" fillId="28" borderId="84" xfId="0" applyFont="1" applyFill="1" applyBorder="1" applyAlignment="1">
      <alignment vertical="center" wrapText="1"/>
    </xf>
    <xf numFmtId="0" fontId="0" fillId="28" borderId="95" xfId="0" applyFont="1" applyFill="1" applyBorder="1" applyAlignment="1">
      <alignment horizontal="center" vertical="center" wrapText="1"/>
    </xf>
    <xf numFmtId="0" fontId="0" fillId="28" borderId="93" xfId="0" applyFont="1" applyFill="1" applyBorder="1" applyAlignment="1">
      <alignment vertical="center" wrapText="1"/>
    </xf>
    <xf numFmtId="0" fontId="0" fillId="28" borderId="0" xfId="0" applyFont="1" applyFill="1" applyAlignment="1">
      <alignment vertical="center"/>
    </xf>
    <xf numFmtId="0" fontId="38" fillId="28" borderId="75" xfId="0" applyFont="1" applyFill="1" applyBorder="1" applyAlignment="1" applyProtection="1">
      <alignment horizontal="center" vertical="center"/>
    </xf>
    <xf numFmtId="0" fontId="38" fillId="28" borderId="95" xfId="0" applyFont="1" applyFill="1" applyBorder="1" applyAlignment="1">
      <alignment vertical="center" wrapText="1"/>
    </xf>
    <xf numFmtId="0" fontId="0" fillId="28" borderId="111" xfId="0" applyFont="1" applyFill="1" applyBorder="1" applyAlignment="1">
      <alignment horizontal="center" vertical="center" wrapText="1"/>
    </xf>
    <xf numFmtId="0" fontId="0" fillId="28" borderId="92" xfId="0" applyFont="1" applyFill="1" applyBorder="1" applyAlignment="1">
      <alignment horizontal="center" vertical="center" wrapText="1"/>
    </xf>
    <xf numFmtId="49" fontId="0" fillId="28" borderId="75" xfId="60" applyNumberFormat="1" applyFont="1" applyFill="1" applyBorder="1" applyAlignment="1">
      <alignment horizontal="center" vertical="center" wrapText="1"/>
    </xf>
    <xf numFmtId="0" fontId="0" fillId="28" borderId="106" xfId="0" applyFont="1" applyFill="1" applyBorder="1" applyAlignment="1">
      <alignment horizontal="center" vertical="center" wrapText="1"/>
    </xf>
    <xf numFmtId="49" fontId="36" fillId="25" borderId="64" xfId="0" applyNumberFormat="1" applyFont="1" applyFill="1" applyBorder="1" applyAlignment="1">
      <alignment horizontal="center" vertical="center"/>
    </xf>
    <xf numFmtId="0" fontId="0" fillId="25" borderId="64" xfId="0" applyFont="1" applyFill="1" applyBorder="1" applyAlignment="1">
      <alignment horizontal="center" vertical="center" wrapText="1"/>
    </xf>
    <xf numFmtId="0" fontId="36" fillId="25" borderId="64" xfId="0" applyFont="1" applyFill="1" applyBorder="1" applyAlignment="1">
      <alignment horizontal="center"/>
    </xf>
    <xf numFmtId="9" fontId="33" fillId="30" borderId="64" xfId="83" applyFont="1" applyFill="1" applyBorder="1" applyAlignment="1">
      <alignment horizontal="center" vertical="center" wrapText="1"/>
    </xf>
    <xf numFmtId="0" fontId="36" fillId="25" borderId="64" xfId="0" applyFont="1" applyFill="1" applyBorder="1" applyAlignment="1">
      <alignment horizontal="center" vertical="center"/>
    </xf>
    <xf numFmtId="49" fontId="0" fillId="28" borderId="105" xfId="60" applyNumberFormat="1" applyFont="1" applyFill="1" applyBorder="1" applyAlignment="1">
      <alignment horizontal="center" vertical="center" wrapText="1"/>
    </xf>
    <xf numFmtId="0" fontId="0" fillId="25" borderId="64" xfId="0" applyFont="1" applyFill="1" applyBorder="1" applyAlignment="1">
      <alignment horizontal="left" vertical="center"/>
    </xf>
    <xf numFmtId="49" fontId="0" fillId="28" borderId="105" xfId="60" applyNumberFormat="1" applyFont="1" applyFill="1" applyBorder="1" applyAlignment="1">
      <alignment horizontal="center" vertical="center"/>
    </xf>
    <xf numFmtId="0" fontId="0" fillId="0" borderId="0" xfId="0" applyFont="1"/>
    <xf numFmtId="0" fontId="0" fillId="0" borderId="0" xfId="0" applyFont="1" applyBorder="1"/>
    <xf numFmtId="0" fontId="32" fillId="0" borderId="0" xfId="0" applyFont="1" applyFill="1" applyBorder="1" applyAlignment="1">
      <alignment vertical="center"/>
    </xf>
    <xf numFmtId="0" fontId="32" fillId="30" borderId="84" xfId="0" applyFont="1" applyFill="1" applyBorder="1" applyAlignment="1">
      <alignment horizontal="center" vertical="center" wrapText="1"/>
    </xf>
    <xf numFmtId="0" fontId="8" fillId="0" borderId="111" xfId="0" applyFont="1" applyFill="1" applyBorder="1" applyAlignment="1">
      <alignment horizontal="center" vertical="center" wrapText="1"/>
    </xf>
    <xf numFmtId="0" fontId="59" fillId="0" borderId="93" xfId="0" applyFont="1" applyFill="1" applyBorder="1" applyAlignment="1">
      <alignment horizontal="center" vertical="center" wrapText="1"/>
    </xf>
    <xf numFmtId="0" fontId="8" fillId="0" borderId="93" xfId="0" applyFont="1" applyFill="1" applyBorder="1" applyAlignment="1">
      <alignment horizontal="center" vertical="center" wrapText="1"/>
    </xf>
    <xf numFmtId="0" fontId="59" fillId="0" borderId="111" xfId="0" applyFont="1" applyFill="1" applyBorder="1" applyAlignment="1">
      <alignment horizontal="center" vertical="center" wrapText="1"/>
    </xf>
    <xf numFmtId="49" fontId="8" fillId="0" borderId="111" xfId="60" applyNumberFormat="1" applyFont="1" applyFill="1" applyBorder="1" applyAlignment="1">
      <alignment horizontal="center" vertical="center" wrapText="1"/>
    </xf>
    <xf numFmtId="0" fontId="0" fillId="0" borderId="111" xfId="0" applyFont="1" applyFill="1" applyBorder="1" applyAlignment="1">
      <alignment horizontal="center" vertical="center" wrapText="1"/>
    </xf>
    <xf numFmtId="49" fontId="8" fillId="0" borderId="111" xfId="0" applyNumberFormat="1" applyFont="1" applyFill="1" applyBorder="1" applyAlignment="1">
      <alignment horizontal="center" vertical="center"/>
    </xf>
    <xf numFmtId="0" fontId="33" fillId="0" borderId="111" xfId="0" applyFont="1" applyFill="1" applyBorder="1" applyAlignment="1">
      <alignment horizontal="center" vertical="center" wrapText="1"/>
    </xf>
    <xf numFmtId="0" fontId="38" fillId="0" borderId="111" xfId="143" applyFont="1" applyFill="1" applyBorder="1" applyAlignment="1">
      <alignment horizontal="center" vertical="center"/>
    </xf>
    <xf numFmtId="0" fontId="8" fillId="0" borderId="111" xfId="0" applyFont="1" applyFill="1" applyBorder="1" applyAlignment="1">
      <alignment horizontal="center" vertical="center"/>
    </xf>
    <xf numFmtId="0" fontId="0" fillId="0" borderId="111" xfId="0" applyBorder="1" applyAlignment="1">
      <alignment horizontal="center" vertical="center"/>
    </xf>
    <xf numFmtId="0" fontId="0" fillId="28" borderId="111" xfId="0" applyFont="1" applyFill="1" applyBorder="1" applyAlignment="1"/>
    <xf numFmtId="0" fontId="0" fillId="28" borderId="111" xfId="0" applyFont="1" applyFill="1" applyBorder="1" applyAlignment="1">
      <alignment horizontal="center" vertical="center"/>
    </xf>
    <xf numFmtId="0" fontId="0" fillId="28" borderId="106" xfId="0" applyFont="1" applyFill="1" applyBorder="1" applyAlignment="1">
      <alignment horizontal="center" vertical="center"/>
    </xf>
    <xf numFmtId="2" fontId="0" fillId="28" borderId="111" xfId="0" applyNumberFormat="1" applyFont="1" applyFill="1" applyBorder="1" applyAlignment="1">
      <alignment horizontal="center" vertical="center" wrapText="1"/>
    </xf>
    <xf numFmtId="0" fontId="33" fillId="0" borderId="111" xfId="0" applyFont="1" applyBorder="1"/>
    <xf numFmtId="49" fontId="33" fillId="0" borderId="111" xfId="0" applyNumberFormat="1" applyFont="1" applyFill="1" applyBorder="1" applyAlignment="1">
      <alignment horizontal="center" vertical="center"/>
    </xf>
    <xf numFmtId="0" fontId="33" fillId="0" borderId="75" xfId="0" applyFont="1" applyFill="1" applyBorder="1" applyAlignment="1">
      <alignment horizontal="center" vertical="center" wrapText="1"/>
    </xf>
    <xf numFmtId="49" fontId="33" fillId="28" borderId="75" xfId="0" applyNumberFormat="1" applyFont="1" applyFill="1" applyBorder="1" applyAlignment="1">
      <alignment horizontal="center" vertical="center"/>
    </xf>
    <xf numFmtId="0" fontId="33" fillId="28" borderId="0" xfId="0" applyFont="1" applyFill="1" applyAlignment="1">
      <alignment wrapText="1"/>
    </xf>
    <xf numFmtId="49" fontId="33" fillId="0" borderId="75" xfId="62" applyNumberFormat="1" applyFont="1" applyFill="1" applyBorder="1" applyAlignment="1">
      <alignment horizontal="center" vertical="center" wrapText="1"/>
    </xf>
    <xf numFmtId="49" fontId="33" fillId="0" borderId="75" xfId="62" applyNumberFormat="1" applyFont="1" applyFill="1" applyBorder="1" applyAlignment="1">
      <alignment horizontal="center" vertical="center"/>
    </xf>
    <xf numFmtId="49" fontId="33" fillId="0" borderId="75" xfId="60" applyNumberFormat="1" applyFont="1" applyFill="1" applyBorder="1" applyAlignment="1">
      <alignment horizontal="center" vertical="center"/>
    </xf>
    <xf numFmtId="49" fontId="33" fillId="0" borderId="111" xfId="0" applyNumberFormat="1" applyFont="1" applyFill="1" applyBorder="1" applyAlignment="1">
      <alignment horizontal="center" vertical="center" wrapText="1"/>
    </xf>
    <xf numFmtId="49" fontId="52" fillId="28" borderId="75" xfId="60" applyNumberFormat="1" applyFont="1" applyFill="1" applyBorder="1" applyAlignment="1">
      <alignment vertical="center"/>
    </xf>
    <xf numFmtId="0" fontId="33" fillId="28" borderId="111" xfId="0" applyFont="1" applyFill="1" applyBorder="1" applyAlignment="1">
      <alignment wrapText="1"/>
    </xf>
    <xf numFmtId="49" fontId="33" fillId="28" borderId="106" xfId="0" applyNumberFormat="1" applyFont="1" applyFill="1" applyBorder="1" applyAlignment="1">
      <alignment horizontal="center" vertical="center"/>
    </xf>
    <xf numFmtId="49" fontId="33" fillId="0" borderId="110" xfId="62" applyNumberFormat="1" applyFont="1" applyFill="1" applyBorder="1" applyAlignment="1">
      <alignment horizontal="center" vertical="center" wrapText="1"/>
    </xf>
    <xf numFmtId="0" fontId="33" fillId="0" borderId="111" xfId="0" applyFont="1" applyFill="1" applyBorder="1" applyAlignment="1">
      <alignment horizontal="center"/>
    </xf>
    <xf numFmtId="49" fontId="33" fillId="0" borderId="111" xfId="60" applyNumberFormat="1" applyFont="1" applyFill="1" applyBorder="1" applyAlignment="1">
      <alignment horizontal="center" vertical="center"/>
    </xf>
    <xf numFmtId="49" fontId="33" fillId="0" borderId="109" xfId="62" applyNumberFormat="1" applyFont="1" applyFill="1" applyBorder="1" applyAlignment="1">
      <alignment horizontal="center" vertical="center" wrapText="1"/>
    </xf>
    <xf numFmtId="49" fontId="33" fillId="0" borderId="111" xfId="62" applyNumberFormat="1" applyFont="1" applyFill="1" applyBorder="1" applyAlignment="1">
      <alignment horizontal="center" vertical="center"/>
    </xf>
    <xf numFmtId="0" fontId="65" fillId="0" borderId="109" xfId="0" applyFont="1" applyFill="1" applyBorder="1" applyAlignment="1">
      <alignment horizontal="center"/>
    </xf>
    <xf numFmtId="0" fontId="33" fillId="0" borderId="111" xfId="0" applyFont="1" applyFill="1" applyBorder="1" applyAlignment="1">
      <alignment horizontal="center" vertical="center"/>
    </xf>
    <xf numFmtId="49" fontId="33" fillId="28" borderId="111" xfId="62" applyNumberFormat="1" applyFont="1" applyFill="1" applyBorder="1" applyAlignment="1">
      <alignment horizontal="center" vertical="center" wrapText="1"/>
    </xf>
    <xf numFmtId="49" fontId="33" fillId="0" borderId="79" xfId="62" applyNumberFormat="1" applyFont="1" applyFill="1" applyBorder="1" applyAlignment="1">
      <alignment horizontal="center" vertical="center" wrapText="1"/>
    </xf>
    <xf numFmtId="49" fontId="33" fillId="0" borderId="75" xfId="0" applyNumberFormat="1" applyFont="1" applyFill="1" applyBorder="1" applyAlignment="1">
      <alignment horizontal="center"/>
    </xf>
    <xf numFmtId="49" fontId="33" fillId="28" borderId="80" xfId="0" applyNumberFormat="1" applyFont="1" applyFill="1" applyBorder="1" applyAlignment="1">
      <alignment horizontal="center" vertical="center"/>
    </xf>
    <xf numFmtId="0" fontId="33" fillId="28" borderId="111" xfId="0" applyFont="1" applyFill="1" applyBorder="1"/>
    <xf numFmtId="49" fontId="33" fillId="0" borderId="116" xfId="58" applyNumberFormat="1" applyFont="1" applyFill="1" applyBorder="1" applyAlignment="1">
      <alignment horizontal="center" vertical="center"/>
    </xf>
    <xf numFmtId="49" fontId="33" fillId="0" borderId="117" xfId="58" applyNumberFormat="1" applyFont="1" applyFill="1" applyBorder="1" applyAlignment="1">
      <alignment horizontal="center" vertical="center"/>
    </xf>
    <xf numFmtId="49" fontId="33" fillId="0" borderId="118" xfId="0" applyNumberFormat="1" applyFont="1" applyFill="1" applyBorder="1" applyAlignment="1">
      <alignment horizontal="center" vertical="center"/>
    </xf>
    <xf numFmtId="49" fontId="33" fillId="0" borderId="75" xfId="0" applyNumberFormat="1" applyFont="1" applyFill="1" applyBorder="1" applyAlignment="1">
      <alignment horizontal="center" vertical="center"/>
    </xf>
    <xf numFmtId="49" fontId="33" fillId="0" borderId="118" xfId="0" applyNumberFormat="1" applyFont="1" applyFill="1" applyBorder="1" applyAlignment="1">
      <alignment horizontal="center" vertical="center" wrapText="1"/>
    </xf>
    <xf numFmtId="0" fontId="33" fillId="28" borderId="118" xfId="0" applyFont="1" applyFill="1" applyBorder="1" applyAlignment="1">
      <alignment wrapText="1"/>
    </xf>
    <xf numFmtId="0" fontId="33" fillId="0" borderId="118" xfId="0" applyFont="1" applyBorder="1"/>
    <xf numFmtId="49" fontId="33" fillId="0" borderId="118" xfId="0" applyNumberFormat="1" applyFont="1" applyFill="1" applyBorder="1" applyAlignment="1">
      <alignment horizontal="center"/>
    </xf>
    <xf numFmtId="0" fontId="33" fillId="28" borderId="118" xfId="0" applyFont="1" applyFill="1" applyBorder="1"/>
    <xf numFmtId="49" fontId="33" fillId="25" borderId="118" xfId="62" applyNumberFormat="1" applyFont="1" applyFill="1" applyBorder="1" applyAlignment="1">
      <alignment horizontal="center" vertical="center"/>
    </xf>
    <xf numFmtId="0" fontId="65" fillId="0" borderId="119" xfId="0" applyFont="1" applyFill="1" applyBorder="1" applyAlignment="1">
      <alignment horizontal="center"/>
    </xf>
    <xf numFmtId="0" fontId="33" fillId="0" borderId="118" xfId="0" applyFont="1" applyFill="1" applyBorder="1" applyAlignment="1">
      <alignment horizontal="center" vertical="center"/>
    </xf>
    <xf numFmtId="49" fontId="33" fillId="0" borderId="118" xfId="60" applyNumberFormat="1" applyFont="1" applyFill="1" applyBorder="1" applyAlignment="1">
      <alignment horizontal="center" vertical="center"/>
    </xf>
    <xf numFmtId="0" fontId="33" fillId="28" borderId="120" xfId="0" applyFont="1" applyFill="1" applyBorder="1" applyAlignment="1">
      <alignment horizontal="center"/>
    </xf>
    <xf numFmtId="49" fontId="33" fillId="28" borderId="118" xfId="62" applyNumberFormat="1" applyFont="1" applyFill="1" applyBorder="1" applyAlignment="1">
      <alignment horizontal="center" vertical="center" wrapText="1"/>
    </xf>
    <xf numFmtId="0" fontId="33" fillId="0" borderId="118" xfId="0" applyFont="1" applyFill="1" applyBorder="1" applyAlignment="1">
      <alignment horizontal="center"/>
    </xf>
    <xf numFmtId="49" fontId="33" fillId="0" borderId="118" xfId="62" applyNumberFormat="1" applyFont="1" applyFill="1" applyBorder="1" applyAlignment="1">
      <alignment horizontal="center" vertical="center"/>
    </xf>
    <xf numFmtId="49" fontId="33" fillId="0" borderId="117" xfId="58" applyNumberFormat="1" applyFont="1" applyFill="1" applyBorder="1" applyAlignment="1">
      <alignment horizontal="center" vertical="center" wrapText="1"/>
    </xf>
    <xf numFmtId="0" fontId="33" fillId="0" borderId="117" xfId="0" applyFont="1" applyFill="1" applyBorder="1" applyAlignment="1">
      <alignment horizontal="center"/>
    </xf>
    <xf numFmtId="0" fontId="33" fillId="28" borderId="121" xfId="0" applyFont="1" applyFill="1" applyBorder="1" applyAlignment="1">
      <alignment horizontal="center"/>
    </xf>
    <xf numFmtId="0" fontId="61" fillId="28" borderId="91" xfId="0" applyFont="1" applyFill="1" applyBorder="1" applyAlignment="1">
      <alignment horizontal="center" vertical="center"/>
    </xf>
    <xf numFmtId="0" fontId="61" fillId="28" borderId="91" xfId="0" applyFont="1" applyFill="1" applyBorder="1" applyAlignment="1">
      <alignment horizontal="center" vertical="center" wrapText="1"/>
    </xf>
    <xf numFmtId="0" fontId="61" fillId="28" borderId="89" xfId="0" applyFont="1" applyFill="1" applyBorder="1" applyAlignment="1">
      <alignment horizontal="center" vertical="center" wrapText="1"/>
    </xf>
    <xf numFmtId="0" fontId="61" fillId="28" borderId="92" xfId="0" applyFont="1" applyFill="1" applyBorder="1" applyAlignment="1">
      <alignment horizontal="center" vertical="center" wrapText="1"/>
    </xf>
    <xf numFmtId="0" fontId="61" fillId="28" borderId="75" xfId="0" applyFont="1" applyFill="1" applyBorder="1" applyAlignment="1">
      <alignment horizontal="center" vertical="center" wrapText="1"/>
    </xf>
    <xf numFmtId="0" fontId="66" fillId="28" borderId="75" xfId="0" applyFont="1" applyFill="1" applyBorder="1" applyAlignment="1">
      <alignment vertical="center" wrapText="1"/>
    </xf>
    <xf numFmtId="0" fontId="61" fillId="28" borderId="118" xfId="0" applyFont="1" applyFill="1" applyBorder="1" applyAlignment="1">
      <alignment horizontal="center" vertical="center" wrapText="1"/>
    </xf>
    <xf numFmtId="0" fontId="61" fillId="28" borderId="24" xfId="0" applyFont="1" applyFill="1" applyBorder="1" applyAlignment="1">
      <alignment horizontal="center" vertical="center" wrapText="1"/>
    </xf>
    <xf numFmtId="0" fontId="61" fillId="28" borderId="75" xfId="0" applyFont="1" applyFill="1" applyBorder="1" applyAlignment="1">
      <alignment vertical="center"/>
    </xf>
    <xf numFmtId="0" fontId="61" fillId="28" borderId="118" xfId="0" applyFont="1" applyFill="1" applyBorder="1" applyAlignment="1">
      <alignment horizontal="center" vertical="center"/>
    </xf>
    <xf numFmtId="0" fontId="61" fillId="28" borderId="121" xfId="0" applyFont="1" applyFill="1" applyBorder="1" applyAlignment="1">
      <alignment horizontal="center" vertical="center" wrapText="1"/>
    </xf>
    <xf numFmtId="0" fontId="66" fillId="28" borderId="118" xfId="0" applyFont="1" applyFill="1" applyBorder="1" applyAlignment="1">
      <alignment vertical="center" wrapText="1"/>
    </xf>
    <xf numFmtId="0" fontId="61" fillId="28" borderId="118" xfId="0" applyFont="1" applyFill="1" applyBorder="1"/>
    <xf numFmtId="0" fontId="61" fillId="28" borderId="118" xfId="0" applyFont="1" applyFill="1" applyBorder="1" applyAlignment="1">
      <alignment vertical="center"/>
    </xf>
    <xf numFmtId="0" fontId="33" fillId="28" borderId="95" xfId="0" applyFont="1" applyFill="1" applyBorder="1" applyAlignment="1">
      <alignment wrapText="1"/>
    </xf>
    <xf numFmtId="0" fontId="62" fillId="28" borderId="55" xfId="0" applyFont="1" applyFill="1" applyBorder="1" applyAlignment="1">
      <alignment horizontal="center" wrapText="1"/>
    </xf>
    <xf numFmtId="0" fontId="0" fillId="0" borderId="118" xfId="0" applyFont="1" applyFill="1" applyBorder="1" applyAlignment="1">
      <alignment horizontal="center" vertical="center"/>
    </xf>
    <xf numFmtId="0" fontId="0" fillId="25" borderId="75" xfId="0" applyFont="1" applyFill="1" applyBorder="1" applyAlignment="1">
      <alignment vertical="center" wrapText="1"/>
    </xf>
    <xf numFmtId="0" fontId="0" fillId="0" borderId="75" xfId="0" applyFont="1" applyBorder="1" applyAlignment="1">
      <alignment horizontal="center"/>
    </xf>
    <xf numFmtId="0" fontId="0" fillId="0" borderId="75" xfId="0" applyFont="1" applyBorder="1" applyAlignment="1">
      <alignment horizontal="left" vertical="center"/>
    </xf>
    <xf numFmtId="0" fontId="0" fillId="25" borderId="75" xfId="0" applyFont="1" applyFill="1" applyBorder="1" applyAlignment="1">
      <alignment horizontal="left" vertical="center"/>
    </xf>
    <xf numFmtId="0" fontId="0" fillId="0" borderId="75" xfId="0" applyFont="1" applyFill="1" applyBorder="1" applyAlignment="1">
      <alignment horizontal="center"/>
    </xf>
    <xf numFmtId="0" fontId="0" fillId="28" borderId="118" xfId="0" applyFont="1" applyFill="1" applyBorder="1" applyAlignment="1">
      <alignment horizontal="center"/>
    </xf>
    <xf numFmtId="0" fontId="0" fillId="0" borderId="118" xfId="0" applyFont="1" applyBorder="1" applyAlignment="1">
      <alignment horizontal="center"/>
    </xf>
    <xf numFmtId="0" fontId="0" fillId="0" borderId="118" xfId="0" applyFont="1" applyBorder="1" applyAlignment="1">
      <alignment horizontal="left" vertical="center"/>
    </xf>
    <xf numFmtId="0" fontId="0" fillId="25" borderId="118" xfId="0" applyFont="1" applyFill="1" applyBorder="1" applyAlignment="1">
      <alignment horizontal="left" vertical="center"/>
    </xf>
    <xf numFmtId="0" fontId="0" fillId="0" borderId="118" xfId="0" applyFont="1" applyFill="1" applyBorder="1" applyAlignment="1">
      <alignment horizontal="center"/>
    </xf>
    <xf numFmtId="0" fontId="0" fillId="0" borderId="118" xfId="0" applyFont="1" applyFill="1" applyBorder="1" applyAlignment="1">
      <alignment horizontal="left" vertical="center"/>
    </xf>
    <xf numFmtId="0" fontId="61" fillId="0" borderId="118" xfId="0" applyFont="1" applyFill="1" applyBorder="1" applyAlignment="1">
      <alignment horizontal="center"/>
    </xf>
    <xf numFmtId="0" fontId="0" fillId="0" borderId="118" xfId="0" applyFont="1" applyFill="1" applyBorder="1" applyAlignment="1">
      <alignment horizontal="left" vertical="center" wrapText="1"/>
    </xf>
    <xf numFmtId="0" fontId="61" fillId="0" borderId="118" xfId="0" applyFont="1" applyFill="1" applyBorder="1" applyAlignment="1">
      <alignment horizontal="left" vertical="center"/>
    </xf>
    <xf numFmtId="0" fontId="61" fillId="0" borderId="118" xfId="0" applyFont="1" applyFill="1" applyBorder="1" applyAlignment="1">
      <alignment horizontal="left" vertical="center" wrapText="1"/>
    </xf>
    <xf numFmtId="0" fontId="61" fillId="0" borderId="118" xfId="0" applyFont="1" applyFill="1" applyBorder="1" applyAlignment="1">
      <alignment horizontal="center" vertical="center" wrapText="1"/>
    </xf>
    <xf numFmtId="0" fontId="0" fillId="0" borderId="118" xfId="0" applyFont="1" applyBorder="1"/>
    <xf numFmtId="0" fontId="0" fillId="28" borderId="118" xfId="0" applyFont="1" applyFill="1" applyBorder="1"/>
    <xf numFmtId="0" fontId="0" fillId="28" borderId="118" xfId="0" applyFont="1" applyFill="1" applyBorder="1" applyAlignment="1">
      <alignment horizontal="center" vertical="center"/>
    </xf>
    <xf numFmtId="0" fontId="0" fillId="28" borderId="118" xfId="0" applyFont="1" applyFill="1" applyBorder="1" applyAlignment="1">
      <alignment vertical="top" wrapText="1"/>
    </xf>
    <xf numFmtId="0" fontId="0" fillId="28" borderId="118" xfId="0" applyFont="1" applyFill="1" applyBorder="1" applyAlignment="1">
      <alignment wrapText="1"/>
    </xf>
    <xf numFmtId="0" fontId="38" fillId="28" borderId="118" xfId="0" applyFont="1" applyFill="1" applyBorder="1" applyAlignment="1">
      <alignment horizontal="center" vertical="center"/>
    </xf>
    <xf numFmtId="0" fontId="62" fillId="28" borderId="118" xfId="0" applyFont="1" applyFill="1" applyBorder="1" applyAlignment="1">
      <alignment horizontal="center" vertical="center" wrapText="1"/>
    </xf>
    <xf numFmtId="0" fontId="38" fillId="28" borderId="118" xfId="0" applyFont="1" applyFill="1" applyBorder="1" applyAlignment="1">
      <alignment horizontal="center" vertical="center" wrapText="1"/>
    </xf>
    <xf numFmtId="0" fontId="38" fillId="28" borderId="118" xfId="0" applyFont="1" applyFill="1" applyBorder="1" applyAlignment="1">
      <alignment wrapText="1"/>
    </xf>
    <xf numFmtId="0" fontId="38" fillId="28" borderId="118" xfId="0" applyFont="1" applyFill="1" applyBorder="1"/>
    <xf numFmtId="0" fontId="38" fillId="28" borderId="75" xfId="0" applyFont="1" applyFill="1" applyBorder="1" applyAlignment="1">
      <alignment vertical="center" wrapText="1"/>
    </xf>
    <xf numFmtId="0" fontId="62" fillId="28" borderId="118" xfId="0" applyFont="1" applyFill="1" applyBorder="1" applyAlignment="1">
      <alignment horizontal="left" vertical="center" wrapText="1"/>
    </xf>
    <xf numFmtId="0" fontId="38" fillId="28" borderId="118" xfId="0" applyFont="1" applyFill="1" applyBorder="1" applyAlignment="1">
      <alignment horizontal="left" vertical="center" wrapText="1"/>
    </xf>
    <xf numFmtId="0" fontId="38" fillId="28" borderId="118" xfId="0" applyFont="1" applyFill="1" applyBorder="1" applyAlignment="1">
      <alignment horizontal="left" vertical="center"/>
    </xf>
    <xf numFmtId="0" fontId="33" fillId="32" borderId="95" xfId="0" applyFont="1" applyFill="1" applyBorder="1" applyAlignment="1">
      <alignment horizontal="center" vertical="center"/>
    </xf>
    <xf numFmtId="0" fontId="8" fillId="25" borderId="11" xfId="0" applyFont="1" applyFill="1" applyBorder="1" applyAlignment="1">
      <alignment horizontal="center" vertical="center" wrapText="1"/>
    </xf>
    <xf numFmtId="0" fontId="59" fillId="25" borderId="93" xfId="0" applyFont="1" applyFill="1" applyBorder="1" applyAlignment="1">
      <alignment horizontal="center" vertical="center" wrapText="1"/>
    </xf>
    <xf numFmtId="0" fontId="59" fillId="25" borderId="11" xfId="0" applyFont="1" applyFill="1" applyBorder="1" applyAlignment="1">
      <alignment horizontal="center" vertical="center" wrapText="1"/>
    </xf>
    <xf numFmtId="0" fontId="60" fillId="25" borderId="11" xfId="0" applyFont="1" applyFill="1" applyBorder="1" applyAlignment="1">
      <alignment horizontal="center" vertical="center"/>
    </xf>
    <xf numFmtId="0" fontId="59" fillId="25" borderId="11" xfId="0" applyFont="1" applyFill="1" applyBorder="1" applyAlignment="1">
      <alignment horizontal="center" vertical="center" wrapText="1" shrinkToFit="1"/>
    </xf>
    <xf numFmtId="0" fontId="61" fillId="25" borderId="11" xfId="0" applyFont="1" applyFill="1" applyBorder="1" applyAlignment="1">
      <alignment horizontal="center" vertical="center" wrapText="1"/>
    </xf>
    <xf numFmtId="49" fontId="61" fillId="25" borderId="11" xfId="0" applyNumberFormat="1" applyFont="1" applyFill="1" applyBorder="1" applyAlignment="1">
      <alignment horizontal="center" vertical="center" wrapText="1"/>
    </xf>
    <xf numFmtId="0" fontId="7" fillId="25" borderId="95" xfId="81" applyFill="1" applyBorder="1"/>
    <xf numFmtId="0" fontId="8" fillId="25" borderId="95" xfId="0" applyFont="1" applyFill="1" applyBorder="1" applyAlignment="1">
      <alignment horizontal="center" vertical="center" wrapText="1"/>
    </xf>
    <xf numFmtId="0" fontId="59" fillId="25" borderId="95" xfId="0" applyFont="1" applyFill="1" applyBorder="1" applyAlignment="1">
      <alignment horizontal="center" vertical="center" wrapText="1"/>
    </xf>
    <xf numFmtId="0" fontId="60" fillId="25" borderId="95" xfId="0" applyFont="1" applyFill="1" applyBorder="1" applyAlignment="1">
      <alignment horizontal="center" vertical="center"/>
    </xf>
    <xf numFmtId="0" fontId="59" fillId="25" borderId="95" xfId="0" applyFont="1" applyFill="1" applyBorder="1" applyAlignment="1">
      <alignment horizontal="center" vertical="center" wrapText="1" shrinkToFit="1"/>
    </xf>
    <xf numFmtId="0" fontId="61" fillId="25" borderId="95" xfId="0" applyFont="1" applyFill="1" applyBorder="1" applyAlignment="1">
      <alignment horizontal="center" vertical="center" wrapText="1"/>
    </xf>
    <xf numFmtId="49" fontId="61" fillId="25" borderId="95" xfId="0" applyNumberFormat="1" applyFont="1" applyFill="1" applyBorder="1" applyAlignment="1">
      <alignment horizontal="center" vertical="center" wrapText="1"/>
    </xf>
    <xf numFmtId="0" fontId="52" fillId="28" borderId="95" xfId="81" applyFont="1" applyFill="1" applyBorder="1"/>
    <xf numFmtId="1" fontId="68" fillId="30" borderId="95" xfId="81" applyNumberFormat="1" applyFont="1" applyFill="1" applyBorder="1" applyAlignment="1">
      <alignment horizontal="center" vertical="center"/>
    </xf>
    <xf numFmtId="0" fontId="3" fillId="30" borderId="95" xfId="81" applyFont="1" applyFill="1" applyBorder="1" applyAlignment="1">
      <alignment horizontal="center" vertical="center"/>
    </xf>
    <xf numFmtId="1" fontId="3" fillId="30" borderId="95" xfId="81" applyNumberFormat="1" applyFont="1" applyFill="1" applyBorder="1" applyAlignment="1">
      <alignment horizontal="center" vertical="center"/>
    </xf>
    <xf numFmtId="49" fontId="0" fillId="0" borderId="75" xfId="0" applyNumberFormat="1" applyFont="1" applyFill="1" applyBorder="1" applyAlignment="1">
      <alignment horizontal="center" vertical="center" wrapText="1"/>
    </xf>
    <xf numFmtId="0" fontId="32" fillId="0" borderId="0" xfId="0" applyFont="1" applyFill="1" applyBorder="1" applyAlignment="1">
      <alignment horizontal="left" vertical="center"/>
    </xf>
    <xf numFmtId="0" fontId="8" fillId="28" borderId="75" xfId="0" applyFont="1" applyFill="1" applyBorder="1" applyAlignment="1">
      <alignment horizontal="center" wrapText="1"/>
    </xf>
    <xf numFmtId="0" fontId="8" fillId="28" borderId="95" xfId="0" applyFont="1" applyFill="1" applyBorder="1" applyAlignment="1">
      <alignment horizontal="center" wrapText="1"/>
    </xf>
    <xf numFmtId="0" fontId="0" fillId="28" borderId="95" xfId="0" applyFont="1" applyFill="1" applyBorder="1" applyAlignment="1">
      <alignment horizontal="center" wrapText="1"/>
    </xf>
    <xf numFmtId="0" fontId="33" fillId="28" borderId="95" xfId="0" applyFont="1" applyFill="1" applyBorder="1" applyAlignment="1">
      <alignment horizontal="center" wrapText="1"/>
    </xf>
    <xf numFmtId="0" fontId="33" fillId="28" borderId="95" xfId="0" applyFont="1" applyFill="1" applyBorder="1" applyAlignment="1">
      <alignment horizontal="center"/>
    </xf>
    <xf numFmtId="0" fontId="46" fillId="28" borderId="56" xfId="0" applyFont="1" applyFill="1" applyBorder="1" applyAlignment="1">
      <alignment horizontal="center" vertical="center" wrapText="1"/>
    </xf>
    <xf numFmtId="0" fontId="38" fillId="28" borderId="11" xfId="0" applyFont="1" applyFill="1" applyBorder="1" applyAlignment="1">
      <alignment wrapText="1"/>
    </xf>
    <xf numFmtId="0" fontId="38" fillId="28" borderId="42" xfId="0" applyFont="1" applyFill="1" applyBorder="1" applyAlignment="1">
      <alignment wrapText="1"/>
    </xf>
    <xf numFmtId="0" fontId="69" fillId="28" borderId="95" xfId="85" applyFont="1" applyFill="1" applyBorder="1" applyAlignment="1">
      <alignment wrapText="1"/>
    </xf>
    <xf numFmtId="0" fontId="70" fillId="28" borderId="95" xfId="0" applyFont="1" applyFill="1" applyBorder="1" applyAlignment="1">
      <alignment vertical="center"/>
    </xf>
    <xf numFmtId="0" fontId="69" fillId="28" borderId="0" xfId="85" applyFont="1" applyFill="1" applyAlignment="1">
      <alignment vertical="center" wrapText="1"/>
    </xf>
    <xf numFmtId="0" fontId="0" fillId="25" borderId="0" xfId="0" applyFont="1" applyFill="1"/>
    <xf numFmtId="0" fontId="32" fillId="0" borderId="18" xfId="0" applyFont="1" applyFill="1" applyBorder="1" applyAlignment="1">
      <alignment horizontal="left" vertical="top"/>
    </xf>
    <xf numFmtId="0" fontId="0" fillId="0" borderId="0" xfId="0" applyBorder="1" applyAlignment="1"/>
    <xf numFmtId="0" fontId="32" fillId="0" borderId="124" xfId="0" applyFont="1" applyFill="1" applyBorder="1" applyAlignment="1">
      <alignment horizontal="left" vertical="top"/>
    </xf>
    <xf numFmtId="0" fontId="0" fillId="25" borderId="17" xfId="0" applyFont="1" applyFill="1" applyBorder="1"/>
    <xf numFmtId="0" fontId="32" fillId="0" borderId="83" xfId="0" applyFont="1" applyFill="1" applyBorder="1" applyAlignment="1">
      <alignment wrapText="1"/>
    </xf>
    <xf numFmtId="0" fontId="32" fillId="0" borderId="84" xfId="0" applyFont="1" applyFill="1" applyBorder="1" applyAlignment="1">
      <alignment wrapText="1"/>
    </xf>
    <xf numFmtId="0" fontId="0" fillId="0" borderId="88" xfId="0" applyBorder="1" applyAlignment="1">
      <alignment horizontal="center" vertical="center" wrapText="1"/>
    </xf>
    <xf numFmtId="0" fontId="0" fillId="0" borderId="93" xfId="0" applyBorder="1" applyAlignment="1">
      <alignment horizontal="center" vertical="center" wrapText="1"/>
    </xf>
    <xf numFmtId="0" fontId="61" fillId="0" borderId="88" xfId="0" applyFont="1" applyBorder="1" applyAlignment="1">
      <alignment horizontal="center" vertical="center" wrapText="1"/>
    </xf>
    <xf numFmtId="0" fontId="61" fillId="0" borderId="0" xfId="0" applyFont="1"/>
    <xf numFmtId="0" fontId="61" fillId="0" borderId="93" xfId="0" applyFont="1" applyBorder="1" applyAlignment="1">
      <alignment horizontal="center" vertical="center" wrapText="1"/>
    </xf>
    <xf numFmtId="0" fontId="61" fillId="0" borderId="75" xfId="0" applyFont="1" applyBorder="1" applyAlignment="1">
      <alignment horizontal="center" vertical="center" wrapText="1"/>
    </xf>
    <xf numFmtId="0" fontId="0" fillId="28" borderId="118" xfId="0" applyFont="1" applyFill="1" applyBorder="1" applyAlignment="1">
      <alignment horizontal="center" wrapText="1"/>
    </xf>
    <xf numFmtId="0" fontId="0" fillId="0" borderId="86" xfId="0" applyFont="1" applyFill="1" applyBorder="1" applyAlignment="1" applyProtection="1">
      <alignment horizontal="center"/>
    </xf>
    <xf numFmtId="0" fontId="0" fillId="0" borderId="118" xfId="0" applyNumberFormat="1" applyFont="1" applyFill="1" applyBorder="1" applyAlignment="1">
      <alignment horizontal="center" vertical="center"/>
    </xf>
    <xf numFmtId="49" fontId="42" fillId="0" borderId="118" xfId="0" applyNumberFormat="1" applyFont="1" applyFill="1" applyBorder="1" applyAlignment="1">
      <alignment horizontal="center" vertical="center"/>
    </xf>
    <xf numFmtId="49" fontId="0" fillId="0" borderId="118" xfId="0" applyNumberFormat="1" applyFont="1" applyFill="1" applyBorder="1" applyAlignment="1">
      <alignment horizontal="center" vertical="center"/>
    </xf>
    <xf numFmtId="49" fontId="0" fillId="0" borderId="118" xfId="0" applyNumberFormat="1" applyFill="1" applyBorder="1" applyAlignment="1">
      <alignment horizontal="center" vertical="center"/>
    </xf>
    <xf numFmtId="49" fontId="8" fillId="25" borderId="118" xfId="0" applyNumberFormat="1" applyFont="1" applyFill="1" applyBorder="1" applyAlignment="1">
      <alignment horizontal="left" vertical="center"/>
    </xf>
    <xf numFmtId="49" fontId="8" fillId="0" borderId="118" xfId="0" applyNumberFormat="1" applyFont="1" applyFill="1" applyBorder="1" applyAlignment="1">
      <alignment horizontal="left" vertical="center"/>
    </xf>
    <xf numFmtId="49" fontId="36" fillId="0" borderId="118" xfId="0" applyNumberFormat="1" applyFont="1" applyFill="1" applyBorder="1" applyAlignment="1">
      <alignment horizontal="center" vertical="center"/>
    </xf>
    <xf numFmtId="49" fontId="0" fillId="0" borderId="118" xfId="0" applyNumberFormat="1" applyFont="1" applyFill="1" applyBorder="1" applyAlignment="1">
      <alignment horizontal="left" vertical="center"/>
    </xf>
    <xf numFmtId="0" fontId="0" fillId="25" borderId="118" xfId="0" applyFont="1" applyFill="1" applyBorder="1" applyAlignment="1">
      <alignment horizontal="left"/>
    </xf>
    <xf numFmtId="0" fontId="0" fillId="25" borderId="118" xfId="0" applyFill="1" applyBorder="1" applyAlignment="1">
      <alignment horizontal="left"/>
    </xf>
    <xf numFmtId="0" fontId="0" fillId="0" borderId="118" xfId="0" applyFill="1" applyBorder="1" applyAlignment="1">
      <alignment horizontal="left"/>
    </xf>
    <xf numFmtId="0" fontId="0" fillId="25" borderId="118" xfId="0" applyFill="1" applyBorder="1" applyAlignment="1">
      <alignment horizontal="left" vertical="center"/>
    </xf>
    <xf numFmtId="0" fontId="0" fillId="28" borderId="118" xfId="0" applyFont="1" applyFill="1" applyBorder="1" applyAlignment="1">
      <alignment vertical="center" wrapText="1"/>
    </xf>
    <xf numFmtId="0" fontId="0" fillId="25" borderId="118" xfId="0" applyFill="1" applyBorder="1" applyAlignment="1">
      <alignment horizontal="left" vertical="center" wrapText="1"/>
    </xf>
    <xf numFmtId="0" fontId="8" fillId="25" borderId="118" xfId="0" applyFont="1" applyFill="1" applyBorder="1" applyAlignment="1">
      <alignment horizontal="left" vertical="center"/>
    </xf>
    <xf numFmtId="0" fontId="0" fillId="25" borderId="118" xfId="0" applyFill="1" applyBorder="1" applyAlignment="1">
      <alignment horizontal="left" wrapText="1"/>
    </xf>
    <xf numFmtId="0" fontId="0" fillId="25" borderId="86" xfId="0" applyFont="1" applyFill="1" applyBorder="1" applyAlignment="1" applyProtection="1">
      <alignment horizontal="center"/>
    </xf>
    <xf numFmtId="0" fontId="0" fillId="25" borderId="118" xfId="0" applyNumberFormat="1" applyFont="1" applyFill="1" applyBorder="1" applyAlignment="1">
      <alignment horizontal="center" vertical="center"/>
    </xf>
    <xf numFmtId="49" fontId="42" fillId="25" borderId="118" xfId="0" applyNumberFormat="1" applyFont="1" applyFill="1" applyBorder="1" applyAlignment="1">
      <alignment horizontal="center" vertical="center"/>
    </xf>
    <xf numFmtId="49" fontId="0" fillId="25" borderId="118" xfId="0" applyNumberFormat="1" applyFont="1" applyFill="1" applyBorder="1" applyAlignment="1">
      <alignment horizontal="center" vertical="center"/>
    </xf>
    <xf numFmtId="0" fontId="0" fillId="25" borderId="118" xfId="0" applyFont="1" applyFill="1" applyBorder="1" applyAlignment="1">
      <alignment horizontal="center"/>
    </xf>
    <xf numFmtId="49" fontId="8" fillId="25" borderId="118" xfId="0" applyNumberFormat="1" applyFont="1" applyFill="1" applyBorder="1" applyAlignment="1">
      <alignment horizontal="left" vertical="center" wrapText="1"/>
    </xf>
    <xf numFmtId="0" fontId="0" fillId="0" borderId="118" xfId="0" applyFill="1" applyBorder="1" applyAlignment="1">
      <alignment horizontal="left" wrapText="1"/>
    </xf>
    <xf numFmtId="49" fontId="8" fillId="0" borderId="86" xfId="0" applyNumberFormat="1" applyFont="1" applyFill="1" applyBorder="1" applyAlignment="1">
      <alignment horizontal="center" vertical="center"/>
    </xf>
    <xf numFmtId="0" fontId="58" fillId="0" borderId="118" xfId="0" applyFont="1" applyFill="1" applyBorder="1" applyAlignment="1">
      <alignment horizontal="center" vertical="center"/>
    </xf>
    <xf numFmtId="0" fontId="8" fillId="0" borderId="118" xfId="0" applyFont="1" applyFill="1" applyBorder="1" applyAlignment="1">
      <alignment horizontal="left" vertical="center"/>
    </xf>
    <xf numFmtId="49" fontId="8" fillId="0" borderId="118" xfId="0" applyNumberFormat="1" applyFont="1" applyFill="1" applyBorder="1" applyAlignment="1">
      <alignment horizontal="center" vertical="center"/>
    </xf>
    <xf numFmtId="0" fontId="0" fillId="0" borderId="118" xfId="0" applyFill="1" applyBorder="1" applyAlignment="1">
      <alignment horizontal="center" vertical="center"/>
    </xf>
    <xf numFmtId="49" fontId="8" fillId="0" borderId="121" xfId="0" applyNumberFormat="1" applyFont="1" applyFill="1" applyBorder="1" applyAlignment="1">
      <alignment horizontal="center" vertical="center"/>
    </xf>
    <xf numFmtId="49" fontId="8" fillId="0" borderId="119" xfId="0" applyNumberFormat="1" applyFont="1" applyFill="1" applyBorder="1" applyAlignment="1">
      <alignment horizontal="left" vertical="center"/>
    </xf>
    <xf numFmtId="49" fontId="0" fillId="0" borderId="126" xfId="0" applyNumberFormat="1" applyFill="1" applyBorder="1" applyAlignment="1">
      <alignment horizontal="center" vertical="center" wrapText="1"/>
    </xf>
    <xf numFmtId="1" fontId="0" fillId="0" borderId="126" xfId="0" applyNumberFormat="1" applyFont="1" applyFill="1" applyBorder="1" applyAlignment="1">
      <alignment horizontal="center" vertical="center" wrapText="1"/>
    </xf>
    <xf numFmtId="1" fontId="0" fillId="0" borderId="118" xfId="0" applyNumberFormat="1" applyFont="1" applyFill="1" applyBorder="1" applyAlignment="1">
      <alignment horizontal="center" vertical="center" wrapText="1"/>
    </xf>
    <xf numFmtId="0" fontId="8" fillId="28" borderId="75" xfId="0" applyFont="1" applyFill="1" applyBorder="1" applyAlignment="1">
      <alignment vertical="center"/>
    </xf>
    <xf numFmtId="0" fontId="8" fillId="28" borderId="75" xfId="0" applyFont="1" applyFill="1" applyBorder="1" applyAlignment="1">
      <alignment horizontal="center" vertical="center"/>
    </xf>
    <xf numFmtId="0" fontId="0" fillId="30" borderId="75" xfId="0" applyFont="1" applyFill="1" applyBorder="1" applyAlignment="1">
      <alignment horizontal="center" vertical="center"/>
    </xf>
    <xf numFmtId="0" fontId="8" fillId="30" borderId="75" xfId="0" applyFont="1" applyFill="1" applyBorder="1"/>
    <xf numFmtId="0" fontId="8" fillId="28" borderId="75" xfId="0" applyFont="1" applyFill="1" applyBorder="1"/>
    <xf numFmtId="0" fontId="0" fillId="0" borderId="118" xfId="0" applyBorder="1" applyAlignment="1">
      <alignment horizontal="center" vertical="center"/>
    </xf>
    <xf numFmtId="0" fontId="0" fillId="0" borderId="118" xfId="0" applyFont="1" applyBorder="1" applyAlignment="1">
      <alignment horizontal="center" vertical="center"/>
    </xf>
    <xf numFmtId="0" fontId="0" fillId="0" borderId="119" xfId="0" applyFont="1" applyBorder="1" applyAlignment="1">
      <alignment horizontal="center" vertical="center"/>
    </xf>
    <xf numFmtId="49" fontId="0" fillId="0" borderId="127" xfId="0" applyNumberFormat="1" applyFont="1" applyFill="1" applyBorder="1" applyAlignment="1">
      <alignment horizontal="center" vertical="center" wrapText="1"/>
    </xf>
    <xf numFmtId="1" fontId="0" fillId="0" borderId="127"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0" fontId="8" fillId="28" borderId="127" xfId="0" applyFont="1" applyFill="1" applyBorder="1" applyAlignment="1">
      <alignment vertical="center"/>
    </xf>
    <xf numFmtId="0" fontId="8" fillId="28" borderId="127" xfId="0" applyFont="1" applyFill="1" applyBorder="1" applyAlignment="1">
      <alignment horizontal="center" vertical="center"/>
    </xf>
    <xf numFmtId="0" fontId="0" fillId="30" borderId="127" xfId="0" applyFont="1" applyFill="1" applyBorder="1" applyAlignment="1">
      <alignment horizontal="center" vertical="center"/>
    </xf>
    <xf numFmtId="0" fontId="8" fillId="30" borderId="127" xfId="0" applyFont="1" applyFill="1" applyBorder="1"/>
    <xf numFmtId="0" fontId="8" fillId="28" borderId="127" xfId="0" applyFont="1" applyFill="1" applyBorder="1"/>
    <xf numFmtId="0" fontId="0" fillId="0" borderId="127" xfId="0" applyBorder="1" applyAlignment="1">
      <alignment horizontal="center" vertical="center"/>
    </xf>
    <xf numFmtId="0" fontId="0" fillId="0" borderId="127" xfId="0" applyFont="1" applyBorder="1" applyAlignment="1">
      <alignment horizontal="center" vertical="center"/>
    </xf>
    <xf numFmtId="0" fontId="0" fillId="0" borderId="128" xfId="0" applyFont="1" applyBorder="1" applyAlignment="1">
      <alignment horizontal="center" vertical="center"/>
    </xf>
    <xf numFmtId="49" fontId="0" fillId="0" borderId="129" xfId="0" applyNumberFormat="1" applyFill="1" applyBorder="1" applyAlignment="1">
      <alignment horizontal="center" vertical="center" wrapText="1"/>
    </xf>
    <xf numFmtId="49" fontId="0" fillId="0" borderId="130" xfId="0" applyNumberFormat="1" applyFill="1" applyBorder="1" applyAlignment="1">
      <alignment horizontal="center" vertical="center" wrapText="1"/>
    </xf>
    <xf numFmtId="1" fontId="0" fillId="0" borderId="129" xfId="0" applyNumberFormat="1" applyFont="1" applyFill="1" applyBorder="1" applyAlignment="1">
      <alignment horizontal="center" vertical="center" wrapText="1"/>
    </xf>
    <xf numFmtId="49" fontId="0" fillId="0" borderId="131" xfId="0" applyNumberFormat="1" applyFont="1" applyFill="1" applyBorder="1" applyAlignment="1">
      <alignment horizontal="center" vertical="center" wrapText="1"/>
    </xf>
    <xf numFmtId="1" fontId="0" fillId="0" borderId="131" xfId="0" applyNumberFormat="1" applyFont="1" applyFill="1" applyBorder="1" applyAlignment="1">
      <alignment horizontal="center" vertical="center" wrapText="1"/>
    </xf>
    <xf numFmtId="49" fontId="8" fillId="0" borderId="131" xfId="0" applyNumberFormat="1" applyFont="1" applyFill="1" applyBorder="1" applyAlignment="1">
      <alignment horizontal="center" vertical="center" wrapText="1"/>
    </xf>
    <xf numFmtId="0" fontId="8" fillId="28" borderId="131" xfId="0" applyFont="1" applyFill="1" applyBorder="1" applyAlignment="1">
      <alignment vertical="center"/>
    </xf>
    <xf numFmtId="0" fontId="8" fillId="28" borderId="131" xfId="0" applyFont="1" applyFill="1" applyBorder="1" applyAlignment="1">
      <alignment horizontal="center" vertical="center"/>
    </xf>
    <xf numFmtId="0" fontId="0" fillId="30" borderId="131" xfId="0" applyFont="1" applyFill="1" applyBorder="1" applyAlignment="1">
      <alignment horizontal="center" vertical="center"/>
    </xf>
    <xf numFmtId="0" fontId="8" fillId="30" borderId="131" xfId="0" applyFont="1" applyFill="1" applyBorder="1"/>
    <xf numFmtId="0" fontId="8" fillId="28" borderId="131" xfId="0" applyFont="1" applyFill="1" applyBorder="1"/>
    <xf numFmtId="0" fontId="0" fillId="0" borderId="131" xfId="0" applyBorder="1" applyAlignment="1">
      <alignment horizontal="center" vertical="center" wrapText="1"/>
    </xf>
    <xf numFmtId="0" fontId="0" fillId="0" borderId="131" xfId="0" applyBorder="1" applyAlignment="1">
      <alignment horizontal="center" vertical="center"/>
    </xf>
    <xf numFmtId="0" fontId="0" fillId="0" borderId="131" xfId="0" applyFont="1" applyBorder="1" applyAlignment="1">
      <alignment horizontal="center" vertical="center"/>
    </xf>
    <xf numFmtId="0" fontId="0" fillId="0" borderId="132" xfId="0" applyFont="1" applyBorder="1" applyAlignment="1">
      <alignment horizontal="center" vertical="center"/>
    </xf>
    <xf numFmtId="49" fontId="0" fillId="0" borderId="133" xfId="0" applyNumberFormat="1" applyFont="1" applyFill="1" applyBorder="1" applyAlignment="1">
      <alignment horizontal="center" vertical="center" wrapText="1"/>
    </xf>
    <xf numFmtId="1" fontId="0" fillId="0" borderId="134" xfId="0" applyNumberFormat="1" applyFont="1" applyFill="1" applyBorder="1" applyAlignment="1">
      <alignment horizontal="center" vertical="center" wrapText="1"/>
    </xf>
    <xf numFmtId="0" fontId="0" fillId="0" borderId="135" xfId="0" applyBorder="1" applyAlignment="1">
      <alignment horizontal="center" vertical="center" wrapText="1"/>
    </xf>
    <xf numFmtId="0" fontId="0" fillId="0" borderId="131" xfId="0" applyFont="1" applyBorder="1"/>
    <xf numFmtId="49" fontId="0" fillId="0" borderId="136" xfId="0" applyNumberFormat="1" applyFont="1" applyFill="1" applyBorder="1" applyAlignment="1">
      <alignment horizontal="center" vertical="center" wrapText="1"/>
    </xf>
    <xf numFmtId="49" fontId="0" fillId="0" borderId="137" xfId="0" applyNumberFormat="1" applyFont="1" applyFill="1" applyBorder="1" applyAlignment="1">
      <alignment horizontal="center" vertical="center" wrapText="1"/>
    </xf>
    <xf numFmtId="0" fontId="0" fillId="0" borderId="138" xfId="0" applyBorder="1"/>
    <xf numFmtId="0" fontId="32" fillId="0" borderId="138" xfId="0" applyFont="1" applyFill="1" applyBorder="1" applyAlignment="1">
      <alignment horizontal="left" vertical="center"/>
    </xf>
    <xf numFmtId="0" fontId="32" fillId="28" borderId="139" xfId="0" applyNumberFormat="1" applyFont="1" applyFill="1" applyBorder="1" applyAlignment="1">
      <alignment vertical="center"/>
    </xf>
    <xf numFmtId="0" fontId="32" fillId="0" borderId="138" xfId="0" applyFont="1" applyFill="1" applyBorder="1" applyAlignment="1">
      <alignment horizontal="center" vertical="center"/>
    </xf>
    <xf numFmtId="49" fontId="32" fillId="0" borderId="138" xfId="0" applyNumberFormat="1" applyFont="1" applyFill="1" applyBorder="1" applyAlignment="1">
      <alignment horizontal="center" vertical="center" wrapText="1"/>
    </xf>
    <xf numFmtId="0" fontId="32" fillId="28" borderId="138" xfId="0" applyFont="1" applyFill="1" applyBorder="1" applyAlignment="1">
      <alignment horizontal="center" vertical="center" wrapText="1"/>
    </xf>
    <xf numFmtId="49" fontId="32" fillId="28" borderId="138" xfId="0" applyNumberFormat="1" applyFont="1" applyFill="1" applyBorder="1" applyAlignment="1">
      <alignment horizontal="center" vertical="center" wrapText="1"/>
    </xf>
    <xf numFmtId="0" fontId="0" fillId="28" borderId="138" xfId="0" applyFill="1" applyBorder="1" applyAlignment="1">
      <alignment horizontal="center" vertical="center"/>
    </xf>
    <xf numFmtId="0" fontId="8" fillId="28" borderId="75" xfId="0" applyNumberFormat="1" applyFont="1" applyFill="1" applyBorder="1" applyAlignment="1">
      <alignment horizontal="center" vertical="center" wrapText="1"/>
    </xf>
    <xf numFmtId="49" fontId="8" fillId="28" borderId="138" xfId="0" applyNumberFormat="1" applyFont="1" applyFill="1" applyBorder="1" applyAlignment="1">
      <alignment horizontal="center" vertical="center" wrapText="1"/>
    </xf>
    <xf numFmtId="0" fontId="0" fillId="30" borderId="138" xfId="0" applyFill="1" applyBorder="1" applyAlignment="1">
      <alignment horizontal="center" vertical="center"/>
    </xf>
    <xf numFmtId="0" fontId="0" fillId="28" borderId="138" xfId="0" applyFill="1" applyBorder="1"/>
    <xf numFmtId="0" fontId="0" fillId="0" borderId="138" xfId="0" applyBorder="1" applyAlignment="1">
      <alignment horizontal="center" vertical="center"/>
    </xf>
    <xf numFmtId="0" fontId="0" fillId="0" borderId="138" xfId="0" applyFill="1" applyBorder="1"/>
    <xf numFmtId="0" fontId="0" fillId="0" borderId="138" xfId="0" applyFill="1" applyBorder="1" applyAlignment="1">
      <alignment horizontal="center" vertical="center"/>
    </xf>
    <xf numFmtId="0" fontId="0" fillId="0" borderId="138" xfId="0" applyBorder="1" applyAlignment="1">
      <alignment horizontal="center" vertical="center" wrapText="1"/>
    </xf>
    <xf numFmtId="0" fontId="0" fillId="0" borderId="138" xfId="0" applyFill="1" applyBorder="1" applyAlignment="1">
      <alignment horizontal="center" vertical="center" wrapText="1"/>
    </xf>
    <xf numFmtId="0" fontId="0" fillId="0" borderId="23" xfId="0" applyFont="1" applyBorder="1" applyAlignment="1">
      <alignment horizontal="center"/>
    </xf>
    <xf numFmtId="0" fontId="0" fillId="25" borderId="75" xfId="0" applyFont="1" applyFill="1" applyBorder="1" applyAlignment="1">
      <alignment horizontal="center"/>
    </xf>
    <xf numFmtId="0" fontId="0" fillId="0" borderId="138" xfId="0" applyFont="1" applyBorder="1" applyAlignment="1">
      <alignment horizontal="center"/>
    </xf>
    <xf numFmtId="0" fontId="0" fillId="25" borderId="138" xfId="0" applyFont="1" applyFill="1" applyBorder="1" applyAlignment="1">
      <alignment horizontal="center"/>
    </xf>
    <xf numFmtId="0" fontId="0" fillId="0" borderId="75" xfId="0" applyFont="1" applyBorder="1" applyAlignment="1" applyProtection="1">
      <alignment horizontal="center" vertical="center"/>
    </xf>
    <xf numFmtId="0" fontId="0" fillId="0" borderId="138" xfId="0" applyFont="1" applyBorder="1" applyAlignment="1">
      <alignment horizontal="center" vertical="center"/>
    </xf>
    <xf numFmtId="0" fontId="0" fillId="25" borderId="138" xfId="0" applyFont="1" applyFill="1" applyBorder="1" applyAlignment="1">
      <alignment horizontal="center" vertical="center"/>
    </xf>
    <xf numFmtId="0" fontId="0" fillId="0" borderId="138" xfId="0" applyFont="1" applyFill="1" applyBorder="1" applyAlignment="1">
      <alignment horizontal="center" vertical="center"/>
    </xf>
    <xf numFmtId="0" fontId="0" fillId="0" borderId="138" xfId="0" applyFont="1" applyBorder="1" applyAlignment="1">
      <alignment vertical="center"/>
    </xf>
    <xf numFmtId="0" fontId="0" fillId="25" borderId="138" xfId="0" applyFont="1" applyFill="1" applyBorder="1" applyAlignment="1">
      <alignment vertical="center" wrapText="1"/>
    </xf>
    <xf numFmtId="0" fontId="0" fillId="28" borderId="138" xfId="0" applyFont="1" applyFill="1" applyBorder="1" applyAlignment="1">
      <alignment vertical="center" wrapText="1"/>
    </xf>
    <xf numFmtId="0" fontId="0" fillId="0" borderId="75" xfId="0" applyFont="1" applyBorder="1" applyAlignment="1" applyProtection="1">
      <alignment horizontal="center"/>
    </xf>
    <xf numFmtId="0" fontId="0" fillId="0" borderId="138" xfId="0" applyFont="1" applyFill="1" applyBorder="1" applyAlignment="1">
      <alignment horizontal="center"/>
    </xf>
    <xf numFmtId="0" fontId="0" fillId="0" borderId="138" xfId="0" applyFont="1" applyBorder="1"/>
    <xf numFmtId="0" fontId="0" fillId="28" borderId="118" xfId="0" applyFont="1" applyFill="1" applyBorder="1" applyAlignment="1">
      <alignment horizontal="center" vertical="center" wrapText="1"/>
    </xf>
    <xf numFmtId="0" fontId="54" fillId="25" borderId="0" xfId="0" applyFont="1" applyFill="1"/>
    <xf numFmtId="0" fontId="32" fillId="0" borderId="16" xfId="0" applyFont="1" applyFill="1" applyBorder="1" applyAlignment="1">
      <alignment horizontal="left" vertical="center"/>
    </xf>
    <xf numFmtId="0" fontId="32" fillId="25" borderId="56" xfId="0" applyFont="1" applyFill="1" applyBorder="1" applyAlignment="1">
      <alignment horizontal="center" vertical="center" wrapText="1"/>
    </xf>
    <xf numFmtId="0" fontId="38" fillId="25" borderId="75" xfId="79" applyFont="1" applyFill="1" applyBorder="1" applyAlignment="1">
      <alignment horizontal="center" vertical="center"/>
    </xf>
    <xf numFmtId="0" fontId="33" fillId="28" borderId="75" xfId="80" applyFont="1" applyFill="1" applyBorder="1" applyAlignment="1">
      <alignment horizontal="center" vertical="center"/>
    </xf>
    <xf numFmtId="0" fontId="0" fillId="0" borderId="75" xfId="0" applyFont="1" applyBorder="1"/>
    <xf numFmtId="0" fontId="32" fillId="28" borderId="65" xfId="0" applyFont="1" applyFill="1" applyBorder="1" applyAlignment="1">
      <alignment vertical="center" wrapText="1"/>
    </xf>
    <xf numFmtId="0" fontId="0" fillId="28" borderId="149" xfId="0" applyFill="1" applyBorder="1" applyAlignment="1">
      <alignment horizontal="center" vertical="center"/>
    </xf>
    <xf numFmtId="0" fontId="0" fillId="28" borderId="150" xfId="0" applyFill="1" applyBorder="1" applyAlignment="1">
      <alignment horizontal="center" vertical="center"/>
    </xf>
    <xf numFmtId="0" fontId="0" fillId="28" borderId="149" xfId="0" applyFill="1" applyBorder="1"/>
    <xf numFmtId="0" fontId="71" fillId="28" borderId="95" xfId="81" applyFont="1" applyFill="1" applyBorder="1" applyAlignment="1">
      <alignment horizontal="center" vertical="center"/>
    </xf>
    <xf numFmtId="0" fontId="72" fillId="28" borderId="79" xfId="0" applyFont="1" applyFill="1" applyBorder="1" applyAlignment="1">
      <alignment horizontal="center" vertical="center" wrapText="1"/>
    </xf>
    <xf numFmtId="0" fontId="72" fillId="28" borderId="75" xfId="0" applyFont="1" applyFill="1" applyBorder="1" applyAlignment="1">
      <alignment horizontal="center" vertical="center"/>
    </xf>
    <xf numFmtId="0" fontId="72" fillId="28" borderId="111" xfId="0" applyFont="1" applyFill="1" applyBorder="1" applyAlignment="1">
      <alignment horizontal="center" vertical="center"/>
    </xf>
    <xf numFmtId="0" fontId="72" fillId="28" borderId="149" xfId="0" applyFont="1" applyFill="1" applyBorder="1" applyAlignment="1">
      <alignment horizontal="center" vertical="center"/>
    </xf>
    <xf numFmtId="0" fontId="2" fillId="28" borderId="95" xfId="81" applyFont="1" applyFill="1" applyBorder="1" applyAlignment="1">
      <alignment horizontal="center" vertical="center"/>
    </xf>
    <xf numFmtId="0" fontId="0" fillId="25" borderId="75" xfId="0" applyFont="1" applyFill="1" applyBorder="1" applyAlignment="1">
      <alignment horizontal="center" vertical="center" wrapText="1"/>
    </xf>
    <xf numFmtId="0" fontId="33" fillId="0" borderId="0" xfId="237"/>
    <xf numFmtId="0" fontId="0" fillId="25" borderId="111" xfId="0" applyFill="1" applyBorder="1" applyAlignment="1">
      <alignment horizontal="center" vertical="center" wrapText="1"/>
    </xf>
    <xf numFmtId="0" fontId="61" fillId="25" borderId="111" xfId="0" applyFont="1" applyFill="1" applyBorder="1" applyAlignment="1">
      <alignment horizontal="center" vertical="center" wrapText="1"/>
    </xf>
    <xf numFmtId="0" fontId="1" fillId="0" borderId="0" xfId="81" applyFont="1"/>
    <xf numFmtId="14" fontId="0" fillId="30" borderId="75" xfId="0" applyNumberFormat="1" applyFont="1" applyFill="1" applyBorder="1" applyAlignment="1">
      <alignment vertical="center" wrapText="1"/>
    </xf>
    <xf numFmtId="0" fontId="0" fillId="30" borderId="138" xfId="0" applyFont="1" applyFill="1" applyBorder="1" applyAlignment="1">
      <alignment horizontal="right" vertical="center" wrapText="1"/>
    </xf>
    <xf numFmtId="14" fontId="0" fillId="30" borderId="138" xfId="0" applyNumberFormat="1" applyFont="1" applyFill="1" applyBorder="1" applyAlignment="1">
      <alignment vertical="center" wrapText="1"/>
    </xf>
    <xf numFmtId="0" fontId="33" fillId="0" borderId="86" xfId="237" applyFill="1" applyBorder="1" applyAlignment="1">
      <alignment horizontal="center" vertical="center"/>
    </xf>
    <xf numFmtId="0" fontId="33" fillId="0" borderId="149" xfId="237" applyFill="1" applyBorder="1" applyAlignment="1">
      <alignment vertical="center" wrapText="1"/>
    </xf>
    <xf numFmtId="0" fontId="33" fillId="0" borderId="149" xfId="237" applyFill="1" applyBorder="1" applyAlignment="1">
      <alignment horizontal="center" vertical="center"/>
    </xf>
    <xf numFmtId="0" fontId="38" fillId="0" borderId="149" xfId="237" applyFont="1" applyFill="1" applyBorder="1" applyAlignment="1">
      <alignment horizontal="center" vertical="center"/>
    </xf>
    <xf numFmtId="0" fontId="33" fillId="0" borderId="149" xfId="237" applyFont="1" applyFill="1" applyBorder="1" applyAlignment="1">
      <alignment horizontal="center" vertical="center"/>
    </xf>
    <xf numFmtId="0" fontId="33" fillId="0" borderId="149" xfId="237" applyFont="1" applyFill="1" applyBorder="1" applyAlignment="1">
      <alignment horizontal="center" vertical="center" wrapText="1"/>
    </xf>
    <xf numFmtId="0" fontId="0" fillId="28" borderId="149" xfId="0" applyFont="1" applyFill="1" applyBorder="1" applyAlignment="1">
      <alignment horizontal="center" vertical="center" wrapText="1"/>
    </xf>
    <xf numFmtId="14" fontId="0" fillId="30" borderId="118" xfId="0" applyNumberFormat="1" applyFont="1" applyFill="1" applyBorder="1" applyAlignment="1">
      <alignment vertical="center" wrapText="1"/>
    </xf>
    <xf numFmtId="14" fontId="0" fillId="30" borderId="151" xfId="0" applyNumberFormat="1" applyFont="1" applyFill="1" applyBorder="1" applyAlignment="1">
      <alignment vertical="center" wrapText="1"/>
    </xf>
    <xf numFmtId="49" fontId="0" fillId="0" borderId="64" xfId="0" applyNumberFormat="1" applyFont="1" applyFill="1" applyBorder="1" applyAlignment="1">
      <alignment horizontal="center" vertical="center"/>
    </xf>
    <xf numFmtId="0" fontId="0" fillId="0" borderId="64" xfId="0" applyFont="1" applyFill="1" applyBorder="1" applyAlignment="1">
      <alignment horizontal="center" vertical="center"/>
    </xf>
    <xf numFmtId="0" fontId="36" fillId="0" borderId="64" xfId="0" applyFont="1" applyFill="1" applyBorder="1" applyAlignment="1">
      <alignment horizontal="center"/>
    </xf>
    <xf numFmtId="0" fontId="0" fillId="0" borderId="64" xfId="0" applyFont="1" applyFill="1" applyBorder="1" applyAlignment="1">
      <alignment horizontal="left" vertical="center"/>
    </xf>
    <xf numFmtId="0" fontId="0" fillId="0" borderId="64" xfId="0" applyFont="1" applyFill="1" applyBorder="1" applyAlignment="1">
      <alignment horizontal="center" vertical="center" wrapText="1"/>
    </xf>
    <xf numFmtId="0" fontId="36" fillId="0" borderId="64" xfId="0" applyFont="1" applyFill="1" applyBorder="1" applyAlignment="1">
      <alignment horizontal="center" vertical="center"/>
    </xf>
    <xf numFmtId="0" fontId="0" fillId="25" borderId="118" xfId="0" applyFill="1" applyBorder="1" applyAlignment="1">
      <alignment horizontal="left" vertical="center" wrapText="1"/>
    </xf>
    <xf numFmtId="0" fontId="0" fillId="28" borderId="88" xfId="0" applyFont="1" applyFill="1" applyBorder="1" applyAlignment="1">
      <alignment horizontal="center" vertical="center" wrapText="1"/>
    </xf>
    <xf numFmtId="0" fontId="0" fillId="28" borderId="93" xfId="0" applyFont="1" applyFill="1" applyBorder="1" applyAlignment="1">
      <alignment horizontal="center" vertical="center" wrapText="1"/>
    </xf>
    <xf numFmtId="0" fontId="0" fillId="28" borderId="75" xfId="0" applyFont="1" applyFill="1" applyBorder="1" applyAlignment="1">
      <alignment horizontal="center" vertical="center" wrapText="1"/>
    </xf>
    <xf numFmtId="0" fontId="0" fillId="28" borderId="125" xfId="0" applyFont="1" applyFill="1" applyBorder="1" applyAlignment="1">
      <alignment horizontal="center" vertical="center" wrapText="1"/>
    </xf>
    <xf numFmtId="0" fontId="0" fillId="28" borderId="96" xfId="0" applyFont="1" applyFill="1" applyBorder="1" applyAlignment="1">
      <alignment horizontal="center" vertical="center" wrapText="1"/>
    </xf>
    <xf numFmtId="0" fontId="0" fillId="28" borderId="80" xfId="0" applyFont="1" applyFill="1" applyBorder="1" applyAlignment="1">
      <alignment horizontal="center" vertical="center" wrapText="1"/>
    </xf>
    <xf numFmtId="49" fontId="39" fillId="25" borderId="20" xfId="0" applyNumberFormat="1" applyFont="1" applyFill="1" applyBorder="1" applyAlignment="1">
      <alignment horizontal="center" vertical="center" wrapText="1"/>
    </xf>
    <xf numFmtId="49" fontId="39" fillId="0" borderId="118" xfId="0" applyNumberFormat="1" applyFont="1" applyFill="1" applyBorder="1" applyAlignment="1">
      <alignment horizontal="center" vertical="center"/>
    </xf>
    <xf numFmtId="49" fontId="39" fillId="0" borderId="119" xfId="0" applyNumberFormat="1" applyFont="1" applyFill="1" applyBorder="1" applyAlignment="1">
      <alignment horizontal="center" vertical="center"/>
    </xf>
    <xf numFmtId="49" fontId="39" fillId="0" borderId="121" xfId="0" applyNumberFormat="1" applyFont="1" applyFill="1" applyBorder="1" applyAlignment="1">
      <alignment horizontal="center" vertical="center"/>
    </xf>
    <xf numFmtId="0" fontId="32" fillId="0" borderId="18" xfId="0" applyFont="1" applyFill="1" applyBorder="1" applyAlignment="1">
      <alignment horizontal="center" vertical="center" wrapText="1"/>
    </xf>
    <xf numFmtId="0" fontId="0" fillId="0" borderId="16" xfId="0" applyBorder="1" applyAlignment="1">
      <alignment horizontal="center" vertical="center"/>
    </xf>
    <xf numFmtId="0" fontId="32" fillId="0" borderId="16" xfId="0" applyFont="1" applyFill="1" applyBorder="1" applyAlignment="1">
      <alignment horizontal="left" vertical="center"/>
    </xf>
    <xf numFmtId="0" fontId="0" fillId="0" borderId="41" xfId="0" applyBorder="1" applyAlignment="1">
      <alignment horizontal="left"/>
    </xf>
    <xf numFmtId="0" fontId="0" fillId="0" borderId="17" xfId="0" applyBorder="1" applyAlignment="1">
      <alignment horizontal="left"/>
    </xf>
    <xf numFmtId="0" fontId="32" fillId="0" borderId="18" xfId="0" applyFont="1" applyFill="1" applyBorder="1" applyAlignment="1">
      <alignment horizontal="left" vertical="center"/>
    </xf>
    <xf numFmtId="0" fontId="0" fillId="0" borderId="20" xfId="0" applyBorder="1" applyAlignment="1">
      <alignment horizontal="left"/>
    </xf>
    <xf numFmtId="0" fontId="0" fillId="0" borderId="15" xfId="0" applyBorder="1" applyAlignment="1">
      <alignment horizontal="left"/>
    </xf>
    <xf numFmtId="49" fontId="32" fillId="0" borderId="36"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49" fontId="32" fillId="0" borderId="20" xfId="0" applyNumberFormat="1" applyFont="1" applyFill="1" applyBorder="1" applyAlignment="1">
      <alignment horizontal="center" vertical="center" wrapText="1"/>
    </xf>
    <xf numFmtId="0" fontId="0" fillId="0" borderId="13" xfId="0" applyFill="1" applyBorder="1" applyAlignment="1">
      <alignment horizontal="center" vertical="center"/>
    </xf>
    <xf numFmtId="0" fontId="32" fillId="0" borderId="20"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32" fillId="0" borderId="39" xfId="0" applyNumberFormat="1" applyFont="1" applyFill="1" applyBorder="1" applyAlignment="1">
      <alignment horizontal="center" vertical="center" wrapText="1"/>
    </xf>
    <xf numFmtId="0" fontId="0" fillId="0" borderId="40" xfId="0" applyBorder="1" applyAlignment="1">
      <alignment horizontal="center" vertical="center" wrapText="1"/>
    </xf>
    <xf numFmtId="0" fontId="32" fillId="0" borderId="23"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24" xfId="0" applyFont="1" applyFill="1" applyBorder="1" applyAlignment="1">
      <alignment horizontal="center" vertical="center" wrapText="1"/>
    </xf>
    <xf numFmtId="49" fontId="32" fillId="0" borderId="18" xfId="0" applyNumberFormat="1" applyFont="1" applyFill="1" applyBorder="1" applyAlignment="1">
      <alignment horizontal="center" vertical="center" wrapText="1"/>
    </xf>
    <xf numFmtId="49" fontId="32" fillId="0" borderId="15" xfId="0" applyNumberFormat="1" applyFont="1" applyFill="1" applyBorder="1" applyAlignment="1">
      <alignment horizontal="center" vertical="center" wrapText="1"/>
    </xf>
    <xf numFmtId="0" fontId="32" fillId="0" borderId="15" xfId="0" applyFont="1" applyFill="1" applyBorder="1" applyAlignment="1">
      <alignment horizontal="center" vertical="center" wrapText="1"/>
    </xf>
    <xf numFmtId="49" fontId="39" fillId="25" borderId="20" xfId="0" applyNumberFormat="1" applyFont="1" applyFill="1" applyBorder="1" applyAlignment="1">
      <alignment horizontal="center" vertical="center"/>
    </xf>
    <xf numFmtId="49" fontId="39" fillId="25" borderId="64" xfId="0" applyNumberFormat="1" applyFont="1" applyFill="1" applyBorder="1" applyAlignment="1">
      <alignment horizontal="center" vertical="center" wrapText="1"/>
    </xf>
    <xf numFmtId="49" fontId="39" fillId="25" borderId="64" xfId="0" applyNumberFormat="1" applyFont="1" applyFill="1" applyBorder="1" applyAlignment="1">
      <alignment horizontal="center" vertical="center"/>
    </xf>
    <xf numFmtId="0" fontId="39" fillId="25" borderId="64" xfId="0" applyNumberFormat="1" applyFont="1" applyFill="1" applyBorder="1" applyAlignment="1" applyProtection="1">
      <alignment horizontal="center" vertical="center" wrapText="1"/>
      <protection locked="0"/>
    </xf>
    <xf numFmtId="49" fontId="0" fillId="0" borderId="88" xfId="0" applyNumberFormat="1" applyFont="1" applyFill="1" applyBorder="1" applyAlignment="1">
      <alignment horizontal="center" vertical="center" wrapText="1"/>
    </xf>
    <xf numFmtId="49" fontId="0" fillId="0" borderId="93" xfId="0" applyNumberFormat="1" applyFont="1" applyFill="1" applyBorder="1" applyAlignment="1">
      <alignment horizontal="center" vertical="center" wrapText="1"/>
    </xf>
    <xf numFmtId="49" fontId="0" fillId="0" borderId="75" xfId="0" applyNumberFormat="1" applyFont="1" applyFill="1" applyBorder="1" applyAlignment="1">
      <alignment horizontal="center" vertical="center" wrapText="1"/>
    </xf>
    <xf numFmtId="49" fontId="39" fillId="25" borderId="13" xfId="0" applyNumberFormat="1" applyFont="1" applyFill="1" applyBorder="1" applyAlignment="1">
      <alignment horizontal="center" vertical="center"/>
    </xf>
    <xf numFmtId="0" fontId="0" fillId="28" borderId="66" xfId="0" applyFont="1" applyFill="1" applyBorder="1" applyAlignment="1">
      <alignment horizontal="center" vertical="center" wrapText="1"/>
    </xf>
    <xf numFmtId="0" fontId="0" fillId="25" borderId="88" xfId="0" applyFont="1" applyFill="1" applyBorder="1" applyAlignment="1">
      <alignment horizontal="center" vertical="center" wrapText="1"/>
    </xf>
    <xf numFmtId="0" fontId="0" fillId="25" borderId="93" xfId="0" applyFont="1" applyFill="1" applyBorder="1" applyAlignment="1">
      <alignment horizontal="center" vertical="center" wrapText="1"/>
    </xf>
    <xf numFmtId="0" fontId="0" fillId="25" borderId="75" xfId="0" applyFont="1" applyFill="1" applyBorder="1" applyAlignment="1">
      <alignment horizontal="center" vertical="center" wrapText="1"/>
    </xf>
    <xf numFmtId="0" fontId="0" fillId="28" borderId="88" xfId="0" applyFont="1" applyFill="1" applyBorder="1" applyAlignment="1">
      <alignment horizontal="center" wrapText="1"/>
    </xf>
    <xf numFmtId="0" fontId="0" fillId="28" borderId="93" xfId="0" applyFont="1" applyFill="1" applyBorder="1" applyAlignment="1">
      <alignment horizontal="center" wrapText="1"/>
    </xf>
    <xf numFmtId="0" fontId="0" fillId="28" borderId="75" xfId="0" applyFont="1" applyFill="1" applyBorder="1" applyAlignment="1">
      <alignment horizontal="center" wrapText="1"/>
    </xf>
    <xf numFmtId="0" fontId="0" fillId="28" borderId="89" xfId="0" applyFont="1" applyFill="1" applyBorder="1" applyAlignment="1">
      <alignment horizontal="center" vertical="center" wrapText="1"/>
    </xf>
    <xf numFmtId="0" fontId="0" fillId="28" borderId="11" xfId="0" applyFont="1" applyFill="1" applyBorder="1" applyAlignment="1">
      <alignment horizontal="center" vertical="center" wrapText="1"/>
    </xf>
    <xf numFmtId="0" fontId="0" fillId="28" borderId="88" xfId="0" applyFont="1" applyFill="1" applyBorder="1" applyAlignment="1">
      <alignment horizontal="center" vertical="center"/>
    </xf>
    <xf numFmtId="0" fontId="0" fillId="28" borderId="93" xfId="0" applyFont="1" applyFill="1" applyBorder="1" applyAlignment="1">
      <alignment horizontal="center" vertical="center"/>
    </xf>
    <xf numFmtId="0" fontId="0" fillId="28" borderId="75" xfId="0" applyFont="1" applyFill="1" applyBorder="1" applyAlignment="1">
      <alignment horizontal="center" vertical="center"/>
    </xf>
    <xf numFmtId="0" fontId="46" fillId="0" borderId="65" xfId="79" applyFont="1" applyFill="1" applyBorder="1" applyAlignment="1">
      <alignment horizontal="center" vertical="center"/>
    </xf>
    <xf numFmtId="0" fontId="46" fillId="0" borderId="58" xfId="79" applyFont="1" applyFill="1" applyBorder="1" applyAlignment="1">
      <alignment horizontal="center" vertical="center"/>
    </xf>
    <xf numFmtId="0" fontId="32" fillId="28" borderId="65" xfId="80" applyFont="1" applyFill="1" applyBorder="1" applyAlignment="1">
      <alignment horizontal="center" vertical="center" wrapText="1"/>
    </xf>
    <xf numFmtId="0" fontId="32" fillId="28" borderId="58" xfId="80" applyFont="1" applyFill="1" applyBorder="1" applyAlignment="1">
      <alignment horizontal="center" vertical="center" wrapText="1"/>
    </xf>
    <xf numFmtId="0" fontId="46" fillId="0" borderId="71" xfId="78" applyFont="1" applyFill="1" applyBorder="1" applyAlignment="1">
      <alignment horizontal="center" vertical="center" wrapText="1"/>
    </xf>
    <xf numFmtId="0" fontId="46" fillId="0" borderId="74" xfId="78" applyFont="1" applyFill="1" applyBorder="1" applyAlignment="1">
      <alignment horizontal="center" vertical="center" wrapText="1"/>
    </xf>
    <xf numFmtId="0" fontId="46" fillId="0" borderId="71" xfId="78" applyFont="1" applyFill="1" applyBorder="1" applyAlignment="1">
      <alignment horizontal="center" vertical="center"/>
    </xf>
    <xf numFmtId="0" fontId="46" fillId="0" borderId="74" xfId="78" applyFont="1" applyFill="1" applyBorder="1" applyAlignment="1">
      <alignment horizontal="center" vertical="center"/>
    </xf>
    <xf numFmtId="0" fontId="46" fillId="0" borderId="65" xfId="78" applyFont="1" applyFill="1" applyBorder="1" applyAlignment="1">
      <alignment horizontal="center" vertical="center"/>
    </xf>
    <xf numFmtId="0" fontId="46" fillId="0" borderId="58" xfId="78" applyFont="1" applyFill="1" applyBorder="1" applyAlignment="1">
      <alignment horizontal="center" vertical="center"/>
    </xf>
    <xf numFmtId="0" fontId="46" fillId="0" borderId="65" xfId="79" applyFont="1" applyFill="1" applyBorder="1" applyAlignment="1">
      <alignment horizontal="center" vertical="center" wrapText="1"/>
    </xf>
    <xf numFmtId="0" fontId="46" fillId="0" borderId="58" xfId="79" applyFont="1" applyFill="1" applyBorder="1" applyAlignment="1">
      <alignment horizontal="center" vertical="center" wrapText="1"/>
    </xf>
    <xf numFmtId="0" fontId="32" fillId="28" borderId="65" xfId="78" applyFont="1" applyFill="1" applyBorder="1" applyAlignment="1">
      <alignment horizontal="center" vertical="center"/>
    </xf>
    <xf numFmtId="0" fontId="32" fillId="28" borderId="58" xfId="78" applyFont="1" applyFill="1" applyBorder="1" applyAlignment="1">
      <alignment horizontal="center" vertical="center"/>
    </xf>
    <xf numFmtId="0" fontId="32" fillId="28" borderId="65" xfId="80" applyFont="1" applyFill="1" applyBorder="1" applyAlignment="1">
      <alignment horizontal="center" vertical="center"/>
    </xf>
    <xf numFmtId="0" fontId="32" fillId="28" borderId="58" xfId="80" applyFont="1" applyFill="1" applyBorder="1" applyAlignment="1">
      <alignment horizontal="center" vertical="center"/>
    </xf>
    <xf numFmtId="0" fontId="32" fillId="30" borderId="65" xfId="80" applyFont="1" applyFill="1" applyBorder="1" applyAlignment="1">
      <alignment horizontal="center" vertical="center" wrapText="1"/>
    </xf>
    <xf numFmtId="0" fontId="32" fillId="30" borderId="58" xfId="80" applyFont="1" applyFill="1" applyBorder="1" applyAlignment="1">
      <alignment horizontal="center" vertical="center" wrapText="1"/>
    </xf>
    <xf numFmtId="0" fontId="32" fillId="28" borderId="65" xfId="80" applyFont="1" applyFill="1" applyBorder="1" applyAlignment="1">
      <alignment vertical="center" wrapText="1"/>
    </xf>
    <xf numFmtId="0" fontId="32" fillId="28" borderId="58" xfId="80" applyFont="1" applyFill="1" applyBorder="1" applyAlignment="1">
      <alignment vertical="center" wrapText="1"/>
    </xf>
    <xf numFmtId="0" fontId="32" fillId="28" borderId="51" xfId="0" applyFont="1" applyFill="1" applyBorder="1" applyAlignment="1">
      <alignment horizontal="center" vertical="center" wrapText="1"/>
    </xf>
    <xf numFmtId="0" fontId="32" fillId="28" borderId="78" xfId="0" applyFont="1" applyFill="1" applyBorder="1" applyAlignment="1">
      <alignment horizontal="center" vertical="center" wrapText="1"/>
    </xf>
    <xf numFmtId="0" fontId="32" fillId="28" borderId="46" xfId="0" applyFont="1" applyFill="1" applyBorder="1" applyAlignment="1">
      <alignment horizontal="center" vertical="center" wrapText="1"/>
    </xf>
    <xf numFmtId="0" fontId="32" fillId="25" borderId="65" xfId="0" applyFont="1" applyFill="1" applyBorder="1" applyAlignment="1">
      <alignment horizontal="center" vertical="center" wrapText="1"/>
    </xf>
    <xf numFmtId="0" fontId="32" fillId="25" borderId="58" xfId="0" applyFont="1" applyFill="1" applyBorder="1" applyAlignment="1">
      <alignment horizontal="center" vertical="center" wrapText="1"/>
    </xf>
    <xf numFmtId="49" fontId="32" fillId="25" borderId="58" xfId="0" applyNumberFormat="1" applyFont="1" applyFill="1" applyBorder="1" applyAlignment="1">
      <alignment horizontal="center" vertical="center" wrapText="1"/>
    </xf>
    <xf numFmtId="49" fontId="32" fillId="25" borderId="56" xfId="0" applyNumberFormat="1" applyFont="1" applyFill="1" applyBorder="1" applyAlignment="1">
      <alignment horizontal="center" vertical="center" wrapText="1"/>
    </xf>
    <xf numFmtId="0" fontId="32" fillId="25" borderId="56" xfId="0" applyFont="1" applyFill="1" applyBorder="1" applyAlignment="1">
      <alignment horizontal="center" vertical="center" wrapText="1"/>
    </xf>
    <xf numFmtId="0" fontId="32" fillId="25" borderId="56" xfId="0" applyFont="1" applyFill="1" applyBorder="1" applyAlignment="1">
      <alignment horizontal="center" vertical="center"/>
    </xf>
    <xf numFmtId="0" fontId="32" fillId="25" borderId="65" xfId="79" applyFont="1" applyFill="1" applyBorder="1" applyAlignment="1">
      <alignment horizontal="center" vertical="center" wrapText="1"/>
    </xf>
    <xf numFmtId="0" fontId="32" fillId="25" borderId="58" xfId="79" applyFont="1" applyFill="1" applyBorder="1" applyAlignment="1">
      <alignment horizontal="center" vertical="center" wrapText="1"/>
    </xf>
    <xf numFmtId="49" fontId="32" fillId="25" borderId="65" xfId="60" applyNumberFormat="1" applyFont="1" applyFill="1" applyBorder="1" applyAlignment="1">
      <alignment horizontal="center" vertical="center" wrapText="1"/>
    </xf>
    <xf numFmtId="49" fontId="32" fillId="25" borderId="58" xfId="60" applyNumberFormat="1" applyFont="1" applyFill="1" applyBorder="1" applyAlignment="1">
      <alignment horizontal="center" vertical="center" wrapText="1"/>
    </xf>
    <xf numFmtId="49" fontId="32" fillId="25" borderId="65" xfId="0" applyNumberFormat="1" applyFont="1" applyFill="1" applyBorder="1" applyAlignment="1">
      <alignment horizontal="center" vertical="center" wrapText="1"/>
    </xf>
    <xf numFmtId="0" fontId="32" fillId="28" borderId="65" xfId="0" applyFont="1" applyFill="1" applyBorder="1" applyAlignment="1">
      <alignment horizontal="center" vertical="center" wrapText="1"/>
    </xf>
    <xf numFmtId="0" fontId="32" fillId="28" borderId="58" xfId="0" applyFont="1" applyFill="1" applyBorder="1" applyAlignment="1">
      <alignment horizontal="center" vertical="center" wrapText="1"/>
    </xf>
    <xf numFmtId="49" fontId="32" fillId="28" borderId="65" xfId="60" applyNumberFormat="1" applyFont="1" applyFill="1" applyBorder="1" applyAlignment="1">
      <alignment horizontal="center" vertical="center" wrapText="1"/>
    </xf>
    <xf numFmtId="49" fontId="32" fillId="28" borderId="58" xfId="60" applyNumberFormat="1" applyFont="1" applyFill="1" applyBorder="1" applyAlignment="1">
      <alignment horizontal="center" vertical="center" wrapText="1"/>
    </xf>
    <xf numFmtId="49" fontId="8" fillId="0" borderId="84" xfId="60" applyNumberFormat="1" applyFont="1" applyFill="1" applyBorder="1" applyAlignment="1">
      <alignment horizontal="center" vertical="center" wrapText="1"/>
    </xf>
    <xf numFmtId="49" fontId="8" fillId="0" borderId="93" xfId="60" applyNumberFormat="1" applyFont="1" applyFill="1" applyBorder="1" applyAlignment="1">
      <alignment horizontal="center" vertical="center" wrapText="1"/>
    </xf>
    <xf numFmtId="49" fontId="8" fillId="0" borderId="75" xfId="60" applyNumberFormat="1" applyFont="1" applyFill="1" applyBorder="1" applyAlignment="1">
      <alignment horizontal="center" vertical="center" wrapText="1"/>
    </xf>
    <xf numFmtId="49" fontId="21" fillId="28" borderId="65" xfId="60" applyNumberFormat="1" applyFont="1" applyFill="1" applyBorder="1" applyAlignment="1">
      <alignment horizontal="center" vertical="center" wrapText="1"/>
    </xf>
    <xf numFmtId="49" fontId="21" fillId="28" borderId="58" xfId="60" applyNumberFormat="1" applyFont="1" applyFill="1" applyBorder="1" applyAlignment="1">
      <alignment horizontal="center" vertical="center" wrapText="1"/>
    </xf>
    <xf numFmtId="0" fontId="32" fillId="0" borderId="0" xfId="0" applyFont="1" applyFill="1" applyBorder="1" applyAlignment="1">
      <alignment horizontal="left" vertical="center"/>
    </xf>
    <xf numFmtId="0" fontId="32" fillId="0" borderId="34" xfId="0" applyFont="1" applyFill="1" applyBorder="1" applyAlignment="1">
      <alignment horizontal="left" vertical="center"/>
    </xf>
    <xf numFmtId="0" fontId="33" fillId="0" borderId="88" xfId="0" applyFont="1" applyFill="1" applyBorder="1" applyAlignment="1">
      <alignment horizontal="center" vertical="center" wrapText="1"/>
    </xf>
    <xf numFmtId="0" fontId="33" fillId="0" borderId="93" xfId="0" applyFont="1" applyFill="1" applyBorder="1" applyAlignment="1">
      <alignment horizontal="center" vertical="center" wrapText="1"/>
    </xf>
    <xf numFmtId="0" fontId="33" fillId="0" borderId="75" xfId="0" applyFont="1" applyFill="1" applyBorder="1" applyAlignment="1">
      <alignment horizontal="center" vertical="center" wrapText="1"/>
    </xf>
    <xf numFmtId="0" fontId="52" fillId="28" borderId="57" xfId="81" applyFont="1" applyFill="1" applyBorder="1" applyAlignment="1">
      <alignment horizontal="center"/>
    </xf>
    <xf numFmtId="0" fontId="52" fillId="28" borderId="70" xfId="81" applyFont="1" applyFill="1" applyBorder="1" applyAlignment="1">
      <alignment horizontal="center"/>
    </xf>
    <xf numFmtId="0" fontId="52" fillId="28" borderId="59" xfId="81" applyFont="1" applyFill="1" applyBorder="1" applyAlignment="1">
      <alignment horizontal="center"/>
    </xf>
    <xf numFmtId="0" fontId="52" fillId="28" borderId="48" xfId="81" applyFont="1" applyFill="1" applyBorder="1" applyAlignment="1">
      <alignment horizontal="center"/>
    </xf>
    <xf numFmtId="0" fontId="52" fillId="28" borderId="49" xfId="81" applyFont="1" applyFill="1" applyBorder="1" applyAlignment="1">
      <alignment horizontal="center"/>
    </xf>
    <xf numFmtId="0" fontId="54" fillId="28" borderId="56" xfId="0" applyFont="1" applyFill="1" applyBorder="1" applyAlignment="1">
      <alignment horizontal="center"/>
    </xf>
    <xf numFmtId="0" fontId="32" fillId="28" borderId="56" xfId="0" applyFont="1" applyFill="1" applyBorder="1" applyAlignment="1">
      <alignment horizontal="center" vertical="center"/>
    </xf>
    <xf numFmtId="0" fontId="53" fillId="28" borderId="56" xfId="0" applyFont="1" applyFill="1" applyBorder="1" applyAlignment="1">
      <alignment horizontal="center" vertical="center"/>
    </xf>
    <xf numFmtId="0" fontId="54" fillId="28" borderId="56" xfId="0" applyFont="1" applyFill="1" applyBorder="1" applyAlignment="1">
      <alignment horizontal="center" vertical="center"/>
    </xf>
    <xf numFmtId="0" fontId="53" fillId="28" borderId="67" xfId="0" applyFont="1" applyFill="1" applyBorder="1" applyAlignment="1">
      <alignment horizontal="center" vertical="center" wrapText="1"/>
    </xf>
    <xf numFmtId="0" fontId="0" fillId="0" borderId="81" xfId="0" applyBorder="1" applyAlignment="1"/>
    <xf numFmtId="0" fontId="49" fillId="28" borderId="41" xfId="0" applyFont="1" applyFill="1" applyBorder="1" applyAlignment="1">
      <alignment horizontal="center" vertical="center" wrapText="1" shrinkToFit="1"/>
    </xf>
    <xf numFmtId="0" fontId="49" fillId="28" borderId="51" xfId="0" applyFont="1" applyFill="1" applyBorder="1" applyAlignment="1">
      <alignment horizontal="center" vertical="center" wrapText="1" shrinkToFit="1"/>
    </xf>
    <xf numFmtId="0" fontId="46" fillId="28" borderId="23" xfId="0" applyFont="1" applyFill="1" applyBorder="1" applyAlignment="1">
      <alignment horizontal="center" vertical="center" wrapText="1" shrinkToFit="1"/>
    </xf>
    <xf numFmtId="0" fontId="38" fillId="28" borderId="16" xfId="0" applyFont="1" applyFill="1" applyBorder="1" applyAlignment="1"/>
    <xf numFmtId="0" fontId="38" fillId="28" borderId="47" xfId="0" applyFont="1" applyFill="1" applyBorder="1" applyAlignment="1">
      <alignment horizontal="center" wrapText="1"/>
    </xf>
    <xf numFmtId="0" fontId="38" fillId="28" borderId="48" xfId="0" applyFont="1" applyFill="1" applyBorder="1" applyAlignment="1">
      <alignment horizontal="center" wrapText="1"/>
    </xf>
    <xf numFmtId="0" fontId="38" fillId="28" borderId="49" xfId="0" applyFont="1" applyFill="1" applyBorder="1" applyAlignment="1">
      <alignment horizontal="center" wrapText="1"/>
    </xf>
    <xf numFmtId="0" fontId="38" fillId="28" borderId="50" xfId="0" applyFont="1" applyFill="1" applyBorder="1" applyAlignment="1">
      <alignment horizontal="center" wrapText="1"/>
    </xf>
    <xf numFmtId="0" fontId="38" fillId="28" borderId="34" xfId="0" applyFont="1" applyFill="1" applyBorder="1" applyAlignment="1">
      <alignment horizontal="center" wrapText="1"/>
    </xf>
    <xf numFmtId="0" fontId="38" fillId="28" borderId="35" xfId="0" applyFont="1" applyFill="1" applyBorder="1" applyAlignment="1">
      <alignment horizontal="center" wrapText="1"/>
    </xf>
    <xf numFmtId="0" fontId="49" fillId="28" borderId="44" xfId="0" applyFont="1" applyFill="1" applyBorder="1" applyAlignment="1">
      <alignment horizontal="center" vertical="center" wrapText="1" shrinkToFit="1"/>
    </xf>
    <xf numFmtId="0" fontId="49" fillId="28" borderId="20" xfId="0" applyFont="1" applyFill="1" applyBorder="1" applyAlignment="1">
      <alignment horizontal="center" vertical="center" wrapText="1" shrinkToFit="1"/>
    </xf>
    <xf numFmtId="0" fontId="49" fillId="28" borderId="54" xfId="0" applyFont="1" applyFill="1" applyBorder="1" applyAlignment="1">
      <alignment horizontal="center" vertical="center" wrapText="1" shrinkToFit="1"/>
    </xf>
    <xf numFmtId="0" fontId="49" fillId="28" borderId="46" xfId="0" applyFont="1" applyFill="1" applyBorder="1" applyAlignment="1">
      <alignment horizontal="center" vertical="center" wrapText="1" shrinkToFit="1"/>
    </xf>
    <xf numFmtId="0" fontId="0" fillId="28" borderId="140" xfId="0" applyFont="1" applyFill="1" applyBorder="1" applyAlignment="1">
      <alignment horizontal="center" vertical="center" wrapText="1"/>
    </xf>
    <xf numFmtId="0" fontId="0" fillId="25" borderId="84" xfId="0" applyFont="1" applyFill="1" applyBorder="1" applyAlignment="1">
      <alignment horizontal="center" vertical="center" wrapText="1"/>
    </xf>
    <xf numFmtId="0" fontId="67" fillId="0" borderId="75" xfId="0" applyFont="1" applyFill="1" applyBorder="1" applyAlignment="1">
      <alignment horizontal="center" vertical="top" wrapText="1"/>
    </xf>
    <xf numFmtId="0" fontId="67" fillId="0" borderId="118" xfId="0" applyFont="1" applyFill="1" applyBorder="1" applyAlignment="1">
      <alignment horizontal="center" vertical="top" wrapText="1"/>
    </xf>
    <xf numFmtId="0" fontId="0" fillId="0" borderId="122" xfId="0" applyFont="1" applyBorder="1" applyAlignment="1"/>
    <xf numFmtId="0" fontId="0" fillId="0" borderId="123" xfId="0" applyBorder="1" applyAlignment="1"/>
    <xf numFmtId="0" fontId="0" fillId="0" borderId="96" xfId="0" applyBorder="1" applyAlignment="1"/>
    <xf numFmtId="0" fontId="0" fillId="0" borderId="0" xfId="0" applyBorder="1" applyAlignment="1"/>
    <xf numFmtId="0" fontId="0" fillId="0" borderId="111" xfId="0" applyBorder="1" applyAlignment="1">
      <alignment horizontal="center" vertical="center" wrapText="1"/>
    </xf>
    <xf numFmtId="0" fontId="61" fillId="29" borderId="84" xfId="0" applyFont="1" applyFill="1" applyBorder="1" applyAlignment="1">
      <alignment horizontal="left" vertical="top" wrapText="1"/>
    </xf>
    <xf numFmtId="0" fontId="61" fillId="29" borderId="93" xfId="0" applyFont="1" applyFill="1" applyBorder="1" applyAlignment="1">
      <alignment horizontal="left" vertical="top" wrapText="1"/>
    </xf>
    <xf numFmtId="0" fontId="61" fillId="29" borderId="75" xfId="0" applyFont="1" applyFill="1" applyBorder="1" applyAlignment="1">
      <alignment horizontal="left" vertical="top" wrapText="1"/>
    </xf>
    <xf numFmtId="0" fontId="61" fillId="0" borderId="88" xfId="0" applyFont="1" applyBorder="1" applyAlignment="1">
      <alignment horizontal="center" vertical="center" wrapText="1"/>
    </xf>
    <xf numFmtId="0" fontId="61" fillId="0" borderId="93" xfId="0" applyFont="1" applyBorder="1" applyAlignment="1">
      <alignment horizontal="center" vertical="center" wrapText="1"/>
    </xf>
    <xf numFmtId="0" fontId="61" fillId="0" borderId="75" xfId="0" applyFont="1" applyBorder="1" applyAlignment="1">
      <alignment horizontal="center" vertical="center" wrapText="1"/>
    </xf>
    <xf numFmtId="0" fontId="61" fillId="0" borderId="111" xfId="0" applyFont="1" applyBorder="1" applyAlignment="1">
      <alignment horizontal="center" vertical="center" wrapText="1"/>
    </xf>
    <xf numFmtId="0" fontId="61" fillId="29" borderId="88" xfId="0" applyFont="1" applyFill="1" applyBorder="1" applyAlignment="1">
      <alignment horizontal="left" vertical="top" wrapText="1"/>
    </xf>
    <xf numFmtId="0" fontId="0" fillId="25" borderId="88" xfId="0" applyFill="1" applyBorder="1" applyAlignment="1">
      <alignment horizontal="center" vertical="top" wrapText="1"/>
    </xf>
    <xf numFmtId="0" fontId="0" fillId="25" borderId="75" xfId="0" applyFill="1" applyBorder="1" applyAlignment="1">
      <alignment horizontal="center" vertical="top" wrapText="1"/>
    </xf>
    <xf numFmtId="0" fontId="0" fillId="28" borderId="88" xfId="0" applyFont="1" applyFill="1" applyBorder="1" applyAlignment="1">
      <alignment horizontal="center" vertical="top" wrapText="1"/>
    </xf>
    <xf numFmtId="0" fontId="0" fillId="28" borderId="75" xfId="0" applyFont="1" applyFill="1" applyBorder="1" applyAlignment="1">
      <alignment horizontal="center" vertical="top" wrapText="1"/>
    </xf>
    <xf numFmtId="0" fontId="0" fillId="28" borderId="123" xfId="0" applyFill="1" applyBorder="1" applyAlignment="1">
      <alignment horizontal="center" wrapText="1"/>
    </xf>
    <xf numFmtId="0" fontId="0" fillId="28" borderId="0" xfId="0" applyFill="1" applyBorder="1" applyAlignment="1">
      <alignment horizontal="center" wrapText="1"/>
    </xf>
    <xf numFmtId="49" fontId="36" fillId="25" borderId="149" xfId="0" applyNumberFormat="1" applyFont="1" applyFill="1" applyBorder="1" applyAlignment="1">
      <alignment horizontal="center" vertical="center"/>
    </xf>
    <xf numFmtId="0" fontId="36" fillId="25" borderId="149" xfId="0" applyFont="1" applyFill="1" applyBorder="1" applyAlignment="1">
      <alignment horizontal="center" vertical="center"/>
    </xf>
    <xf numFmtId="0" fontId="0" fillId="28" borderId="66" xfId="0" applyFont="1" applyFill="1" applyBorder="1" applyAlignment="1">
      <alignment horizontal="center" vertical="center"/>
    </xf>
    <xf numFmtId="0" fontId="0" fillId="28" borderId="66" xfId="0" applyFont="1" applyFill="1" applyBorder="1" applyAlignment="1">
      <alignment horizontal="center" wrapText="1"/>
    </xf>
    <xf numFmtId="0" fontId="0" fillId="25" borderId="149" xfId="0" applyFont="1" applyFill="1" applyBorder="1" applyAlignment="1">
      <alignment horizontal="center" vertical="center"/>
    </xf>
    <xf numFmtId="49" fontId="0" fillId="25" borderId="149" xfId="0" applyNumberFormat="1" applyFont="1" applyFill="1" applyBorder="1" applyAlignment="1">
      <alignment horizontal="center" vertical="center" wrapText="1"/>
    </xf>
    <xf numFmtId="49" fontId="0" fillId="25" borderId="149" xfId="0" applyNumberFormat="1" applyFont="1" applyFill="1" applyBorder="1" applyAlignment="1">
      <alignment horizontal="center" vertical="center"/>
    </xf>
    <xf numFmtId="0" fontId="0" fillId="25" borderId="149" xfId="0" applyFont="1" applyFill="1" applyBorder="1" applyAlignment="1">
      <alignment horizontal="center" vertical="center" wrapText="1"/>
    </xf>
    <xf numFmtId="0" fontId="0" fillId="30" borderId="149" xfId="0" applyFont="1" applyFill="1" applyBorder="1" applyAlignment="1">
      <alignment horizontal="center" vertical="center" wrapText="1"/>
    </xf>
    <xf numFmtId="0" fontId="0" fillId="25" borderId="149" xfId="0" applyFont="1" applyFill="1" applyBorder="1" applyAlignment="1">
      <alignment horizontal="left" vertical="center"/>
    </xf>
    <xf numFmtId="0" fontId="0" fillId="28" borderId="149" xfId="0" applyFont="1" applyFill="1" applyBorder="1" applyAlignment="1">
      <alignment horizontal="center" vertical="center"/>
    </xf>
    <xf numFmtId="0" fontId="0" fillId="28" borderId="149" xfId="0" applyFont="1" applyFill="1" applyBorder="1" applyAlignment="1">
      <alignment vertical="center"/>
    </xf>
    <xf numFmtId="0" fontId="0" fillId="30" borderId="149" xfId="0" applyFont="1" applyFill="1" applyBorder="1" applyAlignment="1">
      <alignment horizontal="center" vertical="center"/>
    </xf>
    <xf numFmtId="0" fontId="38" fillId="0" borderId="75" xfId="241" applyFont="1" applyBorder="1" applyAlignment="1">
      <alignment horizontal="center" vertical="center" wrapText="1"/>
    </xf>
    <xf numFmtId="1" fontId="33" fillId="30" borderId="75" xfId="83" applyNumberFormat="1" applyFont="1" applyFill="1" applyBorder="1" applyAlignment="1">
      <alignment horizontal="center"/>
    </xf>
    <xf numFmtId="0" fontId="0" fillId="25" borderId="149" xfId="241" applyFont="1" applyFill="1" applyBorder="1" applyAlignment="1">
      <alignment horizontal="center" vertical="center" wrapText="1"/>
    </xf>
    <xf numFmtId="0" fontId="38" fillId="25" borderId="23" xfId="241" applyFont="1" applyFill="1" applyBorder="1" applyAlignment="1">
      <alignment horizontal="center" vertical="center"/>
    </xf>
    <xf numFmtId="0" fontId="40" fillId="25" borderId="149" xfId="241" applyFont="1" applyFill="1" applyBorder="1" applyAlignment="1">
      <alignment horizontal="center" vertical="center"/>
    </xf>
    <xf numFmtId="0" fontId="38" fillId="25" borderId="22" xfId="241" applyFont="1" applyFill="1" applyBorder="1" applyAlignment="1">
      <alignment horizontal="center" vertical="center"/>
    </xf>
    <xf numFmtId="0" fontId="38" fillId="0" borderId="19" xfId="241" applyFont="1" applyBorder="1" applyAlignment="1">
      <alignment horizontal="center" vertical="center" wrapText="1"/>
    </xf>
    <xf numFmtId="0" fontId="40" fillId="25" borderId="41" xfId="241" applyFont="1" applyFill="1" applyBorder="1" applyAlignment="1">
      <alignment horizontal="center" vertical="center"/>
    </xf>
    <xf numFmtId="0" fontId="0" fillId="25" borderId="75" xfId="241" applyFont="1" applyFill="1" applyBorder="1" applyAlignment="1">
      <alignment horizontal="center" vertical="center"/>
    </xf>
    <xf numFmtId="0" fontId="0" fillId="25" borderId="149" xfId="241" applyFont="1" applyFill="1" applyBorder="1" applyAlignment="1">
      <alignment horizontal="center" vertical="center"/>
    </xf>
    <xf numFmtId="0" fontId="0" fillId="25" borderId="149" xfId="0" applyFont="1" applyFill="1" applyBorder="1" applyAlignment="1">
      <alignment vertical="center" wrapText="1"/>
    </xf>
    <xf numFmtId="0" fontId="0" fillId="28" borderId="75" xfId="241" applyFont="1" applyFill="1" applyBorder="1" applyAlignment="1">
      <alignment horizontal="center" vertical="center"/>
    </xf>
    <xf numFmtId="1" fontId="0" fillId="30" borderId="75" xfId="241" applyNumberFormat="1" applyFont="1" applyFill="1" applyBorder="1" applyAlignment="1">
      <alignment horizontal="center" vertical="center"/>
    </xf>
    <xf numFmtId="0" fontId="38" fillId="0" borderId="80" xfId="102" applyFont="1" applyBorder="1" applyAlignment="1">
      <alignment horizontal="center" vertical="center"/>
    </xf>
    <xf numFmtId="0" fontId="38" fillId="0" borderId="150" xfId="102" applyFont="1" applyBorder="1" applyAlignment="1">
      <alignment horizontal="center" vertical="center"/>
    </xf>
    <xf numFmtId="0" fontId="33" fillId="25" borderId="150" xfId="102" applyFont="1" applyFill="1" applyBorder="1" applyAlignment="1">
      <alignment horizontal="center" vertical="center"/>
    </xf>
    <xf numFmtId="0" fontId="38" fillId="25" borderId="150" xfId="102" applyFont="1" applyFill="1" applyBorder="1" applyAlignment="1">
      <alignment horizontal="center" vertical="center"/>
    </xf>
    <xf numFmtId="0" fontId="40" fillId="25" borderId="150" xfId="241" applyFont="1" applyFill="1" applyBorder="1" applyAlignment="1">
      <alignment horizontal="center" vertical="center"/>
    </xf>
    <xf numFmtId="0" fontId="40" fillId="25" borderId="51" xfId="241" applyFont="1" applyFill="1" applyBorder="1" applyAlignment="1">
      <alignment horizontal="center" vertical="center"/>
    </xf>
    <xf numFmtId="0" fontId="38" fillId="0" borderId="18" xfId="102" applyFont="1" applyBorder="1" applyAlignment="1">
      <alignment horizontal="center" vertical="center"/>
    </xf>
    <xf numFmtId="0" fontId="38" fillId="0" borderId="20" xfId="102" applyFont="1" applyBorder="1" applyAlignment="1">
      <alignment horizontal="center" vertical="center"/>
    </xf>
    <xf numFmtId="0" fontId="33" fillId="0" borderId="20" xfId="102" applyFont="1" applyFill="1" applyBorder="1" applyAlignment="1">
      <alignment horizontal="center" vertical="center" wrapText="1"/>
    </xf>
    <xf numFmtId="0" fontId="38" fillId="0" borderId="20" xfId="102" applyFont="1" applyFill="1" applyBorder="1" applyAlignment="1">
      <alignment horizontal="center" vertical="center" wrapText="1"/>
    </xf>
    <xf numFmtId="0" fontId="0" fillId="25" borderId="48" xfId="0" applyFont="1" applyFill="1" applyBorder="1"/>
    <xf numFmtId="0" fontId="38" fillId="0" borderId="20" xfId="102" applyFont="1" applyFill="1" applyBorder="1" applyAlignment="1">
      <alignment horizontal="center" vertical="center"/>
    </xf>
    <xf numFmtId="0" fontId="33" fillId="0" borderId="20" xfId="102" applyFont="1" applyFill="1" applyBorder="1" applyAlignment="1">
      <alignment horizontal="center" vertical="center"/>
    </xf>
    <xf numFmtId="0" fontId="38" fillId="0" borderId="15" xfId="102" applyFont="1" applyFill="1" applyBorder="1" applyAlignment="1">
      <alignment horizontal="center" vertical="center"/>
    </xf>
    <xf numFmtId="0" fontId="33" fillId="28" borderId="20" xfId="80" applyFont="1" applyFill="1" applyBorder="1"/>
    <xf numFmtId="1" fontId="33" fillId="30" borderId="20" xfId="83" applyNumberFormat="1" applyFont="1" applyFill="1" applyBorder="1" applyAlignment="1">
      <alignment horizontal="center"/>
    </xf>
    <xf numFmtId="0" fontId="33" fillId="28" borderId="20" xfId="80" applyFont="1" applyFill="1" applyBorder="1" applyAlignment="1">
      <alignment horizontal="center"/>
    </xf>
    <xf numFmtId="0" fontId="38" fillId="28" borderId="15" xfId="78" applyFont="1" applyFill="1" applyBorder="1" applyAlignment="1">
      <alignment wrapText="1"/>
    </xf>
    <xf numFmtId="0" fontId="38" fillId="0" borderId="86" xfId="102" applyFont="1" applyBorder="1" applyAlignment="1">
      <alignment horizontal="center" vertical="center"/>
    </xf>
    <xf numFmtId="0" fontId="38" fillId="0" borderId="149" xfId="102" applyFont="1" applyBorder="1" applyAlignment="1">
      <alignment horizontal="center" vertical="center"/>
    </xf>
    <xf numFmtId="0" fontId="38" fillId="0" borderId="149" xfId="102" applyFont="1" applyFill="1" applyBorder="1" applyAlignment="1">
      <alignment horizontal="center" vertical="center" wrapText="1"/>
    </xf>
    <xf numFmtId="0" fontId="0" fillId="0" borderId="149" xfId="102" applyFont="1" applyFill="1" applyBorder="1" applyAlignment="1">
      <alignment horizontal="center" vertical="center" wrapText="1"/>
    </xf>
    <xf numFmtId="0" fontId="38" fillId="0" borderId="149" xfId="102" applyFont="1" applyFill="1" applyBorder="1" applyAlignment="1">
      <alignment horizontal="center" vertical="center"/>
    </xf>
    <xf numFmtId="0" fontId="33" fillId="0" borderId="149" xfId="102" applyFont="1" applyFill="1" applyBorder="1" applyAlignment="1">
      <alignment horizontal="center" vertical="center"/>
    </xf>
    <xf numFmtId="0" fontId="33" fillId="28" borderId="75" xfId="80" applyFont="1" applyFill="1" applyBorder="1"/>
    <xf numFmtId="0" fontId="33" fillId="28" borderId="75" xfId="80" applyFont="1" applyFill="1" applyBorder="1" applyAlignment="1">
      <alignment horizontal="center"/>
    </xf>
    <xf numFmtId="0" fontId="38" fillId="28" borderId="25" xfId="78" applyFont="1" applyFill="1" applyBorder="1" applyAlignment="1">
      <alignment wrapText="1"/>
    </xf>
    <xf numFmtId="0" fontId="33" fillId="25" borderId="86" xfId="102" applyFont="1" applyFill="1" applyBorder="1" applyAlignment="1">
      <alignment horizontal="center" vertical="center"/>
    </xf>
    <xf numFmtId="0" fontId="33" fillId="25" borderId="149" xfId="102" applyFont="1" applyFill="1" applyBorder="1" applyAlignment="1">
      <alignment horizontal="center" vertical="center"/>
    </xf>
    <xf numFmtId="0" fontId="33" fillId="25" borderId="149" xfId="102" applyFont="1" applyFill="1" applyBorder="1" applyAlignment="1">
      <alignment horizontal="center" vertical="center" wrapText="1"/>
    </xf>
    <xf numFmtId="0" fontId="0" fillId="25" borderId="149" xfId="102" applyFont="1" applyFill="1" applyBorder="1" applyAlignment="1">
      <alignment horizontal="center" vertical="center" wrapText="1"/>
    </xf>
    <xf numFmtId="0" fontId="33" fillId="28" borderId="149" xfId="80" applyFont="1" applyFill="1" applyBorder="1"/>
    <xf numFmtId="0" fontId="38" fillId="25" borderId="86" xfId="102" applyFont="1" applyFill="1" applyBorder="1" applyAlignment="1">
      <alignment horizontal="center" vertical="center"/>
    </xf>
    <xf numFmtId="0" fontId="38" fillId="25" borderId="149" xfId="79" applyFont="1" applyFill="1" applyBorder="1" applyAlignment="1">
      <alignment horizontal="center" vertical="center"/>
    </xf>
    <xf numFmtId="0" fontId="38" fillId="25" borderId="149" xfId="79" applyFont="1" applyFill="1" applyBorder="1" applyAlignment="1">
      <alignment horizontal="center" vertical="center" wrapText="1"/>
    </xf>
    <xf numFmtId="0" fontId="40" fillId="25" borderId="149" xfId="79" applyFont="1" applyFill="1" applyBorder="1" applyAlignment="1">
      <alignment horizontal="center" vertical="center" wrapText="1"/>
    </xf>
    <xf numFmtId="0" fontId="40" fillId="25" borderId="149" xfId="79" applyFont="1" applyFill="1" applyBorder="1" applyAlignment="1">
      <alignment horizontal="center" vertical="center"/>
    </xf>
    <xf numFmtId="0" fontId="33" fillId="25" borderId="149" xfId="79" applyFont="1" applyFill="1" applyBorder="1" applyAlignment="1">
      <alignment horizontal="center" vertical="center"/>
    </xf>
    <xf numFmtId="0" fontId="38" fillId="25" borderId="149" xfId="78" applyFont="1" applyFill="1" applyBorder="1" applyAlignment="1">
      <alignment vertical="center"/>
    </xf>
    <xf numFmtId="0" fontId="33" fillId="30" borderId="149" xfId="80" applyFont="1" applyFill="1" applyBorder="1" applyAlignment="1">
      <alignment horizontal="center" vertical="center"/>
    </xf>
    <xf numFmtId="0" fontId="33" fillId="28" borderId="25" xfId="78" applyFont="1" applyFill="1" applyBorder="1"/>
    <xf numFmtId="0" fontId="0" fillId="25" borderId="86" xfId="0" applyFont="1" applyFill="1" applyBorder="1" applyAlignment="1">
      <alignment horizontal="center" vertical="center"/>
    </xf>
    <xf numFmtId="0" fontId="0" fillId="28" borderId="25" xfId="238" applyFont="1" applyFill="1" applyBorder="1" applyAlignment="1">
      <alignment wrapText="1"/>
    </xf>
    <xf numFmtId="0" fontId="0" fillId="25" borderId="16" xfId="0" applyFont="1" applyFill="1" applyBorder="1" applyAlignment="1">
      <alignment horizontal="center" vertical="center"/>
    </xf>
    <xf numFmtId="0" fontId="0" fillId="25" borderId="19" xfId="241" applyFont="1" applyFill="1" applyBorder="1" applyAlignment="1">
      <alignment horizontal="center" vertical="center"/>
    </xf>
    <xf numFmtId="0" fontId="0" fillId="25" borderId="41" xfId="241" applyFont="1" applyFill="1" applyBorder="1" applyAlignment="1">
      <alignment horizontal="center" vertical="center"/>
    </xf>
    <xf numFmtId="0" fontId="0" fillId="25" borderId="41" xfId="241" applyFont="1" applyFill="1" applyBorder="1" applyAlignment="1">
      <alignment horizontal="center" vertical="center" wrapText="1"/>
    </xf>
    <xf numFmtId="0" fontId="0" fillId="25" borderId="41" xfId="0" applyFont="1" applyFill="1" applyBorder="1" applyAlignment="1">
      <alignment vertical="center" wrapText="1"/>
    </xf>
    <xf numFmtId="0" fontId="0" fillId="28" borderId="19" xfId="241" applyFont="1" applyFill="1" applyBorder="1" applyAlignment="1">
      <alignment horizontal="center" vertical="center"/>
    </xf>
    <xf numFmtId="1" fontId="0" fillId="30" borderId="19" xfId="241" applyNumberFormat="1" applyFont="1" applyFill="1" applyBorder="1" applyAlignment="1">
      <alignment horizontal="center" vertical="center"/>
    </xf>
    <xf numFmtId="0" fontId="0" fillId="28" borderId="17" xfId="238" applyFont="1" applyFill="1" applyBorder="1" applyAlignment="1">
      <alignment wrapText="1"/>
    </xf>
  </cellXfs>
  <cellStyles count="242">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20% - Énfasis1" xfId="7" xr:uid="{00000000-0005-0000-0000-000006000000}"/>
    <cellStyle name="20% - Énfasis2" xfId="8" xr:uid="{00000000-0005-0000-0000-000007000000}"/>
    <cellStyle name="20% - Énfasis3" xfId="9" xr:uid="{00000000-0005-0000-0000-000008000000}"/>
    <cellStyle name="20% - Énfasis4" xfId="10" xr:uid="{00000000-0005-0000-0000-000009000000}"/>
    <cellStyle name="20% - Énfasis5" xfId="11" xr:uid="{00000000-0005-0000-0000-00000A000000}"/>
    <cellStyle name="20% - Énfasis6" xfId="12" xr:uid="{00000000-0005-0000-0000-00000B000000}"/>
    <cellStyle name="40% - Akzent1" xfId="13" xr:uid="{00000000-0005-0000-0000-00000C000000}"/>
    <cellStyle name="40% - Akzent2" xfId="14" xr:uid="{00000000-0005-0000-0000-00000D000000}"/>
    <cellStyle name="40% - Akzent3" xfId="15" xr:uid="{00000000-0005-0000-0000-00000E000000}"/>
    <cellStyle name="40% - Akzent4" xfId="16" xr:uid="{00000000-0005-0000-0000-00000F000000}"/>
    <cellStyle name="40% - Akzent5" xfId="17" xr:uid="{00000000-0005-0000-0000-000010000000}"/>
    <cellStyle name="40% - Akzent6" xfId="18" xr:uid="{00000000-0005-0000-0000-000011000000}"/>
    <cellStyle name="40% - Énfasis1" xfId="19" xr:uid="{00000000-0005-0000-0000-000012000000}"/>
    <cellStyle name="40% - Énfasis2" xfId="20" xr:uid="{00000000-0005-0000-0000-000013000000}"/>
    <cellStyle name="40% - Énfasis3" xfId="21" xr:uid="{00000000-0005-0000-0000-000014000000}"/>
    <cellStyle name="40% - Énfasis4" xfId="22" xr:uid="{00000000-0005-0000-0000-000015000000}"/>
    <cellStyle name="40% - Énfasis5" xfId="23" xr:uid="{00000000-0005-0000-0000-000016000000}"/>
    <cellStyle name="40% - Énfasis6" xfId="24" xr:uid="{00000000-0005-0000-0000-000017000000}"/>
    <cellStyle name="60% - Akzent1" xfId="25" xr:uid="{00000000-0005-0000-0000-000018000000}"/>
    <cellStyle name="60% - Akzent2" xfId="26" xr:uid="{00000000-0005-0000-0000-000019000000}"/>
    <cellStyle name="60% - Akzent3" xfId="27" xr:uid="{00000000-0005-0000-0000-00001A000000}"/>
    <cellStyle name="60% - Akzent4" xfId="28" xr:uid="{00000000-0005-0000-0000-00001B000000}"/>
    <cellStyle name="60% - Akzent5" xfId="29" xr:uid="{00000000-0005-0000-0000-00001C000000}"/>
    <cellStyle name="60% - Akzent6" xfId="30" xr:uid="{00000000-0005-0000-0000-00001D000000}"/>
    <cellStyle name="60% - Énfasis1" xfId="31" xr:uid="{00000000-0005-0000-0000-00001E000000}"/>
    <cellStyle name="60% - Énfasis2" xfId="32" xr:uid="{00000000-0005-0000-0000-00001F000000}"/>
    <cellStyle name="60% - Énfasis3" xfId="33" xr:uid="{00000000-0005-0000-0000-000020000000}"/>
    <cellStyle name="60% - Énfasis4" xfId="34" xr:uid="{00000000-0005-0000-0000-000021000000}"/>
    <cellStyle name="60% - Énfasis5" xfId="35" xr:uid="{00000000-0005-0000-0000-000022000000}"/>
    <cellStyle name="60% - Énfasis6" xfId="36" xr:uid="{00000000-0005-0000-0000-000023000000}"/>
    <cellStyle name="Ausgabe" xfId="37" xr:uid="{00000000-0005-0000-0000-000024000000}"/>
    <cellStyle name="Ausgabe 2" xfId="105" xr:uid="{00000000-0005-0000-0000-000025000000}"/>
    <cellStyle name="Ausgabe 2 2" xfId="175" xr:uid="{00000000-0005-0000-0000-000026000000}"/>
    <cellStyle name="Ausgabe 2 3" xfId="210" xr:uid="{00000000-0005-0000-0000-000027000000}"/>
    <cellStyle name="Ausgabe 3" xfId="106" xr:uid="{00000000-0005-0000-0000-000028000000}"/>
    <cellStyle name="Ausgabe 3 2" xfId="176" xr:uid="{00000000-0005-0000-0000-000029000000}"/>
    <cellStyle name="Ausgabe 3 3" xfId="211" xr:uid="{00000000-0005-0000-0000-00002A000000}"/>
    <cellStyle name="Ausgabe 4" xfId="86" xr:uid="{00000000-0005-0000-0000-00002B000000}"/>
    <cellStyle name="Ausgabe 4 2" xfId="157" xr:uid="{00000000-0005-0000-0000-00002C000000}"/>
    <cellStyle name="Ausgabe 4 3" xfId="147" xr:uid="{00000000-0005-0000-0000-00002D000000}"/>
    <cellStyle name="Ausgabe 5" xfId="133" xr:uid="{00000000-0005-0000-0000-00002E000000}"/>
    <cellStyle name="Ausgabe 5 2" xfId="203" xr:uid="{00000000-0005-0000-0000-00002F000000}"/>
    <cellStyle name="Ausgabe 5 3" xfId="236" xr:uid="{00000000-0005-0000-0000-000030000000}"/>
    <cellStyle name="Ausgabe 6" xfId="148" xr:uid="{00000000-0005-0000-0000-000031000000}"/>
    <cellStyle name="Berechnung" xfId="38" xr:uid="{00000000-0005-0000-0000-000032000000}"/>
    <cellStyle name="Berechnung 2" xfId="107" xr:uid="{00000000-0005-0000-0000-000033000000}"/>
    <cellStyle name="Berechnung 2 2" xfId="177" xr:uid="{00000000-0005-0000-0000-000034000000}"/>
    <cellStyle name="Berechnung 2 3" xfId="212" xr:uid="{00000000-0005-0000-0000-000035000000}"/>
    <cellStyle name="Berechnung 3" xfId="108" xr:uid="{00000000-0005-0000-0000-000036000000}"/>
    <cellStyle name="Berechnung 3 2" xfId="178" xr:uid="{00000000-0005-0000-0000-000037000000}"/>
    <cellStyle name="Berechnung 3 3" xfId="213" xr:uid="{00000000-0005-0000-0000-000038000000}"/>
    <cellStyle name="Berechnung 4" xfId="87" xr:uid="{00000000-0005-0000-0000-000039000000}"/>
    <cellStyle name="Berechnung 4 2" xfId="158" xr:uid="{00000000-0005-0000-0000-00003A000000}"/>
    <cellStyle name="Berechnung 4 3" xfId="146" xr:uid="{00000000-0005-0000-0000-00003B000000}"/>
    <cellStyle name="Berechnung 5" xfId="132" xr:uid="{00000000-0005-0000-0000-00003C000000}"/>
    <cellStyle name="Berechnung 5 2" xfId="202" xr:uid="{00000000-0005-0000-0000-00003D000000}"/>
    <cellStyle name="Berechnung 5 3" xfId="235" xr:uid="{00000000-0005-0000-0000-00003E000000}"/>
    <cellStyle name="Berechnung 6" xfId="149" xr:uid="{00000000-0005-0000-0000-00003F000000}"/>
    <cellStyle name="Buena" xfId="39" xr:uid="{00000000-0005-0000-0000-000040000000}"/>
    <cellStyle name="Cálculo" xfId="40" xr:uid="{00000000-0005-0000-0000-000041000000}"/>
    <cellStyle name="Cálculo 2" xfId="109" xr:uid="{00000000-0005-0000-0000-000042000000}"/>
    <cellStyle name="Cálculo 2 2" xfId="179" xr:uid="{00000000-0005-0000-0000-000043000000}"/>
    <cellStyle name="Cálculo 2 3" xfId="214" xr:uid="{00000000-0005-0000-0000-000044000000}"/>
    <cellStyle name="Cálculo 3" xfId="110" xr:uid="{00000000-0005-0000-0000-000045000000}"/>
    <cellStyle name="Cálculo 3 2" xfId="180" xr:uid="{00000000-0005-0000-0000-000046000000}"/>
    <cellStyle name="Cálculo 3 3" xfId="215" xr:uid="{00000000-0005-0000-0000-000047000000}"/>
    <cellStyle name="Cálculo 4" xfId="88" xr:uid="{00000000-0005-0000-0000-000048000000}"/>
    <cellStyle name="Cálculo 4 2" xfId="159" xr:uid="{00000000-0005-0000-0000-000049000000}"/>
    <cellStyle name="Cálculo 4 3" xfId="145" xr:uid="{00000000-0005-0000-0000-00004A000000}"/>
    <cellStyle name="Cálculo 5" xfId="131" xr:uid="{00000000-0005-0000-0000-00004B000000}"/>
    <cellStyle name="Cálculo 5 2" xfId="201" xr:uid="{00000000-0005-0000-0000-00004C000000}"/>
    <cellStyle name="Cálculo 5 3" xfId="234" xr:uid="{00000000-0005-0000-0000-00004D000000}"/>
    <cellStyle name="Cálculo 6" xfId="150" xr:uid="{00000000-0005-0000-0000-00004E000000}"/>
    <cellStyle name="Celda de comprobación" xfId="41" xr:uid="{00000000-0005-0000-0000-00004F000000}"/>
    <cellStyle name="Celda vinculada" xfId="42" xr:uid="{00000000-0005-0000-0000-000050000000}"/>
    <cellStyle name="Eingabe" xfId="43" xr:uid="{00000000-0005-0000-0000-000051000000}"/>
    <cellStyle name="Eingabe 2" xfId="111" xr:uid="{00000000-0005-0000-0000-000052000000}"/>
    <cellStyle name="Eingabe 2 2" xfId="181" xr:uid="{00000000-0005-0000-0000-000053000000}"/>
    <cellStyle name="Eingabe 2 3" xfId="216" xr:uid="{00000000-0005-0000-0000-000054000000}"/>
    <cellStyle name="Eingabe 3" xfId="112" xr:uid="{00000000-0005-0000-0000-000055000000}"/>
    <cellStyle name="Eingabe 3 2" xfId="182" xr:uid="{00000000-0005-0000-0000-000056000000}"/>
    <cellStyle name="Eingabe 3 3" xfId="217" xr:uid="{00000000-0005-0000-0000-000057000000}"/>
    <cellStyle name="Eingabe 4" xfId="89" xr:uid="{00000000-0005-0000-0000-000058000000}"/>
    <cellStyle name="Eingabe 4 2" xfId="160" xr:uid="{00000000-0005-0000-0000-000059000000}"/>
    <cellStyle name="Eingabe 4 3" xfId="204" xr:uid="{00000000-0005-0000-0000-00005A000000}"/>
    <cellStyle name="Eingabe 5" xfId="130" xr:uid="{00000000-0005-0000-0000-00005B000000}"/>
    <cellStyle name="Eingabe 5 2" xfId="200" xr:uid="{00000000-0005-0000-0000-00005C000000}"/>
    <cellStyle name="Eingabe 5 3" xfId="233" xr:uid="{00000000-0005-0000-0000-00005D000000}"/>
    <cellStyle name="Eingabe 6" xfId="151" xr:uid="{00000000-0005-0000-0000-00005E000000}"/>
    <cellStyle name="Encabezado 4" xfId="44" xr:uid="{00000000-0005-0000-0000-00005F000000}"/>
    <cellStyle name="Énfasis1" xfId="45" xr:uid="{00000000-0005-0000-0000-000060000000}"/>
    <cellStyle name="Énfasis2" xfId="46" xr:uid="{00000000-0005-0000-0000-000061000000}"/>
    <cellStyle name="Énfasis3" xfId="47" xr:uid="{00000000-0005-0000-0000-000062000000}"/>
    <cellStyle name="Énfasis4" xfId="48" xr:uid="{00000000-0005-0000-0000-000063000000}"/>
    <cellStyle name="Énfasis5" xfId="49" xr:uid="{00000000-0005-0000-0000-000064000000}"/>
    <cellStyle name="Énfasis6" xfId="50" xr:uid="{00000000-0005-0000-0000-000065000000}"/>
    <cellStyle name="Entrada" xfId="51" xr:uid="{00000000-0005-0000-0000-000066000000}"/>
    <cellStyle name="Entrada 2" xfId="113" xr:uid="{00000000-0005-0000-0000-000067000000}"/>
    <cellStyle name="Entrada 2 2" xfId="183" xr:uid="{00000000-0005-0000-0000-000068000000}"/>
    <cellStyle name="Entrada 2 3" xfId="218" xr:uid="{00000000-0005-0000-0000-000069000000}"/>
    <cellStyle name="Entrada 3" xfId="114" xr:uid="{00000000-0005-0000-0000-00006A000000}"/>
    <cellStyle name="Entrada 3 2" xfId="184" xr:uid="{00000000-0005-0000-0000-00006B000000}"/>
    <cellStyle name="Entrada 3 3" xfId="219" xr:uid="{00000000-0005-0000-0000-00006C000000}"/>
    <cellStyle name="Entrada 4" xfId="90" xr:uid="{00000000-0005-0000-0000-00006D000000}"/>
    <cellStyle name="Entrada 4 2" xfId="161" xr:uid="{00000000-0005-0000-0000-00006E000000}"/>
    <cellStyle name="Entrada 4 3" xfId="205" xr:uid="{00000000-0005-0000-0000-00006F000000}"/>
    <cellStyle name="Entrada 5" xfId="129" xr:uid="{00000000-0005-0000-0000-000070000000}"/>
    <cellStyle name="Entrada 5 2" xfId="199" xr:uid="{00000000-0005-0000-0000-000071000000}"/>
    <cellStyle name="Entrada 5 3" xfId="232" xr:uid="{00000000-0005-0000-0000-000072000000}"/>
    <cellStyle name="Entrada 6" xfId="152" xr:uid="{00000000-0005-0000-0000-000073000000}"/>
    <cellStyle name="Ergebnis" xfId="52" xr:uid="{00000000-0005-0000-0000-000074000000}"/>
    <cellStyle name="Ergebnis 2" xfId="115" xr:uid="{00000000-0005-0000-0000-000075000000}"/>
    <cellStyle name="Ergebnis 2 2" xfId="185" xr:uid="{00000000-0005-0000-0000-000076000000}"/>
    <cellStyle name="Ergebnis 2 3" xfId="220" xr:uid="{00000000-0005-0000-0000-000077000000}"/>
    <cellStyle name="Ergebnis 3" xfId="116" xr:uid="{00000000-0005-0000-0000-000078000000}"/>
    <cellStyle name="Ergebnis 3 2" xfId="186" xr:uid="{00000000-0005-0000-0000-000079000000}"/>
    <cellStyle name="Ergebnis 3 3" xfId="221" xr:uid="{00000000-0005-0000-0000-00007A000000}"/>
    <cellStyle name="Ergebnis 4" xfId="91" xr:uid="{00000000-0005-0000-0000-00007B000000}"/>
    <cellStyle name="Ergebnis 4 2" xfId="162" xr:uid="{00000000-0005-0000-0000-00007C000000}"/>
    <cellStyle name="Ergebnis 4 3" xfId="206" xr:uid="{00000000-0005-0000-0000-00007D000000}"/>
    <cellStyle name="Ergebnis 5" xfId="128" xr:uid="{00000000-0005-0000-0000-00007E000000}"/>
    <cellStyle name="Ergebnis 5 2" xfId="198" xr:uid="{00000000-0005-0000-0000-00007F000000}"/>
    <cellStyle name="Ergebnis 5 3" xfId="231" xr:uid="{00000000-0005-0000-0000-000080000000}"/>
    <cellStyle name="Ergebnis 6" xfId="153" xr:uid="{00000000-0005-0000-0000-000081000000}"/>
    <cellStyle name="Erklärender Text" xfId="53" xr:uid="{00000000-0005-0000-0000-000082000000}"/>
    <cellStyle name="Hipersaitas" xfId="85" builtinId="8"/>
    <cellStyle name="Incorrecto" xfId="54" xr:uid="{00000000-0005-0000-0000-000084000000}"/>
    <cellStyle name="Įprastas" xfId="0" builtinId="0"/>
    <cellStyle name="Įprastas 2" xfId="237" xr:uid="{B498BF46-E255-415D-925C-BE8DA3A56430}"/>
    <cellStyle name="Normal 2" xfId="55" xr:uid="{00000000-0005-0000-0000-000086000000}"/>
    <cellStyle name="Normal 2 2" xfId="56" xr:uid="{00000000-0005-0000-0000-000087000000}"/>
    <cellStyle name="Normal 2 3" xfId="117" xr:uid="{00000000-0005-0000-0000-000088000000}"/>
    <cellStyle name="Normal 2 3 2" xfId="187" xr:uid="{00000000-0005-0000-0000-000089000000}"/>
    <cellStyle name="Normal 2 4" xfId="92" xr:uid="{00000000-0005-0000-0000-00008A000000}"/>
    <cellStyle name="Normal 2 4 2" xfId="163" xr:uid="{00000000-0005-0000-0000-00008B000000}"/>
    <cellStyle name="Normal 2 5" xfId="134" xr:uid="{00000000-0005-0000-0000-00008C000000}"/>
    <cellStyle name="Normal 21" xfId="82" xr:uid="{00000000-0005-0000-0000-00008D000000}"/>
    <cellStyle name="Normal 3" xfId="57" xr:uid="{00000000-0005-0000-0000-00008E000000}"/>
    <cellStyle name="Normal 3 2" xfId="84" xr:uid="{00000000-0005-0000-0000-00008F000000}"/>
    <cellStyle name="Normal 3 2 2" xfId="104" xr:uid="{00000000-0005-0000-0000-000090000000}"/>
    <cellStyle name="Normal 3 2 2 2" xfId="174" xr:uid="{00000000-0005-0000-0000-000091000000}"/>
    <cellStyle name="Normal 3 2 3" xfId="143" xr:uid="{00000000-0005-0000-0000-000092000000}"/>
    <cellStyle name="Normal 3 3" xfId="93" xr:uid="{00000000-0005-0000-0000-000093000000}"/>
    <cellStyle name="Normal 3 3 2" xfId="164" xr:uid="{00000000-0005-0000-0000-000094000000}"/>
    <cellStyle name="Normal 3 4" xfId="135" xr:uid="{00000000-0005-0000-0000-000095000000}"/>
    <cellStyle name="Normal 4" xfId="81" xr:uid="{00000000-0005-0000-0000-000096000000}"/>
    <cellStyle name="Normal 4 2" xfId="103" xr:uid="{00000000-0005-0000-0000-000097000000}"/>
    <cellStyle name="Normal 4 2 2" xfId="173" xr:uid="{00000000-0005-0000-0000-000098000000}"/>
    <cellStyle name="Normal 4 3" xfId="142" xr:uid="{00000000-0005-0000-0000-000099000000}"/>
    <cellStyle name="Normale 2" xfId="58" xr:uid="{00000000-0005-0000-0000-00009A000000}"/>
    <cellStyle name="Normale 2 2" xfId="59" xr:uid="{00000000-0005-0000-0000-00009B000000}"/>
    <cellStyle name="Normale 2_DCF_Guidelines_Standard-Tables_Version-2009 2" xfId="60" xr:uid="{00000000-0005-0000-0000-00009C000000}"/>
    <cellStyle name="Normale 3" xfId="61" xr:uid="{00000000-0005-0000-0000-00009D000000}"/>
    <cellStyle name="Normale 3 2" xfId="62" xr:uid="{00000000-0005-0000-0000-00009E000000}"/>
    <cellStyle name="Normale 4" xfId="63" xr:uid="{00000000-0005-0000-0000-00009F000000}"/>
    <cellStyle name="Normale 4 2" xfId="118" xr:uid="{00000000-0005-0000-0000-0000A0000000}"/>
    <cellStyle name="Normale 4 2 2" xfId="188" xr:uid="{00000000-0005-0000-0000-0000A1000000}"/>
    <cellStyle name="Normale 4 3" xfId="94" xr:uid="{00000000-0005-0000-0000-0000A2000000}"/>
    <cellStyle name="Normale 4 3 2" xfId="165" xr:uid="{00000000-0005-0000-0000-0000A3000000}"/>
    <cellStyle name="Normale 4 4" xfId="136" xr:uid="{00000000-0005-0000-0000-0000A4000000}"/>
    <cellStyle name="Normale_ITA Revised tables AR 2011_15 August 2012" xfId="77" xr:uid="{00000000-0005-0000-0000-0000A5000000}"/>
    <cellStyle name="Notas" xfId="64" xr:uid="{00000000-0005-0000-0000-0000A6000000}"/>
    <cellStyle name="Notas 2" xfId="119" xr:uid="{00000000-0005-0000-0000-0000A7000000}"/>
    <cellStyle name="Notas 2 2" xfId="189" xr:uid="{00000000-0005-0000-0000-0000A8000000}"/>
    <cellStyle name="Notas 2 3" xfId="222" xr:uid="{00000000-0005-0000-0000-0000A9000000}"/>
    <cellStyle name="Notas 3" xfId="120" xr:uid="{00000000-0005-0000-0000-0000AA000000}"/>
    <cellStyle name="Notas 3 2" xfId="190" xr:uid="{00000000-0005-0000-0000-0000AB000000}"/>
    <cellStyle name="Notas 3 3" xfId="223" xr:uid="{00000000-0005-0000-0000-0000AC000000}"/>
    <cellStyle name="Notas 4" xfId="95" xr:uid="{00000000-0005-0000-0000-0000AD000000}"/>
    <cellStyle name="Notas 4 2" xfId="166" xr:uid="{00000000-0005-0000-0000-0000AE000000}"/>
    <cellStyle name="Notas 4 3" xfId="207" xr:uid="{00000000-0005-0000-0000-0000AF000000}"/>
    <cellStyle name="Notas 5" xfId="127" xr:uid="{00000000-0005-0000-0000-0000B0000000}"/>
    <cellStyle name="Notas 5 2" xfId="197" xr:uid="{00000000-0005-0000-0000-0000B1000000}"/>
    <cellStyle name="Notas 5 3" xfId="230" xr:uid="{00000000-0005-0000-0000-0000B2000000}"/>
    <cellStyle name="Notas 6" xfId="154" xr:uid="{00000000-0005-0000-0000-0000B3000000}"/>
    <cellStyle name="Notiz" xfId="65" xr:uid="{00000000-0005-0000-0000-0000B4000000}"/>
    <cellStyle name="Notiz 2" xfId="121" xr:uid="{00000000-0005-0000-0000-0000B5000000}"/>
    <cellStyle name="Notiz 2 2" xfId="191" xr:uid="{00000000-0005-0000-0000-0000B6000000}"/>
    <cellStyle name="Notiz 2 3" xfId="224" xr:uid="{00000000-0005-0000-0000-0000B7000000}"/>
    <cellStyle name="Notiz 3" xfId="122" xr:uid="{00000000-0005-0000-0000-0000B8000000}"/>
    <cellStyle name="Notiz 3 2" xfId="192" xr:uid="{00000000-0005-0000-0000-0000B9000000}"/>
    <cellStyle name="Notiz 3 3" xfId="225" xr:uid="{00000000-0005-0000-0000-0000BA000000}"/>
    <cellStyle name="Notiz 4" xfId="96" xr:uid="{00000000-0005-0000-0000-0000BB000000}"/>
    <cellStyle name="Notiz 4 2" xfId="167" xr:uid="{00000000-0005-0000-0000-0000BC000000}"/>
    <cellStyle name="Notiz 4 3" xfId="208" xr:uid="{00000000-0005-0000-0000-0000BD000000}"/>
    <cellStyle name="Notiz 5" xfId="126" xr:uid="{00000000-0005-0000-0000-0000BE000000}"/>
    <cellStyle name="Notiz 5 2" xfId="196" xr:uid="{00000000-0005-0000-0000-0000BF000000}"/>
    <cellStyle name="Notiz 5 3" xfId="229" xr:uid="{00000000-0005-0000-0000-0000C0000000}"/>
    <cellStyle name="Notiz 6" xfId="155" xr:uid="{00000000-0005-0000-0000-0000C1000000}"/>
    <cellStyle name="Procentai" xfId="83" builtinId="5"/>
    <cellStyle name="Salida" xfId="66" xr:uid="{00000000-0005-0000-0000-0000C3000000}"/>
    <cellStyle name="Salida 2" xfId="123" xr:uid="{00000000-0005-0000-0000-0000C4000000}"/>
    <cellStyle name="Salida 2 2" xfId="193" xr:uid="{00000000-0005-0000-0000-0000C5000000}"/>
    <cellStyle name="Salida 2 3" xfId="226" xr:uid="{00000000-0005-0000-0000-0000C6000000}"/>
    <cellStyle name="Salida 3" xfId="124" xr:uid="{00000000-0005-0000-0000-0000C7000000}"/>
    <cellStyle name="Salida 3 2" xfId="194" xr:uid="{00000000-0005-0000-0000-0000C8000000}"/>
    <cellStyle name="Salida 3 3" xfId="227" xr:uid="{00000000-0005-0000-0000-0000C9000000}"/>
    <cellStyle name="Salida 4" xfId="97" xr:uid="{00000000-0005-0000-0000-0000CA000000}"/>
    <cellStyle name="Salida 4 2" xfId="168" xr:uid="{00000000-0005-0000-0000-0000CB000000}"/>
    <cellStyle name="Salida 4 3" xfId="209" xr:uid="{00000000-0005-0000-0000-0000CC000000}"/>
    <cellStyle name="Salida 5" xfId="125" xr:uid="{00000000-0005-0000-0000-0000CD000000}"/>
    <cellStyle name="Salida 5 2" xfId="195" xr:uid="{00000000-0005-0000-0000-0000CE000000}"/>
    <cellStyle name="Salida 5 3" xfId="228" xr:uid="{00000000-0005-0000-0000-0000CF000000}"/>
    <cellStyle name="Salida 6" xfId="156" xr:uid="{00000000-0005-0000-0000-0000D0000000}"/>
    <cellStyle name="Standard 2" xfId="67" xr:uid="{00000000-0005-0000-0000-0000D1000000}"/>
    <cellStyle name="Standard 2 2" xfId="68" xr:uid="{00000000-0005-0000-0000-0000D2000000}"/>
    <cellStyle name="Standard 2 2 2" xfId="79" xr:uid="{00000000-0005-0000-0000-0000D3000000}"/>
    <cellStyle name="Standard 2 2 2 2" xfId="80" xr:uid="{00000000-0005-0000-0000-0000D4000000}"/>
    <cellStyle name="Standard 2 2 2 2 2" xfId="102" xr:uid="{00000000-0005-0000-0000-0000D5000000}"/>
    <cellStyle name="Standard 2 2 2 2 2 2" xfId="144" xr:uid="{00000000-0005-0000-0000-0000D6000000}"/>
    <cellStyle name="Standard 2 2 2 2 2 3" xfId="241" xr:uid="{29D658E4-E9D8-458F-A859-2581CEBF7B85}"/>
    <cellStyle name="Standard 2 2 2 2 3" xfId="141" xr:uid="{00000000-0005-0000-0000-0000D7000000}"/>
    <cellStyle name="Standard 2 2 2 2 4" xfId="240" xr:uid="{AAB86EB2-67B1-4009-93BB-051F1FC823A2}"/>
    <cellStyle name="Standard 2 2 2 3" xfId="101" xr:uid="{00000000-0005-0000-0000-0000D8000000}"/>
    <cellStyle name="Standard 2 2 2 3 2" xfId="172" xr:uid="{00000000-0005-0000-0000-0000D9000000}"/>
    <cellStyle name="Standard 2 2 2 4" xfId="140" xr:uid="{00000000-0005-0000-0000-0000DA000000}"/>
    <cellStyle name="Standard 2 2 2 5" xfId="239" xr:uid="{34FC20A3-3C88-4D57-AB86-6CBE6B94B2E9}"/>
    <cellStyle name="Standard 2 2 3" xfId="99" xr:uid="{00000000-0005-0000-0000-0000DB000000}"/>
    <cellStyle name="Standard 2 2 3 2" xfId="170" xr:uid="{00000000-0005-0000-0000-0000DC000000}"/>
    <cellStyle name="Standard 2 2 4" xfId="138" xr:uid="{00000000-0005-0000-0000-0000DD000000}"/>
    <cellStyle name="Standard 2 3" xfId="78" xr:uid="{00000000-0005-0000-0000-0000DE000000}"/>
    <cellStyle name="Standard 2 3 2" xfId="100" xr:uid="{00000000-0005-0000-0000-0000DF000000}"/>
    <cellStyle name="Standard 2 3 2 2" xfId="171" xr:uid="{00000000-0005-0000-0000-0000E0000000}"/>
    <cellStyle name="Standard 2 3 3" xfId="139" xr:uid="{00000000-0005-0000-0000-0000E1000000}"/>
    <cellStyle name="Standard 2 3 4" xfId="238" xr:uid="{DF16B642-993E-49B9-B473-142B3BE17952}"/>
    <cellStyle name="Standard 2 4" xfId="98" xr:uid="{00000000-0005-0000-0000-0000E2000000}"/>
    <cellStyle name="Standard 2 4 2" xfId="169" xr:uid="{00000000-0005-0000-0000-0000E3000000}"/>
    <cellStyle name="Standard 2 5" xfId="137" xr:uid="{00000000-0005-0000-0000-0000E4000000}"/>
    <cellStyle name="Texto de advertencia" xfId="69" xr:uid="{00000000-0005-0000-0000-0000E5000000}"/>
    <cellStyle name="Texto explicativo" xfId="70" xr:uid="{00000000-0005-0000-0000-0000E6000000}"/>
    <cellStyle name="Título" xfId="71" xr:uid="{00000000-0005-0000-0000-0000E7000000}"/>
    <cellStyle name="Título 1" xfId="72" xr:uid="{00000000-0005-0000-0000-0000E8000000}"/>
    <cellStyle name="Título 2" xfId="73" xr:uid="{00000000-0005-0000-0000-0000E9000000}"/>
    <cellStyle name="Título 3" xfId="74" xr:uid="{00000000-0005-0000-0000-0000EA000000}"/>
    <cellStyle name="Überschrift" xfId="75" xr:uid="{00000000-0005-0000-0000-0000EB000000}"/>
    <cellStyle name="Warnender Text" xfId="76" xr:uid="{00000000-0005-0000-0000-0000EC000000}"/>
  </cellStyles>
  <dxfs count="9">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138760/AppData/Local/Microsoft/Windows/Temporary%20Internet%20Files/Content.IE5/KOU5UX2M/EWG_17-17_tables_AR_Draft_Economic_2a_3abc_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KW\Data%20Collection%20Regns\Annual%20Report%20Guidance\AWP%202017\WP_tables%20FINA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138760/AppData/Local/Microsoft/Windows/Temporary%20Internet%20Files/Content.IE5/KOU5UX2M/EWG_16-01_tabl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2A Fishing activity variab"/>
      <sheetName val="Table3A  Pop segment fishing"/>
      <sheetName val="Table3B Pop segments aquacultur"/>
      <sheetName val="Table 3C Pop segments process"/>
      <sheetName val="Table5B Quality assurance frame"/>
      <sheetName val="Table7A_Planned Regional_coord"/>
      <sheetName val="Table7B_Follow up of Recommenda"/>
      <sheetName val="Table7C_Bi- and multilateral "/>
      <sheetName val="Drop-down li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point.ku.lt/sites/jtapc/VIZA" TargetMode="External"/><Relationship Id="rId2" Type="http://schemas.openxmlformats.org/officeDocument/2006/relationships/hyperlink" Target="http://point.ku.lt/sites/jtapc/VIZA" TargetMode="External"/><Relationship Id="rId1" Type="http://schemas.openxmlformats.org/officeDocument/2006/relationships/hyperlink" Target="http://point.ku.lt/sites/jtapc/VIZA" TargetMode="External"/><Relationship Id="rId5" Type="http://schemas.openxmlformats.org/officeDocument/2006/relationships/vmlDrawing" Target="../drawings/vmlDrawing1.v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e-tar.lt/portal/lt/legalAct/be557330e0ab11e7b3f0a470b0373cb2" TargetMode="External"/><Relationship Id="rId2" Type="http://schemas.openxmlformats.org/officeDocument/2006/relationships/hyperlink" Target="https://www.e-tar.lt/portal/lt/legalAct/be557330e0ab11e7b3f0a470b0373cb2" TargetMode="External"/><Relationship Id="rId1" Type="http://schemas.openxmlformats.org/officeDocument/2006/relationships/hyperlink" Target="http://zum.lrv.lt/lt/veiklos-sritys/zuvininkyste/duomenu-rinkimo-programa"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M309"/>
  <sheetViews>
    <sheetView topLeftCell="A166" zoomScale="85" zoomScaleNormal="85" workbookViewId="0">
      <selection activeCell="F20" sqref="F20"/>
    </sheetView>
  </sheetViews>
  <sheetFormatPr defaultColWidth="8.85546875" defaultRowHeight="12.75"/>
  <cols>
    <col min="1" max="1" width="8.7109375" customWidth="1"/>
    <col min="2" max="2" width="9.42578125" customWidth="1"/>
    <col min="3" max="3" width="24.5703125" customWidth="1"/>
    <col min="4" max="4" width="30.5703125" customWidth="1"/>
    <col min="5" max="5" width="12.140625" customWidth="1"/>
    <col min="6" max="6" width="27.85546875" customWidth="1"/>
    <col min="7" max="7" width="8.7109375" customWidth="1"/>
    <col min="8" max="8" width="8.7109375" style="21" customWidth="1"/>
    <col min="9" max="10" width="8.7109375" customWidth="1"/>
    <col min="11" max="11" width="9.7109375" customWidth="1"/>
    <col min="12" max="12" width="28.42578125" style="20" customWidth="1"/>
    <col min="13" max="13" width="25.140625" style="510" customWidth="1"/>
  </cols>
  <sheetData>
    <row r="1" spans="1:13" ht="13.5" thickBot="1">
      <c r="A1" s="17" t="s">
        <v>46</v>
      </c>
      <c r="B1" s="510"/>
      <c r="C1" s="510"/>
      <c r="D1" s="510"/>
      <c r="E1" s="510"/>
      <c r="F1" s="510"/>
      <c r="G1" s="510"/>
      <c r="H1" s="18"/>
      <c r="I1" s="510"/>
      <c r="J1" s="510"/>
      <c r="K1" s="510"/>
    </row>
    <row r="2" spans="1:13" ht="15">
      <c r="A2" s="82"/>
      <c r="B2" s="83"/>
      <c r="C2" s="83"/>
      <c r="D2" s="83"/>
      <c r="E2" s="83"/>
      <c r="F2" s="83"/>
      <c r="G2" s="83"/>
      <c r="H2" s="83"/>
      <c r="I2" s="83"/>
      <c r="J2" s="84"/>
      <c r="K2" s="84"/>
      <c r="L2" s="101" t="s">
        <v>58</v>
      </c>
      <c r="M2" s="102" t="s">
        <v>1184</v>
      </c>
    </row>
    <row r="3" spans="1:13" ht="15.75" thickBot="1">
      <c r="A3" s="83"/>
      <c r="B3" s="83"/>
      <c r="C3" s="83"/>
      <c r="D3" s="83"/>
      <c r="E3" s="83"/>
      <c r="F3" s="83"/>
      <c r="G3" s="83"/>
      <c r="H3" s="83"/>
      <c r="I3" s="83"/>
      <c r="J3" s="85"/>
      <c r="K3" s="85"/>
      <c r="L3" s="103" t="s">
        <v>57</v>
      </c>
      <c r="M3" s="216">
        <v>2018</v>
      </c>
    </row>
    <row r="4" spans="1:13" s="4" customFormat="1" ht="68.25" thickBot="1">
      <c r="A4" s="161" t="s">
        <v>0</v>
      </c>
      <c r="B4" s="23" t="s">
        <v>62</v>
      </c>
      <c r="C4" s="24" t="s">
        <v>8</v>
      </c>
      <c r="D4" s="25" t="s">
        <v>1</v>
      </c>
      <c r="E4" s="25" t="s">
        <v>5</v>
      </c>
      <c r="F4" s="24" t="s">
        <v>18</v>
      </c>
      <c r="G4" s="24" t="s">
        <v>37</v>
      </c>
      <c r="H4" s="25" t="s">
        <v>26</v>
      </c>
      <c r="I4" s="25" t="s">
        <v>25</v>
      </c>
      <c r="J4" s="25" t="s">
        <v>61</v>
      </c>
      <c r="K4" s="25" t="s">
        <v>27</v>
      </c>
      <c r="L4" s="162" t="s">
        <v>4</v>
      </c>
      <c r="M4" s="363" t="s">
        <v>56</v>
      </c>
    </row>
    <row r="5" spans="1:13" s="6" customFormat="1" ht="12.75" customHeight="1">
      <c r="A5" s="666" t="s">
        <v>381</v>
      </c>
      <c r="B5" s="667" t="s">
        <v>382</v>
      </c>
      <c r="C5" s="668" t="s">
        <v>81</v>
      </c>
      <c r="D5" s="589" t="s">
        <v>78</v>
      </c>
      <c r="E5" s="669" t="s">
        <v>79</v>
      </c>
      <c r="F5" s="669" t="s">
        <v>383</v>
      </c>
      <c r="G5" s="669" t="s">
        <v>82</v>
      </c>
      <c r="H5" s="669" t="s">
        <v>108</v>
      </c>
      <c r="I5" s="669"/>
      <c r="J5" s="669" t="s">
        <v>108</v>
      </c>
      <c r="K5" s="669" t="s">
        <v>6</v>
      </c>
      <c r="L5" s="215"/>
      <c r="M5" s="812" t="s">
        <v>797</v>
      </c>
    </row>
    <row r="6" spans="1:13" s="6" customFormat="1">
      <c r="A6" s="666" t="s">
        <v>381</v>
      </c>
      <c r="B6" s="667" t="s">
        <v>382</v>
      </c>
      <c r="C6" s="668" t="s">
        <v>384</v>
      </c>
      <c r="D6" s="589" t="s">
        <v>78</v>
      </c>
      <c r="E6" s="669" t="s">
        <v>79</v>
      </c>
      <c r="F6" s="669" t="s">
        <v>383</v>
      </c>
      <c r="G6" s="669" t="s">
        <v>82</v>
      </c>
      <c r="H6" s="667" t="s">
        <v>108</v>
      </c>
      <c r="I6" s="669"/>
      <c r="J6" s="599" t="s">
        <v>108</v>
      </c>
      <c r="K6" s="670" t="s">
        <v>6</v>
      </c>
      <c r="L6" s="671"/>
      <c r="M6" s="813"/>
    </row>
    <row r="7" spans="1:13" s="6" customFormat="1">
      <c r="A7" s="666" t="s">
        <v>381</v>
      </c>
      <c r="B7" s="667" t="s">
        <v>382</v>
      </c>
      <c r="C7" s="668" t="s">
        <v>385</v>
      </c>
      <c r="D7" s="589" t="s">
        <v>78</v>
      </c>
      <c r="E7" s="669" t="s">
        <v>79</v>
      </c>
      <c r="F7" s="669" t="s">
        <v>383</v>
      </c>
      <c r="G7" s="669" t="s">
        <v>82</v>
      </c>
      <c r="H7" s="667" t="s">
        <v>108</v>
      </c>
      <c r="I7" s="669"/>
      <c r="J7" s="599" t="s">
        <v>108</v>
      </c>
      <c r="K7" s="670" t="s">
        <v>6</v>
      </c>
      <c r="L7" s="671"/>
      <c r="M7" s="813"/>
    </row>
    <row r="8" spans="1:13" s="6" customFormat="1">
      <c r="A8" s="666" t="s">
        <v>381</v>
      </c>
      <c r="B8" s="667" t="s">
        <v>382</v>
      </c>
      <c r="C8" s="668" t="s">
        <v>80</v>
      </c>
      <c r="D8" s="589" t="s">
        <v>78</v>
      </c>
      <c r="E8" s="669" t="s">
        <v>79</v>
      </c>
      <c r="F8" s="669" t="s">
        <v>383</v>
      </c>
      <c r="G8" s="669" t="s">
        <v>82</v>
      </c>
      <c r="H8" s="669" t="s">
        <v>108</v>
      </c>
      <c r="I8" s="669"/>
      <c r="J8" s="599" t="s">
        <v>108</v>
      </c>
      <c r="K8" s="669" t="s">
        <v>6</v>
      </c>
      <c r="L8" s="672"/>
      <c r="M8" s="813"/>
    </row>
    <row r="9" spans="1:13" s="6" customFormat="1">
      <c r="A9" s="666" t="s">
        <v>381</v>
      </c>
      <c r="B9" s="667" t="s">
        <v>382</v>
      </c>
      <c r="C9" s="673" t="s">
        <v>386</v>
      </c>
      <c r="D9" s="589" t="s">
        <v>78</v>
      </c>
      <c r="E9" s="669" t="s">
        <v>79</v>
      </c>
      <c r="F9" s="669" t="s">
        <v>383</v>
      </c>
      <c r="G9" s="669" t="s">
        <v>82</v>
      </c>
      <c r="H9" s="669" t="s">
        <v>108</v>
      </c>
      <c r="I9" s="669"/>
      <c r="J9" s="599" t="s">
        <v>108</v>
      </c>
      <c r="K9" s="669" t="s">
        <v>6</v>
      </c>
      <c r="L9" s="672"/>
      <c r="M9" s="813"/>
    </row>
    <row r="10" spans="1:13" s="6" customFormat="1">
      <c r="A10" s="666" t="s">
        <v>381</v>
      </c>
      <c r="B10" s="667" t="s">
        <v>382</v>
      </c>
      <c r="C10" s="673" t="s">
        <v>387</v>
      </c>
      <c r="D10" s="589" t="s">
        <v>78</v>
      </c>
      <c r="E10" s="669" t="s">
        <v>79</v>
      </c>
      <c r="F10" s="669" t="s">
        <v>383</v>
      </c>
      <c r="G10" s="669" t="s">
        <v>82</v>
      </c>
      <c r="H10" s="669" t="s">
        <v>108</v>
      </c>
      <c r="I10" s="669"/>
      <c r="J10" s="599" t="s">
        <v>108</v>
      </c>
      <c r="K10" s="669" t="s">
        <v>6</v>
      </c>
      <c r="L10" s="672"/>
      <c r="M10" s="813"/>
    </row>
    <row r="11" spans="1:13" s="6" customFormat="1">
      <c r="A11" s="666" t="s">
        <v>381</v>
      </c>
      <c r="B11" s="667" t="s">
        <v>382</v>
      </c>
      <c r="C11" s="668" t="s">
        <v>388</v>
      </c>
      <c r="D11" s="589" t="s">
        <v>78</v>
      </c>
      <c r="E11" s="669" t="s">
        <v>79</v>
      </c>
      <c r="F11" s="669" t="s">
        <v>383</v>
      </c>
      <c r="G11" s="669" t="s">
        <v>82</v>
      </c>
      <c r="H11" s="669" t="s">
        <v>108</v>
      </c>
      <c r="I11" s="669"/>
      <c r="J11" s="599" t="s">
        <v>108</v>
      </c>
      <c r="K11" s="669" t="s">
        <v>6</v>
      </c>
      <c r="L11" s="672"/>
      <c r="M11" s="813"/>
    </row>
    <row r="12" spans="1:13" s="6" customFormat="1">
      <c r="A12" s="666" t="s">
        <v>381</v>
      </c>
      <c r="B12" s="667" t="s">
        <v>389</v>
      </c>
      <c r="C12" s="673" t="s">
        <v>390</v>
      </c>
      <c r="D12" s="589" t="s">
        <v>78</v>
      </c>
      <c r="E12" s="669" t="s">
        <v>79</v>
      </c>
      <c r="F12" s="669" t="s">
        <v>383</v>
      </c>
      <c r="G12" s="669" t="s">
        <v>6</v>
      </c>
      <c r="H12" s="669">
        <v>658</v>
      </c>
      <c r="I12" s="669" t="s">
        <v>391</v>
      </c>
      <c r="J12" s="599" t="s">
        <v>392</v>
      </c>
      <c r="K12" s="669" t="s">
        <v>82</v>
      </c>
      <c r="L12" s="672"/>
      <c r="M12" s="813"/>
    </row>
    <row r="13" spans="1:13" s="6" customFormat="1">
      <c r="A13" s="666" t="s">
        <v>381</v>
      </c>
      <c r="B13" s="667" t="s">
        <v>382</v>
      </c>
      <c r="C13" s="668" t="s">
        <v>393</v>
      </c>
      <c r="D13" s="589" t="s">
        <v>78</v>
      </c>
      <c r="E13" s="669" t="s">
        <v>79</v>
      </c>
      <c r="F13" s="669" t="s">
        <v>383</v>
      </c>
      <c r="G13" s="669" t="s">
        <v>82</v>
      </c>
      <c r="H13" s="669" t="s">
        <v>108</v>
      </c>
      <c r="I13" s="669" t="s">
        <v>108</v>
      </c>
      <c r="J13" s="599" t="s">
        <v>108</v>
      </c>
      <c r="K13" s="669" t="s">
        <v>6</v>
      </c>
      <c r="L13" s="674"/>
      <c r="M13" s="813"/>
    </row>
    <row r="14" spans="1:13" s="6" customFormat="1">
      <c r="A14" s="666" t="s">
        <v>381</v>
      </c>
      <c r="B14" s="667" t="s">
        <v>382</v>
      </c>
      <c r="C14" s="673" t="s">
        <v>394</v>
      </c>
      <c r="D14" s="589" t="s">
        <v>78</v>
      </c>
      <c r="E14" s="669" t="s">
        <v>79</v>
      </c>
      <c r="F14" s="669" t="s">
        <v>383</v>
      </c>
      <c r="G14" s="669" t="s">
        <v>82</v>
      </c>
      <c r="H14" s="669" t="s">
        <v>108</v>
      </c>
      <c r="I14" s="669"/>
      <c r="J14" s="599" t="s">
        <v>108</v>
      </c>
      <c r="K14" s="669" t="s">
        <v>6</v>
      </c>
      <c r="L14" s="674"/>
      <c r="M14" s="813"/>
    </row>
    <row r="15" spans="1:13" s="6" customFormat="1">
      <c r="A15" s="666" t="s">
        <v>381</v>
      </c>
      <c r="B15" s="667" t="s">
        <v>382</v>
      </c>
      <c r="C15" s="673" t="s">
        <v>220</v>
      </c>
      <c r="D15" s="589" t="s">
        <v>78</v>
      </c>
      <c r="E15" s="669" t="s">
        <v>79</v>
      </c>
      <c r="F15" s="669" t="s">
        <v>383</v>
      </c>
      <c r="G15" s="669" t="s">
        <v>82</v>
      </c>
      <c r="H15" s="669" t="s">
        <v>108</v>
      </c>
      <c r="I15" s="669"/>
      <c r="J15" s="599" t="s">
        <v>108</v>
      </c>
      <c r="K15" s="669" t="s">
        <v>6</v>
      </c>
      <c r="L15" s="675"/>
      <c r="M15" s="813"/>
    </row>
    <row r="16" spans="1:13" s="6" customFormat="1">
      <c r="A16" s="666" t="s">
        <v>381</v>
      </c>
      <c r="B16" s="667" t="s">
        <v>382</v>
      </c>
      <c r="C16" s="673" t="s">
        <v>395</v>
      </c>
      <c r="D16" s="589" t="s">
        <v>78</v>
      </c>
      <c r="E16" s="669" t="s">
        <v>79</v>
      </c>
      <c r="F16" s="669" t="s">
        <v>396</v>
      </c>
      <c r="G16" s="669" t="s">
        <v>82</v>
      </c>
      <c r="H16" s="669" t="s">
        <v>108</v>
      </c>
      <c r="I16" s="669"/>
      <c r="J16" s="599" t="s">
        <v>108</v>
      </c>
      <c r="K16" s="669" t="s">
        <v>6</v>
      </c>
      <c r="L16" s="675"/>
      <c r="M16" s="813"/>
    </row>
    <row r="17" spans="1:13" s="3" customFormat="1">
      <c r="A17" s="666" t="s">
        <v>381</v>
      </c>
      <c r="B17" s="667" t="s">
        <v>389</v>
      </c>
      <c r="C17" s="668" t="s">
        <v>397</v>
      </c>
      <c r="D17" s="589" t="s">
        <v>78</v>
      </c>
      <c r="E17" s="669" t="s">
        <v>79</v>
      </c>
      <c r="F17" s="669" t="s">
        <v>383</v>
      </c>
      <c r="G17" s="669" t="s">
        <v>6</v>
      </c>
      <c r="H17" s="669">
        <v>519</v>
      </c>
      <c r="I17" s="669" t="s">
        <v>391</v>
      </c>
      <c r="J17" s="599" t="s">
        <v>398</v>
      </c>
      <c r="K17" s="669" t="s">
        <v>6</v>
      </c>
      <c r="L17" s="671" t="s">
        <v>658</v>
      </c>
      <c r="M17" s="813"/>
    </row>
    <row r="18" spans="1:13">
      <c r="A18" s="666" t="s">
        <v>381</v>
      </c>
      <c r="B18" s="667" t="s">
        <v>382</v>
      </c>
      <c r="C18" s="673" t="s">
        <v>399</v>
      </c>
      <c r="D18" s="589" t="s">
        <v>78</v>
      </c>
      <c r="E18" s="669" t="s">
        <v>79</v>
      </c>
      <c r="F18" s="669" t="s">
        <v>383</v>
      </c>
      <c r="G18" s="669" t="s">
        <v>82</v>
      </c>
      <c r="H18" s="669" t="s">
        <v>108</v>
      </c>
      <c r="I18" s="669"/>
      <c r="J18" s="599" t="s">
        <v>108</v>
      </c>
      <c r="K18" s="669" t="s">
        <v>6</v>
      </c>
      <c r="L18" s="671"/>
      <c r="M18" s="813"/>
    </row>
    <row r="19" spans="1:13">
      <c r="A19" s="666" t="s">
        <v>381</v>
      </c>
      <c r="B19" s="667" t="s">
        <v>382</v>
      </c>
      <c r="C19" s="668" t="s">
        <v>400</v>
      </c>
      <c r="D19" s="589" t="s">
        <v>78</v>
      </c>
      <c r="E19" s="669" t="s">
        <v>79</v>
      </c>
      <c r="F19" s="669" t="s">
        <v>401</v>
      </c>
      <c r="G19" s="669" t="s">
        <v>82</v>
      </c>
      <c r="H19" s="669" t="s">
        <v>108</v>
      </c>
      <c r="I19" s="669"/>
      <c r="J19" s="599" t="s">
        <v>108</v>
      </c>
      <c r="K19" s="669" t="s">
        <v>6</v>
      </c>
      <c r="L19" s="676"/>
      <c r="M19" s="813"/>
    </row>
    <row r="20" spans="1:13">
      <c r="A20" s="666" t="s">
        <v>381</v>
      </c>
      <c r="B20" s="667" t="s">
        <v>382</v>
      </c>
      <c r="C20" s="673" t="s">
        <v>402</v>
      </c>
      <c r="D20" s="589" t="s">
        <v>78</v>
      </c>
      <c r="E20" s="669" t="s">
        <v>79</v>
      </c>
      <c r="F20" s="669" t="s">
        <v>403</v>
      </c>
      <c r="G20" s="669" t="s">
        <v>82</v>
      </c>
      <c r="H20" s="669" t="s">
        <v>108</v>
      </c>
      <c r="I20" s="669"/>
      <c r="J20" s="599"/>
      <c r="K20" s="669"/>
      <c r="L20" s="676"/>
      <c r="M20" s="813"/>
    </row>
    <row r="21" spans="1:13">
      <c r="A21" s="666" t="s">
        <v>381</v>
      </c>
      <c r="B21" s="667" t="s">
        <v>382</v>
      </c>
      <c r="C21" s="668" t="s">
        <v>81</v>
      </c>
      <c r="D21" s="589" t="s">
        <v>78</v>
      </c>
      <c r="E21" s="669" t="s">
        <v>79</v>
      </c>
      <c r="F21" s="669" t="s">
        <v>403</v>
      </c>
      <c r="G21" s="669" t="s">
        <v>82</v>
      </c>
      <c r="H21" s="669" t="s">
        <v>108</v>
      </c>
      <c r="I21" s="669"/>
      <c r="J21" s="599" t="s">
        <v>108</v>
      </c>
      <c r="K21" s="669" t="s">
        <v>6</v>
      </c>
      <c r="L21" s="676"/>
      <c r="M21" s="813"/>
    </row>
    <row r="22" spans="1:13">
      <c r="A22" s="666" t="s">
        <v>381</v>
      </c>
      <c r="B22" s="667" t="s">
        <v>382</v>
      </c>
      <c r="C22" s="673" t="s">
        <v>385</v>
      </c>
      <c r="D22" s="589" t="s">
        <v>78</v>
      </c>
      <c r="E22" s="669" t="s">
        <v>79</v>
      </c>
      <c r="F22" s="669" t="s">
        <v>404</v>
      </c>
      <c r="G22" s="669" t="s">
        <v>82</v>
      </c>
      <c r="H22" s="669" t="s">
        <v>405</v>
      </c>
      <c r="I22" s="669">
        <v>1.05</v>
      </c>
      <c r="J22" s="599" t="s">
        <v>398</v>
      </c>
      <c r="K22" s="669" t="s">
        <v>82</v>
      </c>
      <c r="L22" s="677"/>
      <c r="M22" s="813"/>
    </row>
    <row r="23" spans="1:13">
      <c r="A23" s="666" t="s">
        <v>381</v>
      </c>
      <c r="B23" s="667" t="s">
        <v>382</v>
      </c>
      <c r="C23" s="668" t="s">
        <v>406</v>
      </c>
      <c r="D23" s="589" t="s">
        <v>78</v>
      </c>
      <c r="E23" s="669" t="s">
        <v>79</v>
      </c>
      <c r="F23" s="669" t="s">
        <v>403</v>
      </c>
      <c r="G23" s="669" t="s">
        <v>82</v>
      </c>
      <c r="H23" s="669" t="s">
        <v>108</v>
      </c>
      <c r="I23" s="669"/>
      <c r="J23" s="599" t="s">
        <v>108</v>
      </c>
      <c r="K23" s="669" t="s">
        <v>6</v>
      </c>
      <c r="L23" s="676"/>
      <c r="M23" s="813"/>
    </row>
    <row r="24" spans="1:13">
      <c r="A24" s="666" t="s">
        <v>381</v>
      </c>
      <c r="B24" s="667" t="s">
        <v>382</v>
      </c>
      <c r="C24" s="673" t="s">
        <v>407</v>
      </c>
      <c r="D24" s="589" t="s">
        <v>78</v>
      </c>
      <c r="E24" s="669" t="s">
        <v>79</v>
      </c>
      <c r="F24" s="669" t="s">
        <v>403</v>
      </c>
      <c r="G24" s="669" t="s">
        <v>82</v>
      </c>
      <c r="H24" s="669" t="s">
        <v>108</v>
      </c>
      <c r="I24" s="669"/>
      <c r="J24" s="599" t="s">
        <v>108</v>
      </c>
      <c r="K24" s="669" t="s">
        <v>6</v>
      </c>
      <c r="L24" s="676"/>
      <c r="M24" s="813"/>
    </row>
    <row r="25" spans="1:13">
      <c r="A25" s="666" t="s">
        <v>381</v>
      </c>
      <c r="B25" s="667" t="s">
        <v>382</v>
      </c>
      <c r="C25" s="668" t="s">
        <v>408</v>
      </c>
      <c r="D25" s="589" t="s">
        <v>78</v>
      </c>
      <c r="E25" s="669" t="s">
        <v>79</v>
      </c>
      <c r="F25" s="669" t="s">
        <v>403</v>
      </c>
      <c r="G25" s="669" t="s">
        <v>82</v>
      </c>
      <c r="H25" s="669" t="s">
        <v>108</v>
      </c>
      <c r="I25" s="669"/>
      <c r="J25" s="599" t="s">
        <v>108</v>
      </c>
      <c r="K25" s="669" t="s">
        <v>6</v>
      </c>
      <c r="L25" s="676"/>
      <c r="M25" s="813"/>
    </row>
    <row r="26" spans="1:13">
      <c r="A26" s="666" t="s">
        <v>381</v>
      </c>
      <c r="B26" s="667" t="s">
        <v>382</v>
      </c>
      <c r="C26" s="673" t="s">
        <v>80</v>
      </c>
      <c r="D26" s="589" t="s">
        <v>78</v>
      </c>
      <c r="E26" s="669" t="s">
        <v>79</v>
      </c>
      <c r="F26" s="669" t="s">
        <v>409</v>
      </c>
      <c r="G26" s="669" t="s">
        <v>82</v>
      </c>
      <c r="H26" s="669" t="s">
        <v>108</v>
      </c>
      <c r="I26" s="669"/>
      <c r="J26" s="599" t="s">
        <v>108</v>
      </c>
      <c r="K26" s="669" t="s">
        <v>6</v>
      </c>
      <c r="L26" s="676"/>
      <c r="M26" s="813"/>
    </row>
    <row r="27" spans="1:13">
      <c r="A27" s="666" t="s">
        <v>381</v>
      </c>
      <c r="B27" s="667" t="s">
        <v>382</v>
      </c>
      <c r="C27" s="668" t="s">
        <v>80</v>
      </c>
      <c r="D27" s="589" t="s">
        <v>78</v>
      </c>
      <c r="E27" s="669" t="s">
        <v>79</v>
      </c>
      <c r="F27" s="669" t="s">
        <v>410</v>
      </c>
      <c r="G27" s="669" t="s">
        <v>82</v>
      </c>
      <c r="H27" s="669" t="s">
        <v>108</v>
      </c>
      <c r="I27" s="669"/>
      <c r="J27" s="599" t="s">
        <v>108</v>
      </c>
      <c r="K27" s="669" t="s">
        <v>6</v>
      </c>
      <c r="L27" s="676"/>
      <c r="M27" s="813"/>
    </row>
    <row r="28" spans="1:13">
      <c r="A28" s="666" t="s">
        <v>381</v>
      </c>
      <c r="B28" s="667" t="s">
        <v>382</v>
      </c>
      <c r="C28" s="673" t="s">
        <v>411</v>
      </c>
      <c r="D28" s="589" t="s">
        <v>78</v>
      </c>
      <c r="E28" s="669" t="s">
        <v>79</v>
      </c>
      <c r="F28" s="669" t="s">
        <v>403</v>
      </c>
      <c r="G28" s="669" t="s">
        <v>82</v>
      </c>
      <c r="H28" s="669" t="s">
        <v>108</v>
      </c>
      <c r="I28" s="669"/>
      <c r="J28" s="599" t="s">
        <v>108</v>
      </c>
      <c r="K28" s="669" t="s">
        <v>6</v>
      </c>
      <c r="L28" s="676"/>
      <c r="M28" s="813"/>
    </row>
    <row r="29" spans="1:13">
      <c r="A29" s="666" t="s">
        <v>381</v>
      </c>
      <c r="B29" s="667" t="s">
        <v>382</v>
      </c>
      <c r="C29" s="668" t="s">
        <v>412</v>
      </c>
      <c r="D29" s="589" t="s">
        <v>78</v>
      </c>
      <c r="E29" s="669" t="s">
        <v>79</v>
      </c>
      <c r="F29" s="669" t="s">
        <v>403</v>
      </c>
      <c r="G29" s="669" t="s">
        <v>82</v>
      </c>
      <c r="H29" s="669" t="s">
        <v>108</v>
      </c>
      <c r="I29" s="669"/>
      <c r="J29" s="599" t="s">
        <v>108</v>
      </c>
      <c r="K29" s="669" t="s">
        <v>6</v>
      </c>
      <c r="L29" s="676"/>
      <c r="M29" s="813"/>
    </row>
    <row r="30" spans="1:13">
      <c r="A30" s="666" t="s">
        <v>381</v>
      </c>
      <c r="B30" s="667" t="s">
        <v>382</v>
      </c>
      <c r="C30" s="673" t="s">
        <v>387</v>
      </c>
      <c r="D30" s="589" t="s">
        <v>78</v>
      </c>
      <c r="E30" s="669" t="s">
        <v>79</v>
      </c>
      <c r="F30" s="669" t="s">
        <v>403</v>
      </c>
      <c r="G30" s="669" t="s">
        <v>82</v>
      </c>
      <c r="H30" s="669" t="s">
        <v>108</v>
      </c>
      <c r="I30" s="669"/>
      <c r="J30" s="599" t="s">
        <v>108</v>
      </c>
      <c r="K30" s="669" t="s">
        <v>6</v>
      </c>
      <c r="L30" s="676"/>
      <c r="M30" s="813"/>
    </row>
    <row r="31" spans="1:13">
      <c r="A31" s="666" t="s">
        <v>381</v>
      </c>
      <c r="B31" s="667" t="s">
        <v>382</v>
      </c>
      <c r="C31" s="668" t="s">
        <v>413</v>
      </c>
      <c r="D31" s="589" t="s">
        <v>78</v>
      </c>
      <c r="E31" s="669" t="s">
        <v>79</v>
      </c>
      <c r="F31" s="669" t="s">
        <v>403</v>
      </c>
      <c r="G31" s="669" t="s">
        <v>82</v>
      </c>
      <c r="H31" s="669" t="s">
        <v>108</v>
      </c>
      <c r="I31" s="669"/>
      <c r="J31" s="599" t="s">
        <v>108</v>
      </c>
      <c r="K31" s="669" t="s">
        <v>6</v>
      </c>
      <c r="L31" s="676"/>
      <c r="M31" s="813"/>
    </row>
    <row r="32" spans="1:13">
      <c r="A32" s="666" t="s">
        <v>381</v>
      </c>
      <c r="B32" s="667" t="s">
        <v>382</v>
      </c>
      <c r="C32" s="673" t="s">
        <v>414</v>
      </c>
      <c r="D32" s="589" t="s">
        <v>78</v>
      </c>
      <c r="E32" s="669" t="s">
        <v>79</v>
      </c>
      <c r="F32" s="669" t="s">
        <v>403</v>
      </c>
      <c r="G32" s="669" t="s">
        <v>82</v>
      </c>
      <c r="H32" s="669" t="s">
        <v>108</v>
      </c>
      <c r="I32" s="669"/>
      <c r="J32" s="599" t="s">
        <v>108</v>
      </c>
      <c r="K32" s="669" t="s">
        <v>6</v>
      </c>
      <c r="L32" s="676"/>
      <c r="M32" s="813"/>
    </row>
    <row r="33" spans="1:13">
      <c r="A33" s="666" t="s">
        <v>381</v>
      </c>
      <c r="B33" s="667" t="s">
        <v>382</v>
      </c>
      <c r="C33" s="668" t="s">
        <v>388</v>
      </c>
      <c r="D33" s="589" t="s">
        <v>78</v>
      </c>
      <c r="E33" s="669" t="s">
        <v>79</v>
      </c>
      <c r="F33" s="669" t="s">
        <v>403</v>
      </c>
      <c r="G33" s="669" t="s">
        <v>82</v>
      </c>
      <c r="H33" s="669" t="s">
        <v>108</v>
      </c>
      <c r="I33" s="669"/>
      <c r="J33" s="599" t="s">
        <v>108</v>
      </c>
      <c r="K33" s="669" t="s">
        <v>6</v>
      </c>
      <c r="L33" s="676"/>
      <c r="M33" s="813"/>
    </row>
    <row r="34" spans="1:13">
      <c r="A34" s="666" t="s">
        <v>381</v>
      </c>
      <c r="B34" s="667" t="s">
        <v>382</v>
      </c>
      <c r="C34" s="673" t="s">
        <v>415</v>
      </c>
      <c r="D34" s="589" t="s">
        <v>78</v>
      </c>
      <c r="E34" s="669" t="s">
        <v>79</v>
      </c>
      <c r="F34" s="669" t="s">
        <v>416</v>
      </c>
      <c r="G34" s="669" t="s">
        <v>82</v>
      </c>
      <c r="H34" s="669" t="s">
        <v>108</v>
      </c>
      <c r="I34" s="669"/>
      <c r="J34" s="599" t="s">
        <v>108</v>
      </c>
      <c r="K34" s="669" t="s">
        <v>6</v>
      </c>
      <c r="L34" s="676"/>
      <c r="M34" s="813"/>
    </row>
    <row r="35" spans="1:13">
      <c r="A35" s="666" t="s">
        <v>381</v>
      </c>
      <c r="B35" s="667" t="s">
        <v>382</v>
      </c>
      <c r="C35" s="668" t="s">
        <v>390</v>
      </c>
      <c r="D35" s="589" t="s">
        <v>78</v>
      </c>
      <c r="E35" s="669" t="s">
        <v>79</v>
      </c>
      <c r="F35" s="669" t="s">
        <v>403</v>
      </c>
      <c r="G35" s="669" t="s">
        <v>82</v>
      </c>
      <c r="H35" s="669" t="s">
        <v>108</v>
      </c>
      <c r="I35" s="669"/>
      <c r="J35" s="599" t="s">
        <v>108</v>
      </c>
      <c r="K35" s="669" t="s">
        <v>6</v>
      </c>
      <c r="L35" s="676"/>
      <c r="M35" s="813"/>
    </row>
    <row r="36" spans="1:13">
      <c r="A36" s="666" t="s">
        <v>381</v>
      </c>
      <c r="B36" s="667" t="s">
        <v>382</v>
      </c>
      <c r="C36" s="673" t="s">
        <v>417</v>
      </c>
      <c r="D36" s="589" t="s">
        <v>78</v>
      </c>
      <c r="E36" s="669" t="s">
        <v>79</v>
      </c>
      <c r="F36" s="669" t="s">
        <v>403</v>
      </c>
      <c r="G36" s="669" t="s">
        <v>82</v>
      </c>
      <c r="H36" s="669" t="s">
        <v>108</v>
      </c>
      <c r="I36" s="669"/>
      <c r="J36" s="599" t="s">
        <v>108</v>
      </c>
      <c r="K36" s="669" t="s">
        <v>6</v>
      </c>
      <c r="L36" s="676"/>
      <c r="M36" s="813"/>
    </row>
    <row r="37" spans="1:13">
      <c r="A37" s="666" t="s">
        <v>381</v>
      </c>
      <c r="B37" s="667" t="s">
        <v>382</v>
      </c>
      <c r="C37" s="668" t="s">
        <v>393</v>
      </c>
      <c r="D37" s="589" t="s">
        <v>78</v>
      </c>
      <c r="E37" s="669" t="s">
        <v>79</v>
      </c>
      <c r="F37" s="669" t="s">
        <v>403</v>
      </c>
      <c r="G37" s="669" t="s">
        <v>82</v>
      </c>
      <c r="H37" s="669" t="s">
        <v>108</v>
      </c>
      <c r="I37" s="669"/>
      <c r="J37" s="599" t="s">
        <v>108</v>
      </c>
      <c r="K37" s="669" t="s">
        <v>6</v>
      </c>
      <c r="L37" s="676"/>
      <c r="M37" s="813"/>
    </row>
    <row r="38" spans="1:13">
      <c r="A38" s="666" t="s">
        <v>381</v>
      </c>
      <c r="B38" s="667" t="s">
        <v>382</v>
      </c>
      <c r="C38" s="673" t="s">
        <v>220</v>
      </c>
      <c r="D38" s="589" t="s">
        <v>78</v>
      </c>
      <c r="E38" s="669" t="s">
        <v>79</v>
      </c>
      <c r="F38" s="669" t="s">
        <v>403</v>
      </c>
      <c r="G38" s="669" t="s">
        <v>82</v>
      </c>
      <c r="H38" s="669" t="s">
        <v>108</v>
      </c>
      <c r="I38" s="669"/>
      <c r="J38" s="599" t="s">
        <v>108</v>
      </c>
      <c r="K38" s="669" t="s">
        <v>6</v>
      </c>
      <c r="L38" s="676"/>
      <c r="M38" s="813"/>
    </row>
    <row r="39" spans="1:13">
      <c r="A39" s="666" t="s">
        <v>381</v>
      </c>
      <c r="B39" s="667" t="s">
        <v>382</v>
      </c>
      <c r="C39" s="668" t="s">
        <v>418</v>
      </c>
      <c r="D39" s="589" t="s">
        <v>78</v>
      </c>
      <c r="E39" s="669" t="s">
        <v>79</v>
      </c>
      <c r="F39" s="669" t="s">
        <v>403</v>
      </c>
      <c r="G39" s="669" t="s">
        <v>82</v>
      </c>
      <c r="H39" s="669" t="s">
        <v>108</v>
      </c>
      <c r="I39" s="669"/>
      <c r="J39" s="599" t="s">
        <v>108</v>
      </c>
      <c r="K39" s="669" t="s">
        <v>6</v>
      </c>
      <c r="L39" s="676"/>
      <c r="M39" s="813"/>
    </row>
    <row r="40" spans="1:13">
      <c r="A40" s="666" t="s">
        <v>381</v>
      </c>
      <c r="B40" s="667" t="s">
        <v>382</v>
      </c>
      <c r="C40" s="673" t="s">
        <v>395</v>
      </c>
      <c r="D40" s="589" t="s">
        <v>78</v>
      </c>
      <c r="E40" s="669" t="s">
        <v>79</v>
      </c>
      <c r="F40" s="669" t="s">
        <v>403</v>
      </c>
      <c r="G40" s="669" t="s">
        <v>82</v>
      </c>
      <c r="H40" s="669" t="s">
        <v>108</v>
      </c>
      <c r="I40" s="669"/>
      <c r="J40" s="599" t="s">
        <v>108</v>
      </c>
      <c r="K40" s="669" t="s">
        <v>6</v>
      </c>
      <c r="L40" s="676"/>
      <c r="M40" s="813"/>
    </row>
    <row r="41" spans="1:13">
      <c r="A41" s="666" t="s">
        <v>381</v>
      </c>
      <c r="B41" s="667" t="s">
        <v>382</v>
      </c>
      <c r="C41" s="668" t="s">
        <v>419</v>
      </c>
      <c r="D41" s="589" t="s">
        <v>78</v>
      </c>
      <c r="E41" s="669" t="s">
        <v>79</v>
      </c>
      <c r="F41" s="669" t="s">
        <v>403</v>
      </c>
      <c r="G41" s="669" t="s">
        <v>82</v>
      </c>
      <c r="H41" s="669" t="s">
        <v>108</v>
      </c>
      <c r="I41" s="669"/>
      <c r="J41" s="599" t="s">
        <v>108</v>
      </c>
      <c r="K41" s="669" t="s">
        <v>6</v>
      </c>
      <c r="L41" s="676"/>
      <c r="M41" s="813"/>
    </row>
    <row r="42" spans="1:13">
      <c r="A42" s="666" t="s">
        <v>381</v>
      </c>
      <c r="B42" s="667" t="s">
        <v>382</v>
      </c>
      <c r="C42" s="673" t="s">
        <v>420</v>
      </c>
      <c r="D42" s="589" t="s">
        <v>78</v>
      </c>
      <c r="E42" s="669" t="s">
        <v>79</v>
      </c>
      <c r="F42" s="669" t="s">
        <v>403</v>
      </c>
      <c r="G42" s="669" t="s">
        <v>82</v>
      </c>
      <c r="H42" s="669" t="s">
        <v>108</v>
      </c>
      <c r="I42" s="669"/>
      <c r="J42" s="599" t="s">
        <v>108</v>
      </c>
      <c r="K42" s="669" t="s">
        <v>6</v>
      </c>
      <c r="L42" s="676"/>
      <c r="M42" s="813"/>
    </row>
    <row r="43" spans="1:13">
      <c r="A43" s="666" t="s">
        <v>381</v>
      </c>
      <c r="B43" s="667" t="s">
        <v>382</v>
      </c>
      <c r="C43" s="668" t="s">
        <v>421</v>
      </c>
      <c r="D43" s="589" t="s">
        <v>78</v>
      </c>
      <c r="E43" s="669" t="s">
        <v>79</v>
      </c>
      <c r="F43" s="669" t="s">
        <v>403</v>
      </c>
      <c r="G43" s="669" t="s">
        <v>82</v>
      </c>
      <c r="H43" s="669" t="s">
        <v>108</v>
      </c>
      <c r="I43" s="669"/>
      <c r="J43" s="599" t="s">
        <v>108</v>
      </c>
      <c r="K43" s="669" t="s">
        <v>6</v>
      </c>
      <c r="L43" s="676"/>
      <c r="M43" s="813"/>
    </row>
    <row r="44" spans="1:13">
      <c r="A44" s="666" t="s">
        <v>381</v>
      </c>
      <c r="B44" s="667" t="s">
        <v>382</v>
      </c>
      <c r="C44" s="673" t="s">
        <v>422</v>
      </c>
      <c r="D44" s="589" t="s">
        <v>78</v>
      </c>
      <c r="E44" s="669" t="s">
        <v>79</v>
      </c>
      <c r="F44" s="669" t="s">
        <v>403</v>
      </c>
      <c r="G44" s="669" t="s">
        <v>82</v>
      </c>
      <c r="H44" s="669" t="s">
        <v>108</v>
      </c>
      <c r="I44" s="669"/>
      <c r="J44" s="599" t="s">
        <v>108</v>
      </c>
      <c r="K44" s="669" t="s">
        <v>6</v>
      </c>
      <c r="L44" s="676"/>
      <c r="M44" s="813"/>
    </row>
    <row r="45" spans="1:13">
      <c r="A45" s="666" t="s">
        <v>381</v>
      </c>
      <c r="B45" s="667" t="s">
        <v>382</v>
      </c>
      <c r="C45" s="668" t="s">
        <v>423</v>
      </c>
      <c r="D45" s="589" t="s">
        <v>78</v>
      </c>
      <c r="E45" s="669" t="s">
        <v>79</v>
      </c>
      <c r="F45" s="669" t="s">
        <v>403</v>
      </c>
      <c r="G45" s="669" t="s">
        <v>82</v>
      </c>
      <c r="H45" s="669" t="s">
        <v>108</v>
      </c>
      <c r="I45" s="669"/>
      <c r="J45" s="599" t="s">
        <v>108</v>
      </c>
      <c r="K45" s="669" t="s">
        <v>6</v>
      </c>
      <c r="L45" s="676"/>
      <c r="M45" s="814"/>
    </row>
    <row r="46" spans="1:13">
      <c r="A46" s="666" t="s">
        <v>381</v>
      </c>
      <c r="B46" s="667" t="s">
        <v>382</v>
      </c>
      <c r="C46" s="673" t="s">
        <v>81</v>
      </c>
      <c r="D46" s="589" t="s">
        <v>83</v>
      </c>
      <c r="E46" s="669" t="s">
        <v>79</v>
      </c>
      <c r="F46" s="669" t="s">
        <v>424</v>
      </c>
      <c r="G46" s="669" t="s">
        <v>6</v>
      </c>
      <c r="H46" s="669" t="s">
        <v>425</v>
      </c>
      <c r="I46" s="669"/>
      <c r="J46" s="599">
        <v>2.99</v>
      </c>
      <c r="K46" s="669" t="s">
        <v>82</v>
      </c>
      <c r="L46" s="678"/>
      <c r="M46" s="679"/>
    </row>
    <row r="47" spans="1:13" ht="38.25">
      <c r="A47" s="666" t="s">
        <v>381</v>
      </c>
      <c r="B47" s="667" t="s">
        <v>389</v>
      </c>
      <c r="C47" s="668" t="s">
        <v>385</v>
      </c>
      <c r="D47" s="589" t="s">
        <v>83</v>
      </c>
      <c r="E47" s="669" t="s">
        <v>79</v>
      </c>
      <c r="F47" s="669" t="s">
        <v>426</v>
      </c>
      <c r="G47" s="669" t="s">
        <v>6</v>
      </c>
      <c r="H47" s="669">
        <v>4025</v>
      </c>
      <c r="I47" s="669">
        <v>2.92</v>
      </c>
      <c r="J47" s="599"/>
      <c r="K47" s="669" t="s">
        <v>82</v>
      </c>
      <c r="L47" s="678"/>
      <c r="M47" s="364" t="s">
        <v>794</v>
      </c>
    </row>
    <row r="48" spans="1:13">
      <c r="A48" s="666" t="s">
        <v>381</v>
      </c>
      <c r="B48" s="667" t="s">
        <v>389</v>
      </c>
      <c r="C48" s="673" t="s">
        <v>385</v>
      </c>
      <c r="D48" s="589" t="s">
        <v>83</v>
      </c>
      <c r="E48" s="669" t="s">
        <v>79</v>
      </c>
      <c r="F48" s="669" t="s">
        <v>427</v>
      </c>
      <c r="G48" s="669" t="s">
        <v>82</v>
      </c>
      <c r="H48" s="669" t="s">
        <v>108</v>
      </c>
      <c r="I48" s="669" t="s">
        <v>108</v>
      </c>
      <c r="J48" s="599"/>
      <c r="K48" s="669"/>
      <c r="L48" s="678"/>
      <c r="M48" s="160"/>
    </row>
    <row r="49" spans="1:13">
      <c r="A49" s="666" t="s">
        <v>381</v>
      </c>
      <c r="B49" s="667" t="s">
        <v>389</v>
      </c>
      <c r="C49" s="668" t="s">
        <v>385</v>
      </c>
      <c r="D49" s="589" t="s">
        <v>83</v>
      </c>
      <c r="E49" s="669" t="s">
        <v>79</v>
      </c>
      <c r="F49" s="669">
        <v>30</v>
      </c>
      <c r="G49" s="669" t="s">
        <v>82</v>
      </c>
      <c r="H49" s="669" t="s">
        <v>108</v>
      </c>
      <c r="I49" s="669" t="s">
        <v>108</v>
      </c>
      <c r="J49" s="599"/>
      <c r="K49" s="669"/>
      <c r="L49" s="678"/>
      <c r="M49" s="160"/>
    </row>
    <row r="50" spans="1:13">
      <c r="A50" s="666" t="s">
        <v>381</v>
      </c>
      <c r="B50" s="667" t="s">
        <v>389</v>
      </c>
      <c r="C50" s="673" t="s">
        <v>385</v>
      </c>
      <c r="D50" s="589" t="s">
        <v>83</v>
      </c>
      <c r="E50" s="669" t="s">
        <v>79</v>
      </c>
      <c r="F50" s="669">
        <v>31</v>
      </c>
      <c r="G50" s="669" t="s">
        <v>82</v>
      </c>
      <c r="H50" s="669" t="s">
        <v>108</v>
      </c>
      <c r="I50" s="669" t="s">
        <v>108</v>
      </c>
      <c r="J50" s="599"/>
      <c r="K50" s="669"/>
      <c r="L50" s="678"/>
      <c r="M50" s="160"/>
    </row>
    <row r="51" spans="1:13">
      <c r="A51" s="666" t="s">
        <v>381</v>
      </c>
      <c r="B51" s="667" t="s">
        <v>389</v>
      </c>
      <c r="C51" s="668" t="s">
        <v>385</v>
      </c>
      <c r="D51" s="589" t="s">
        <v>83</v>
      </c>
      <c r="E51" s="669" t="s">
        <v>79</v>
      </c>
      <c r="F51" s="669" t="s">
        <v>428</v>
      </c>
      <c r="G51" s="669" t="s">
        <v>82</v>
      </c>
      <c r="H51" s="669" t="s">
        <v>108</v>
      </c>
      <c r="I51" s="669" t="s">
        <v>108</v>
      </c>
      <c r="J51" s="599"/>
      <c r="K51" s="669"/>
      <c r="L51" s="678"/>
      <c r="M51" s="160"/>
    </row>
    <row r="52" spans="1:13">
      <c r="A52" s="666" t="s">
        <v>381</v>
      </c>
      <c r="B52" s="667" t="s">
        <v>389</v>
      </c>
      <c r="C52" s="673" t="s">
        <v>429</v>
      </c>
      <c r="D52" s="589" t="s">
        <v>83</v>
      </c>
      <c r="E52" s="669" t="s">
        <v>79</v>
      </c>
      <c r="F52" s="669" t="s">
        <v>424</v>
      </c>
      <c r="G52" s="669" t="s">
        <v>82</v>
      </c>
      <c r="H52" s="669" t="s">
        <v>108</v>
      </c>
      <c r="I52" s="669"/>
      <c r="J52" s="599" t="s">
        <v>108</v>
      </c>
      <c r="K52" s="669"/>
      <c r="L52" s="678"/>
      <c r="M52" s="160"/>
    </row>
    <row r="53" spans="1:13">
      <c r="A53" s="666" t="s">
        <v>381</v>
      </c>
      <c r="B53" s="667" t="s">
        <v>389</v>
      </c>
      <c r="C53" s="668" t="s">
        <v>430</v>
      </c>
      <c r="D53" s="589" t="s">
        <v>83</v>
      </c>
      <c r="E53" s="669" t="s">
        <v>79</v>
      </c>
      <c r="F53" s="669" t="s">
        <v>431</v>
      </c>
      <c r="G53" s="669" t="s">
        <v>82</v>
      </c>
      <c r="H53" s="669" t="s">
        <v>425</v>
      </c>
      <c r="I53" s="669"/>
      <c r="J53" s="599">
        <v>0.04</v>
      </c>
      <c r="K53" s="669" t="s">
        <v>6</v>
      </c>
      <c r="L53" s="678"/>
      <c r="M53" s="160"/>
    </row>
    <row r="54" spans="1:13" ht="38.25">
      <c r="A54" s="666" t="s">
        <v>381</v>
      </c>
      <c r="B54" s="667" t="s">
        <v>389</v>
      </c>
      <c r="C54" s="673" t="s">
        <v>80</v>
      </c>
      <c r="D54" s="589" t="s">
        <v>83</v>
      </c>
      <c r="E54" s="669" t="s">
        <v>79</v>
      </c>
      <c r="F54" s="669" t="s">
        <v>432</v>
      </c>
      <c r="G54" s="669" t="s">
        <v>82</v>
      </c>
      <c r="H54" s="669" t="s">
        <v>425</v>
      </c>
      <c r="I54" s="669">
        <v>2.34</v>
      </c>
      <c r="J54" s="599"/>
      <c r="K54" s="669" t="s">
        <v>6</v>
      </c>
      <c r="L54" s="680" t="s">
        <v>659</v>
      </c>
      <c r="M54" s="160"/>
    </row>
    <row r="55" spans="1:13" ht="63.75" customHeight="1">
      <c r="A55" s="666" t="s">
        <v>381</v>
      </c>
      <c r="B55" s="667" t="s">
        <v>389</v>
      </c>
      <c r="C55" s="668" t="s">
        <v>80</v>
      </c>
      <c r="D55" s="589" t="s">
        <v>83</v>
      </c>
      <c r="E55" s="669" t="s">
        <v>79</v>
      </c>
      <c r="F55" s="669" t="s">
        <v>433</v>
      </c>
      <c r="G55" s="669" t="s">
        <v>6</v>
      </c>
      <c r="H55" s="669">
        <v>1537</v>
      </c>
      <c r="I55" s="669">
        <v>5.63</v>
      </c>
      <c r="J55" s="599"/>
      <c r="K55" s="669" t="s">
        <v>82</v>
      </c>
      <c r="L55" s="678"/>
      <c r="M55" s="364" t="s">
        <v>795</v>
      </c>
    </row>
    <row r="56" spans="1:13">
      <c r="A56" s="666" t="s">
        <v>381</v>
      </c>
      <c r="B56" s="667" t="s">
        <v>389</v>
      </c>
      <c r="C56" s="673" t="s">
        <v>412</v>
      </c>
      <c r="D56" s="589" t="s">
        <v>83</v>
      </c>
      <c r="E56" s="669" t="s">
        <v>79</v>
      </c>
      <c r="F56" s="669" t="s">
        <v>424</v>
      </c>
      <c r="G56" s="669" t="s">
        <v>82</v>
      </c>
      <c r="H56" s="669" t="s">
        <v>108</v>
      </c>
      <c r="I56" s="669"/>
      <c r="J56" s="599" t="s">
        <v>108</v>
      </c>
      <c r="K56" s="669"/>
      <c r="L56" s="678"/>
      <c r="M56" s="160"/>
    </row>
    <row r="57" spans="1:13">
      <c r="A57" s="666" t="s">
        <v>381</v>
      </c>
      <c r="B57" s="667" t="s">
        <v>389</v>
      </c>
      <c r="C57" s="668" t="s">
        <v>434</v>
      </c>
      <c r="D57" s="589" t="s">
        <v>83</v>
      </c>
      <c r="E57" s="669" t="s">
        <v>79</v>
      </c>
      <c r="F57" s="669" t="s">
        <v>431</v>
      </c>
      <c r="G57" s="669" t="s">
        <v>82</v>
      </c>
      <c r="H57" s="669" t="s">
        <v>425</v>
      </c>
      <c r="I57" s="669"/>
      <c r="J57" s="599">
        <v>0.02</v>
      </c>
      <c r="K57" s="669" t="s">
        <v>6</v>
      </c>
      <c r="L57" s="678"/>
      <c r="M57" s="160"/>
    </row>
    <row r="58" spans="1:13">
      <c r="A58" s="666" t="s">
        <v>381</v>
      </c>
      <c r="B58" s="667" t="s">
        <v>389</v>
      </c>
      <c r="C58" s="673" t="s">
        <v>435</v>
      </c>
      <c r="D58" s="589" t="s">
        <v>83</v>
      </c>
      <c r="E58" s="669" t="s">
        <v>79</v>
      </c>
      <c r="F58" s="669" t="s">
        <v>424</v>
      </c>
      <c r="G58" s="669" t="s">
        <v>6</v>
      </c>
      <c r="H58" s="669">
        <v>438</v>
      </c>
      <c r="I58" s="669"/>
      <c r="J58" s="599">
        <v>0.84</v>
      </c>
      <c r="K58" s="669" t="s">
        <v>82</v>
      </c>
      <c r="L58" s="678"/>
      <c r="M58" s="160"/>
    </row>
    <row r="59" spans="1:13">
      <c r="A59" s="666" t="s">
        <v>381</v>
      </c>
      <c r="B59" s="667" t="s">
        <v>389</v>
      </c>
      <c r="C59" s="668" t="s">
        <v>436</v>
      </c>
      <c r="D59" s="589" t="s">
        <v>83</v>
      </c>
      <c r="E59" s="669" t="s">
        <v>79</v>
      </c>
      <c r="F59" s="669" t="s">
        <v>424</v>
      </c>
      <c r="G59" s="669" t="s">
        <v>82</v>
      </c>
      <c r="H59" s="669" t="s">
        <v>108</v>
      </c>
      <c r="I59" s="669" t="s">
        <v>108</v>
      </c>
      <c r="J59" s="599"/>
      <c r="K59" s="669"/>
      <c r="L59" s="678"/>
      <c r="M59" s="160"/>
    </row>
    <row r="60" spans="1:13">
      <c r="A60" s="666" t="s">
        <v>381</v>
      </c>
      <c r="B60" s="667" t="s">
        <v>389</v>
      </c>
      <c r="C60" s="673" t="s">
        <v>418</v>
      </c>
      <c r="D60" s="589" t="s">
        <v>83</v>
      </c>
      <c r="E60" s="669" t="s">
        <v>79</v>
      </c>
      <c r="F60" s="669" t="s">
        <v>424</v>
      </c>
      <c r="G60" s="669" t="s">
        <v>82</v>
      </c>
      <c r="H60" s="669" t="s">
        <v>425</v>
      </c>
      <c r="I60" s="669"/>
      <c r="J60" s="599">
        <v>1.7</v>
      </c>
      <c r="K60" s="669" t="s">
        <v>6</v>
      </c>
      <c r="L60" s="678"/>
      <c r="M60" s="160"/>
    </row>
    <row r="61" spans="1:13">
      <c r="A61" s="666" t="s">
        <v>381</v>
      </c>
      <c r="B61" s="667" t="s">
        <v>389</v>
      </c>
      <c r="C61" s="668" t="s">
        <v>437</v>
      </c>
      <c r="D61" s="589" t="s">
        <v>83</v>
      </c>
      <c r="E61" s="669" t="s">
        <v>79</v>
      </c>
      <c r="F61" s="669" t="s">
        <v>438</v>
      </c>
      <c r="G61" s="669" t="s">
        <v>6</v>
      </c>
      <c r="H61" s="669" t="s">
        <v>425</v>
      </c>
      <c r="I61" s="669">
        <v>1.55</v>
      </c>
      <c r="J61" s="599"/>
      <c r="K61" s="669" t="s">
        <v>6</v>
      </c>
      <c r="L61" s="678"/>
      <c r="M61" s="160"/>
    </row>
    <row r="62" spans="1:13">
      <c r="A62" s="666" t="s">
        <v>381</v>
      </c>
      <c r="B62" s="667" t="s">
        <v>389</v>
      </c>
      <c r="C62" s="673" t="s">
        <v>437</v>
      </c>
      <c r="D62" s="589" t="s">
        <v>83</v>
      </c>
      <c r="E62" s="669" t="s">
        <v>79</v>
      </c>
      <c r="F62" s="669">
        <v>32</v>
      </c>
      <c r="G62" s="669" t="s">
        <v>82</v>
      </c>
      <c r="H62" s="669" t="s">
        <v>108</v>
      </c>
      <c r="I62" s="669" t="s">
        <v>108</v>
      </c>
      <c r="J62" s="599"/>
      <c r="K62" s="669"/>
      <c r="L62" s="678"/>
      <c r="M62" s="160"/>
    </row>
    <row r="63" spans="1:13">
      <c r="A63" s="666" t="s">
        <v>381</v>
      </c>
      <c r="B63" s="667" t="s">
        <v>389</v>
      </c>
      <c r="C63" s="668" t="s">
        <v>439</v>
      </c>
      <c r="D63" s="589" t="s">
        <v>83</v>
      </c>
      <c r="E63" s="669" t="s">
        <v>79</v>
      </c>
      <c r="F63" s="669" t="s">
        <v>424</v>
      </c>
      <c r="G63" s="669" t="s">
        <v>82</v>
      </c>
      <c r="H63" s="669" t="s">
        <v>425</v>
      </c>
      <c r="I63" s="669"/>
      <c r="J63" s="599">
        <v>0.02</v>
      </c>
      <c r="K63" s="669" t="s">
        <v>6</v>
      </c>
      <c r="L63" s="678"/>
      <c r="M63" s="160"/>
    </row>
    <row r="64" spans="1:13">
      <c r="A64" s="666" t="s">
        <v>381</v>
      </c>
      <c r="B64" s="667" t="s">
        <v>389</v>
      </c>
      <c r="C64" s="673" t="s">
        <v>440</v>
      </c>
      <c r="D64" s="589" t="s">
        <v>83</v>
      </c>
      <c r="E64" s="669" t="s">
        <v>79</v>
      </c>
      <c r="F64" s="669" t="s">
        <v>431</v>
      </c>
      <c r="G64" s="669" t="s">
        <v>82</v>
      </c>
      <c r="H64" s="669" t="s">
        <v>425</v>
      </c>
      <c r="I64" s="669"/>
      <c r="J64" s="599">
        <v>0.1</v>
      </c>
      <c r="K64" s="669" t="s">
        <v>6</v>
      </c>
      <c r="L64" s="678"/>
      <c r="M64" s="160"/>
    </row>
    <row r="65" spans="1:13">
      <c r="A65" s="666" t="s">
        <v>381</v>
      </c>
      <c r="B65" s="667" t="s">
        <v>389</v>
      </c>
      <c r="C65" s="668" t="s">
        <v>441</v>
      </c>
      <c r="D65" s="589" t="s">
        <v>83</v>
      </c>
      <c r="E65" s="669" t="s">
        <v>79</v>
      </c>
      <c r="F65" s="669" t="s">
        <v>424</v>
      </c>
      <c r="G65" s="669" t="s">
        <v>82</v>
      </c>
      <c r="H65" s="669" t="s">
        <v>108</v>
      </c>
      <c r="I65" s="669"/>
      <c r="J65" s="599" t="s">
        <v>108</v>
      </c>
      <c r="K65" s="669"/>
      <c r="L65" s="678"/>
      <c r="M65" s="160"/>
    </row>
    <row r="66" spans="1:13">
      <c r="A66" s="666" t="s">
        <v>381</v>
      </c>
      <c r="B66" s="667" t="s">
        <v>389</v>
      </c>
      <c r="C66" s="673" t="s">
        <v>420</v>
      </c>
      <c r="D66" s="589" t="s">
        <v>83</v>
      </c>
      <c r="E66" s="669" t="s">
        <v>79</v>
      </c>
      <c r="F66" s="669">
        <v>22</v>
      </c>
      <c r="G66" s="669" t="s">
        <v>82</v>
      </c>
      <c r="H66" s="669" t="s">
        <v>108</v>
      </c>
      <c r="I66" s="669"/>
      <c r="J66" s="599" t="s">
        <v>108</v>
      </c>
      <c r="K66" s="669"/>
      <c r="L66" s="678"/>
      <c r="M66" s="160"/>
    </row>
    <row r="67" spans="1:13" ht="38.25">
      <c r="A67" s="666" t="s">
        <v>381</v>
      </c>
      <c r="B67" s="667" t="s">
        <v>389</v>
      </c>
      <c r="C67" s="668" t="s">
        <v>421</v>
      </c>
      <c r="D67" s="589" t="s">
        <v>83</v>
      </c>
      <c r="E67" s="669" t="s">
        <v>79</v>
      </c>
      <c r="F67" s="669" t="s">
        <v>424</v>
      </c>
      <c r="G67" s="669" t="s">
        <v>6</v>
      </c>
      <c r="H67" s="669">
        <v>10744</v>
      </c>
      <c r="I67" s="669">
        <v>5</v>
      </c>
      <c r="J67" s="599"/>
      <c r="K67" s="669" t="s">
        <v>82</v>
      </c>
      <c r="L67" s="678"/>
      <c r="M67" s="364" t="s">
        <v>796</v>
      </c>
    </row>
    <row r="68" spans="1:13" ht="12.75" customHeight="1">
      <c r="A68" s="666" t="s">
        <v>381</v>
      </c>
      <c r="B68" s="667" t="s">
        <v>389</v>
      </c>
      <c r="C68" s="673" t="s">
        <v>402</v>
      </c>
      <c r="D68" s="681" t="s">
        <v>78</v>
      </c>
      <c r="E68" s="669" t="s">
        <v>79</v>
      </c>
      <c r="F68" s="669" t="s">
        <v>442</v>
      </c>
      <c r="G68" s="669" t="s">
        <v>82</v>
      </c>
      <c r="H68" s="669">
        <v>277</v>
      </c>
      <c r="I68" s="669" t="s">
        <v>108</v>
      </c>
      <c r="J68" s="599" t="s">
        <v>398</v>
      </c>
      <c r="K68" s="669" t="s">
        <v>82</v>
      </c>
      <c r="L68" s="676" t="s">
        <v>658</v>
      </c>
      <c r="M68" s="815" t="s">
        <v>800</v>
      </c>
    </row>
    <row r="69" spans="1:13">
      <c r="A69" s="666" t="s">
        <v>381</v>
      </c>
      <c r="B69" s="667" t="s">
        <v>382</v>
      </c>
      <c r="C69" s="668" t="s">
        <v>443</v>
      </c>
      <c r="D69" s="681" t="s">
        <v>78</v>
      </c>
      <c r="E69" s="669" t="s">
        <v>79</v>
      </c>
      <c r="F69" s="669" t="s">
        <v>442</v>
      </c>
      <c r="G69" s="669" t="s">
        <v>82</v>
      </c>
      <c r="H69" s="669" t="s">
        <v>108</v>
      </c>
      <c r="I69" s="669"/>
      <c r="J69" s="599" t="s">
        <v>108</v>
      </c>
      <c r="K69" s="669" t="s">
        <v>6</v>
      </c>
      <c r="L69" s="676"/>
      <c r="M69" s="816"/>
    </row>
    <row r="70" spans="1:13">
      <c r="A70" s="666" t="s">
        <v>381</v>
      </c>
      <c r="B70" s="667" t="s">
        <v>382</v>
      </c>
      <c r="C70" s="673" t="s">
        <v>81</v>
      </c>
      <c r="D70" s="681" t="s">
        <v>78</v>
      </c>
      <c r="E70" s="669" t="s">
        <v>79</v>
      </c>
      <c r="F70" s="669" t="s">
        <v>444</v>
      </c>
      <c r="G70" s="669" t="s">
        <v>82</v>
      </c>
      <c r="H70" s="669" t="s">
        <v>108</v>
      </c>
      <c r="I70" s="669"/>
      <c r="J70" s="599" t="s">
        <v>108</v>
      </c>
      <c r="K70" s="669" t="s">
        <v>6</v>
      </c>
      <c r="L70" s="676"/>
      <c r="M70" s="816"/>
    </row>
    <row r="71" spans="1:13">
      <c r="A71" s="666" t="s">
        <v>381</v>
      </c>
      <c r="B71" s="667" t="s">
        <v>382</v>
      </c>
      <c r="C71" s="668" t="s">
        <v>445</v>
      </c>
      <c r="D71" s="681" t="s">
        <v>78</v>
      </c>
      <c r="E71" s="669" t="s">
        <v>79</v>
      </c>
      <c r="F71" s="669" t="s">
        <v>442</v>
      </c>
      <c r="G71" s="669" t="s">
        <v>82</v>
      </c>
      <c r="H71" s="669" t="s">
        <v>108</v>
      </c>
      <c r="I71" s="669"/>
      <c r="J71" s="599" t="s">
        <v>108</v>
      </c>
      <c r="K71" s="669" t="s">
        <v>6</v>
      </c>
      <c r="L71" s="676"/>
      <c r="M71" s="816"/>
    </row>
    <row r="72" spans="1:13">
      <c r="A72" s="666" t="s">
        <v>381</v>
      </c>
      <c r="B72" s="667" t="s">
        <v>382</v>
      </c>
      <c r="C72" s="673" t="s">
        <v>407</v>
      </c>
      <c r="D72" s="681" t="s">
        <v>78</v>
      </c>
      <c r="E72" s="669" t="s">
        <v>79</v>
      </c>
      <c r="F72" s="669" t="s">
        <v>442</v>
      </c>
      <c r="G72" s="669" t="s">
        <v>82</v>
      </c>
      <c r="H72" s="669" t="s">
        <v>108</v>
      </c>
      <c r="I72" s="669"/>
      <c r="J72" s="599" t="s">
        <v>108</v>
      </c>
      <c r="K72" s="669" t="s">
        <v>6</v>
      </c>
      <c r="L72" s="676"/>
      <c r="M72" s="816"/>
    </row>
    <row r="73" spans="1:13">
      <c r="A73" s="666" t="s">
        <v>381</v>
      </c>
      <c r="B73" s="667" t="s">
        <v>382</v>
      </c>
      <c r="C73" s="668" t="s">
        <v>384</v>
      </c>
      <c r="D73" s="681" t="s">
        <v>78</v>
      </c>
      <c r="E73" s="669" t="s">
        <v>79</v>
      </c>
      <c r="F73" s="669" t="s">
        <v>442</v>
      </c>
      <c r="G73" s="669" t="s">
        <v>82</v>
      </c>
      <c r="H73" s="669" t="s">
        <v>108</v>
      </c>
      <c r="I73" s="669"/>
      <c r="J73" s="599" t="s">
        <v>108</v>
      </c>
      <c r="K73" s="669" t="s">
        <v>6</v>
      </c>
      <c r="L73" s="676"/>
      <c r="M73" s="816"/>
    </row>
    <row r="74" spans="1:13">
      <c r="A74" s="666" t="s">
        <v>381</v>
      </c>
      <c r="B74" s="667" t="s">
        <v>382</v>
      </c>
      <c r="C74" s="673" t="s">
        <v>385</v>
      </c>
      <c r="D74" s="681" t="s">
        <v>78</v>
      </c>
      <c r="E74" s="669" t="s">
        <v>79</v>
      </c>
      <c r="F74" s="669" t="s">
        <v>444</v>
      </c>
      <c r="G74" s="669" t="s">
        <v>82</v>
      </c>
      <c r="H74" s="669" t="s">
        <v>108</v>
      </c>
      <c r="I74" s="669"/>
      <c r="J74" s="599" t="s">
        <v>108</v>
      </c>
      <c r="K74" s="669" t="s">
        <v>6</v>
      </c>
      <c r="L74" s="676"/>
      <c r="M74" s="816"/>
    </row>
    <row r="75" spans="1:13">
      <c r="A75" s="666" t="s">
        <v>381</v>
      </c>
      <c r="B75" s="667" t="s">
        <v>382</v>
      </c>
      <c r="C75" s="668" t="s">
        <v>446</v>
      </c>
      <c r="D75" s="681" t="s">
        <v>78</v>
      </c>
      <c r="E75" s="669" t="s">
        <v>79</v>
      </c>
      <c r="F75" s="669" t="s">
        <v>444</v>
      </c>
      <c r="G75" s="669" t="s">
        <v>82</v>
      </c>
      <c r="H75" s="669" t="s">
        <v>108</v>
      </c>
      <c r="I75" s="669"/>
      <c r="J75" s="599" t="s">
        <v>108</v>
      </c>
      <c r="K75" s="669" t="s">
        <v>6</v>
      </c>
      <c r="L75" s="676"/>
      <c r="M75" s="816"/>
    </row>
    <row r="76" spans="1:13">
      <c r="A76" s="666" t="s">
        <v>381</v>
      </c>
      <c r="B76" s="667" t="s">
        <v>382</v>
      </c>
      <c r="C76" s="673" t="s">
        <v>447</v>
      </c>
      <c r="D76" s="681" t="s">
        <v>78</v>
      </c>
      <c r="E76" s="669" t="s">
        <v>79</v>
      </c>
      <c r="F76" s="669" t="s">
        <v>444</v>
      </c>
      <c r="G76" s="669" t="s">
        <v>82</v>
      </c>
      <c r="H76" s="669" t="s">
        <v>108</v>
      </c>
      <c r="I76" s="669"/>
      <c r="J76" s="599" t="s">
        <v>108</v>
      </c>
      <c r="K76" s="669" t="s">
        <v>6</v>
      </c>
      <c r="L76" s="676"/>
      <c r="M76" s="816"/>
    </row>
    <row r="77" spans="1:13">
      <c r="A77" s="666" t="s">
        <v>381</v>
      </c>
      <c r="B77" s="667" t="s">
        <v>382</v>
      </c>
      <c r="C77" s="668" t="s">
        <v>407</v>
      </c>
      <c r="D77" s="681" t="s">
        <v>78</v>
      </c>
      <c r="E77" s="669" t="s">
        <v>79</v>
      </c>
      <c r="F77" s="669" t="s">
        <v>442</v>
      </c>
      <c r="G77" s="669" t="s">
        <v>82</v>
      </c>
      <c r="H77" s="669" t="s">
        <v>108</v>
      </c>
      <c r="I77" s="669"/>
      <c r="J77" s="599" t="s">
        <v>108</v>
      </c>
      <c r="K77" s="669" t="s">
        <v>6</v>
      </c>
      <c r="L77" s="676"/>
      <c r="M77" s="816"/>
    </row>
    <row r="78" spans="1:13">
      <c r="A78" s="666" t="s">
        <v>381</v>
      </c>
      <c r="B78" s="667" t="s">
        <v>382</v>
      </c>
      <c r="C78" s="673" t="s">
        <v>80</v>
      </c>
      <c r="D78" s="681" t="s">
        <v>78</v>
      </c>
      <c r="E78" s="669" t="s">
        <v>79</v>
      </c>
      <c r="F78" s="669" t="s">
        <v>444</v>
      </c>
      <c r="G78" s="669" t="s">
        <v>82</v>
      </c>
      <c r="H78" s="669" t="s">
        <v>108</v>
      </c>
      <c r="I78" s="669"/>
      <c r="J78" s="599" t="s">
        <v>108</v>
      </c>
      <c r="K78" s="669" t="s">
        <v>6</v>
      </c>
      <c r="L78" s="676"/>
      <c r="M78" s="816"/>
    </row>
    <row r="79" spans="1:13">
      <c r="A79" s="666" t="s">
        <v>381</v>
      </c>
      <c r="B79" s="667" t="s">
        <v>382</v>
      </c>
      <c r="C79" s="668" t="s">
        <v>411</v>
      </c>
      <c r="D79" s="681" t="s">
        <v>78</v>
      </c>
      <c r="E79" s="669" t="s">
        <v>79</v>
      </c>
      <c r="F79" s="669" t="s">
        <v>442</v>
      </c>
      <c r="G79" s="669" t="s">
        <v>82</v>
      </c>
      <c r="H79" s="669" t="s">
        <v>108</v>
      </c>
      <c r="I79" s="669"/>
      <c r="J79" s="599" t="s">
        <v>108</v>
      </c>
      <c r="K79" s="669" t="s">
        <v>6</v>
      </c>
      <c r="L79" s="676"/>
      <c r="M79" s="816"/>
    </row>
    <row r="80" spans="1:13">
      <c r="A80" s="666" t="s">
        <v>381</v>
      </c>
      <c r="B80" s="667" t="s">
        <v>382</v>
      </c>
      <c r="C80" s="673" t="s">
        <v>448</v>
      </c>
      <c r="D80" s="681" t="s">
        <v>78</v>
      </c>
      <c r="E80" s="669" t="s">
        <v>79</v>
      </c>
      <c r="F80" s="669" t="s">
        <v>442</v>
      </c>
      <c r="G80" s="669" t="s">
        <v>82</v>
      </c>
      <c r="H80" s="669" t="s">
        <v>108</v>
      </c>
      <c r="I80" s="669"/>
      <c r="J80" s="599" t="s">
        <v>108</v>
      </c>
      <c r="K80" s="669" t="s">
        <v>6</v>
      </c>
      <c r="L80" s="676"/>
      <c r="M80" s="816"/>
    </row>
    <row r="81" spans="1:13">
      <c r="A81" s="666" t="s">
        <v>381</v>
      </c>
      <c r="B81" s="667" t="s">
        <v>382</v>
      </c>
      <c r="C81" s="668" t="s">
        <v>449</v>
      </c>
      <c r="D81" s="681" t="s">
        <v>78</v>
      </c>
      <c r="E81" s="669" t="s">
        <v>79</v>
      </c>
      <c r="F81" s="669" t="s">
        <v>444</v>
      </c>
      <c r="G81" s="669" t="s">
        <v>82</v>
      </c>
      <c r="H81" s="669" t="s">
        <v>108</v>
      </c>
      <c r="I81" s="669"/>
      <c r="J81" s="599" t="s">
        <v>108</v>
      </c>
      <c r="K81" s="669" t="s">
        <v>6</v>
      </c>
      <c r="L81" s="676"/>
      <c r="M81" s="816"/>
    </row>
    <row r="82" spans="1:13">
      <c r="A82" s="666" t="s">
        <v>381</v>
      </c>
      <c r="B82" s="667" t="s">
        <v>382</v>
      </c>
      <c r="C82" s="673" t="s">
        <v>450</v>
      </c>
      <c r="D82" s="681" t="s">
        <v>78</v>
      </c>
      <c r="E82" s="669" t="s">
        <v>79</v>
      </c>
      <c r="F82" s="669" t="s">
        <v>444</v>
      </c>
      <c r="G82" s="669" t="s">
        <v>82</v>
      </c>
      <c r="H82" s="669" t="s">
        <v>108</v>
      </c>
      <c r="I82" s="669"/>
      <c r="J82" s="599" t="s">
        <v>108</v>
      </c>
      <c r="K82" s="669" t="s">
        <v>6</v>
      </c>
      <c r="L82" s="676"/>
      <c r="M82" s="816"/>
    </row>
    <row r="83" spans="1:13">
      <c r="A83" s="666" t="s">
        <v>381</v>
      </c>
      <c r="B83" s="667" t="s">
        <v>382</v>
      </c>
      <c r="C83" s="668" t="s">
        <v>412</v>
      </c>
      <c r="D83" s="681" t="s">
        <v>78</v>
      </c>
      <c r="E83" s="669" t="s">
        <v>79</v>
      </c>
      <c r="F83" s="669" t="s">
        <v>444</v>
      </c>
      <c r="G83" s="669" t="s">
        <v>82</v>
      </c>
      <c r="H83" s="669" t="s">
        <v>108</v>
      </c>
      <c r="I83" s="669"/>
      <c r="J83" s="599" t="s">
        <v>108</v>
      </c>
      <c r="K83" s="669" t="s">
        <v>6</v>
      </c>
      <c r="L83" s="676"/>
      <c r="M83" s="816"/>
    </row>
    <row r="84" spans="1:13">
      <c r="A84" s="666" t="s">
        <v>381</v>
      </c>
      <c r="B84" s="667" t="s">
        <v>382</v>
      </c>
      <c r="C84" s="673" t="s">
        <v>451</v>
      </c>
      <c r="D84" s="681" t="s">
        <v>78</v>
      </c>
      <c r="E84" s="669" t="s">
        <v>79</v>
      </c>
      <c r="F84" s="669" t="s">
        <v>444</v>
      </c>
      <c r="G84" s="669" t="s">
        <v>82</v>
      </c>
      <c r="H84" s="669" t="s">
        <v>108</v>
      </c>
      <c r="I84" s="669"/>
      <c r="J84" s="599" t="s">
        <v>108</v>
      </c>
      <c r="K84" s="669" t="s">
        <v>6</v>
      </c>
      <c r="L84" s="676"/>
      <c r="M84" s="816"/>
    </row>
    <row r="85" spans="1:13">
      <c r="A85" s="666" t="s">
        <v>381</v>
      </c>
      <c r="B85" s="667" t="s">
        <v>382</v>
      </c>
      <c r="C85" s="668" t="s">
        <v>452</v>
      </c>
      <c r="D85" s="681" t="s">
        <v>78</v>
      </c>
      <c r="E85" s="669" t="s">
        <v>79</v>
      </c>
      <c r="F85" s="669" t="s">
        <v>442</v>
      </c>
      <c r="G85" s="669" t="s">
        <v>82</v>
      </c>
      <c r="H85" s="669" t="s">
        <v>108</v>
      </c>
      <c r="I85" s="669"/>
      <c r="J85" s="599" t="s">
        <v>108</v>
      </c>
      <c r="K85" s="669" t="s">
        <v>6</v>
      </c>
      <c r="L85" s="676"/>
      <c r="M85" s="816"/>
    </row>
    <row r="86" spans="1:13">
      <c r="A86" s="666" t="s">
        <v>381</v>
      </c>
      <c r="B86" s="667" t="s">
        <v>382</v>
      </c>
      <c r="C86" s="673" t="s">
        <v>453</v>
      </c>
      <c r="D86" s="681" t="s">
        <v>78</v>
      </c>
      <c r="E86" s="669" t="s">
        <v>79</v>
      </c>
      <c r="F86" s="669" t="s">
        <v>442</v>
      </c>
      <c r="G86" s="669" t="s">
        <v>82</v>
      </c>
      <c r="H86" s="669" t="s">
        <v>108</v>
      </c>
      <c r="I86" s="669"/>
      <c r="J86" s="599" t="s">
        <v>108</v>
      </c>
      <c r="K86" s="669" t="s">
        <v>6</v>
      </c>
      <c r="L86" s="676"/>
      <c r="M86" s="816"/>
    </row>
    <row r="87" spans="1:13">
      <c r="A87" s="666" t="s">
        <v>381</v>
      </c>
      <c r="B87" s="667" t="s">
        <v>382</v>
      </c>
      <c r="C87" s="668" t="s">
        <v>387</v>
      </c>
      <c r="D87" s="681" t="s">
        <v>78</v>
      </c>
      <c r="E87" s="669" t="s">
        <v>79</v>
      </c>
      <c r="F87" s="669" t="s">
        <v>442</v>
      </c>
      <c r="G87" s="669" t="s">
        <v>82</v>
      </c>
      <c r="H87" s="669" t="s">
        <v>108</v>
      </c>
      <c r="I87" s="669"/>
      <c r="J87" s="599" t="s">
        <v>108</v>
      </c>
      <c r="K87" s="669" t="s">
        <v>6</v>
      </c>
      <c r="L87" s="676"/>
      <c r="M87" s="816"/>
    </row>
    <row r="88" spans="1:13">
      <c r="A88" s="666" t="s">
        <v>381</v>
      </c>
      <c r="B88" s="667" t="s">
        <v>382</v>
      </c>
      <c r="C88" s="673" t="s">
        <v>413</v>
      </c>
      <c r="D88" s="681" t="s">
        <v>78</v>
      </c>
      <c r="E88" s="669" t="s">
        <v>79</v>
      </c>
      <c r="F88" s="669" t="s">
        <v>444</v>
      </c>
      <c r="G88" s="669" t="s">
        <v>82</v>
      </c>
      <c r="H88" s="669" t="s">
        <v>108</v>
      </c>
      <c r="I88" s="669"/>
      <c r="J88" s="599" t="s">
        <v>108</v>
      </c>
      <c r="K88" s="669" t="s">
        <v>6</v>
      </c>
      <c r="L88" s="676"/>
      <c r="M88" s="816"/>
    </row>
    <row r="89" spans="1:13">
      <c r="A89" s="666" t="s">
        <v>381</v>
      </c>
      <c r="B89" s="667" t="s">
        <v>382</v>
      </c>
      <c r="C89" s="668" t="s">
        <v>414</v>
      </c>
      <c r="D89" s="681" t="s">
        <v>78</v>
      </c>
      <c r="E89" s="669" t="s">
        <v>79</v>
      </c>
      <c r="F89" s="669" t="s">
        <v>454</v>
      </c>
      <c r="G89" s="669" t="s">
        <v>82</v>
      </c>
      <c r="H89" s="669" t="s">
        <v>108</v>
      </c>
      <c r="I89" s="669"/>
      <c r="J89" s="599" t="s">
        <v>108</v>
      </c>
      <c r="K89" s="669" t="s">
        <v>6</v>
      </c>
      <c r="L89" s="676"/>
      <c r="M89" s="816"/>
    </row>
    <row r="90" spans="1:13">
      <c r="A90" s="666" t="s">
        <v>381</v>
      </c>
      <c r="B90" s="667" t="s">
        <v>382</v>
      </c>
      <c r="C90" s="673" t="s">
        <v>388</v>
      </c>
      <c r="D90" s="681" t="s">
        <v>78</v>
      </c>
      <c r="E90" s="669" t="s">
        <v>79</v>
      </c>
      <c r="F90" s="669" t="s">
        <v>444</v>
      </c>
      <c r="G90" s="669" t="s">
        <v>82</v>
      </c>
      <c r="H90" s="669" t="s">
        <v>108</v>
      </c>
      <c r="I90" s="669"/>
      <c r="J90" s="599" t="s">
        <v>108</v>
      </c>
      <c r="K90" s="669" t="s">
        <v>6</v>
      </c>
      <c r="L90" s="676"/>
      <c r="M90" s="816"/>
    </row>
    <row r="91" spans="1:13">
      <c r="A91" s="666" t="s">
        <v>381</v>
      </c>
      <c r="B91" s="667" t="s">
        <v>382</v>
      </c>
      <c r="C91" s="668" t="s">
        <v>455</v>
      </c>
      <c r="D91" s="681" t="s">
        <v>78</v>
      </c>
      <c r="E91" s="669" t="s">
        <v>79</v>
      </c>
      <c r="F91" s="669" t="s">
        <v>444</v>
      </c>
      <c r="G91" s="669" t="s">
        <v>82</v>
      </c>
      <c r="H91" s="669" t="s">
        <v>108</v>
      </c>
      <c r="I91" s="669"/>
      <c r="J91" s="599" t="s">
        <v>108</v>
      </c>
      <c r="K91" s="669" t="s">
        <v>6</v>
      </c>
      <c r="L91" s="676"/>
      <c r="M91" s="816"/>
    </row>
    <row r="92" spans="1:13">
      <c r="A92" s="666" t="s">
        <v>381</v>
      </c>
      <c r="B92" s="667" t="s">
        <v>382</v>
      </c>
      <c r="C92" s="673" t="s">
        <v>456</v>
      </c>
      <c r="D92" s="681" t="s">
        <v>78</v>
      </c>
      <c r="E92" s="669" t="s">
        <v>79</v>
      </c>
      <c r="F92" s="669" t="s">
        <v>442</v>
      </c>
      <c r="G92" s="669" t="s">
        <v>82</v>
      </c>
      <c r="H92" s="669" t="s">
        <v>108</v>
      </c>
      <c r="I92" s="669"/>
      <c r="J92" s="599" t="s">
        <v>108</v>
      </c>
      <c r="K92" s="669" t="s">
        <v>6</v>
      </c>
      <c r="L92" s="676"/>
      <c r="M92" s="816"/>
    </row>
    <row r="93" spans="1:13">
      <c r="A93" s="666" t="s">
        <v>381</v>
      </c>
      <c r="B93" s="667" t="s">
        <v>382</v>
      </c>
      <c r="C93" s="668" t="s">
        <v>457</v>
      </c>
      <c r="D93" s="681" t="s">
        <v>78</v>
      </c>
      <c r="E93" s="669" t="s">
        <v>79</v>
      </c>
      <c r="F93" s="669" t="s">
        <v>442</v>
      </c>
      <c r="G93" s="669" t="s">
        <v>82</v>
      </c>
      <c r="H93" s="669" t="s">
        <v>108</v>
      </c>
      <c r="I93" s="669"/>
      <c r="J93" s="599" t="s">
        <v>108</v>
      </c>
      <c r="K93" s="669" t="s">
        <v>6</v>
      </c>
      <c r="L93" s="676"/>
      <c r="M93" s="816"/>
    </row>
    <row r="94" spans="1:13">
      <c r="A94" s="666" t="s">
        <v>381</v>
      </c>
      <c r="B94" s="667" t="s">
        <v>382</v>
      </c>
      <c r="C94" s="673" t="s">
        <v>458</v>
      </c>
      <c r="D94" s="681" t="s">
        <v>78</v>
      </c>
      <c r="E94" s="669" t="s">
        <v>79</v>
      </c>
      <c r="F94" s="669" t="s">
        <v>444</v>
      </c>
      <c r="G94" s="669" t="s">
        <v>82</v>
      </c>
      <c r="H94" s="669" t="s">
        <v>108</v>
      </c>
      <c r="I94" s="669"/>
      <c r="J94" s="599" t="s">
        <v>108</v>
      </c>
      <c r="K94" s="669" t="s">
        <v>6</v>
      </c>
      <c r="L94" s="676"/>
      <c r="M94" s="816"/>
    </row>
    <row r="95" spans="1:13">
      <c r="A95" s="666" t="s">
        <v>381</v>
      </c>
      <c r="B95" s="667" t="s">
        <v>382</v>
      </c>
      <c r="C95" s="668" t="s">
        <v>459</v>
      </c>
      <c r="D95" s="681" t="s">
        <v>78</v>
      </c>
      <c r="E95" s="669" t="s">
        <v>79</v>
      </c>
      <c r="F95" s="669" t="s">
        <v>444</v>
      </c>
      <c r="G95" s="669" t="s">
        <v>82</v>
      </c>
      <c r="H95" s="669" t="s">
        <v>108</v>
      </c>
      <c r="I95" s="669"/>
      <c r="J95" s="599" t="s">
        <v>108</v>
      </c>
      <c r="K95" s="669" t="s">
        <v>6</v>
      </c>
      <c r="L95" s="676"/>
      <c r="M95" s="816"/>
    </row>
    <row r="96" spans="1:13">
      <c r="A96" s="666" t="s">
        <v>381</v>
      </c>
      <c r="B96" s="667" t="s">
        <v>382</v>
      </c>
      <c r="C96" s="673" t="s">
        <v>415</v>
      </c>
      <c r="D96" s="681" t="s">
        <v>78</v>
      </c>
      <c r="E96" s="669" t="s">
        <v>79</v>
      </c>
      <c r="F96" s="669" t="s">
        <v>460</v>
      </c>
      <c r="G96" s="669" t="s">
        <v>82</v>
      </c>
      <c r="H96" s="669" t="s">
        <v>108</v>
      </c>
      <c r="I96" s="669"/>
      <c r="J96" s="599" t="s">
        <v>108</v>
      </c>
      <c r="K96" s="669" t="s">
        <v>6</v>
      </c>
      <c r="L96" s="676"/>
      <c r="M96" s="816"/>
    </row>
    <row r="97" spans="1:13">
      <c r="A97" s="666" t="s">
        <v>381</v>
      </c>
      <c r="B97" s="667" t="s">
        <v>382</v>
      </c>
      <c r="C97" s="668" t="s">
        <v>390</v>
      </c>
      <c r="D97" s="681" t="s">
        <v>78</v>
      </c>
      <c r="E97" s="669" t="s">
        <v>79</v>
      </c>
      <c r="F97" s="669" t="s">
        <v>461</v>
      </c>
      <c r="G97" s="669" t="s">
        <v>82</v>
      </c>
      <c r="H97" s="669" t="s">
        <v>108</v>
      </c>
      <c r="I97" s="669"/>
      <c r="J97" s="599" t="s">
        <v>108</v>
      </c>
      <c r="K97" s="669" t="s">
        <v>6</v>
      </c>
      <c r="L97" s="676"/>
      <c r="M97" s="816"/>
    </row>
    <row r="98" spans="1:13">
      <c r="A98" s="666" t="s">
        <v>381</v>
      </c>
      <c r="B98" s="667" t="s">
        <v>382</v>
      </c>
      <c r="C98" s="673" t="s">
        <v>462</v>
      </c>
      <c r="D98" s="681" t="s">
        <v>78</v>
      </c>
      <c r="E98" s="669" t="s">
        <v>79</v>
      </c>
      <c r="F98" s="669" t="s">
        <v>463</v>
      </c>
      <c r="G98" s="669" t="s">
        <v>82</v>
      </c>
      <c r="H98" s="669" t="s">
        <v>108</v>
      </c>
      <c r="I98" s="669"/>
      <c r="J98" s="599" t="s">
        <v>108</v>
      </c>
      <c r="K98" s="669" t="s">
        <v>6</v>
      </c>
      <c r="L98" s="676"/>
      <c r="M98" s="816"/>
    </row>
    <row r="99" spans="1:13">
      <c r="A99" s="666" t="s">
        <v>381</v>
      </c>
      <c r="B99" s="667" t="s">
        <v>382</v>
      </c>
      <c r="C99" s="668" t="s">
        <v>464</v>
      </c>
      <c r="D99" s="681" t="s">
        <v>78</v>
      </c>
      <c r="E99" s="669" t="s">
        <v>79</v>
      </c>
      <c r="F99" s="669" t="s">
        <v>442</v>
      </c>
      <c r="G99" s="669" t="s">
        <v>82</v>
      </c>
      <c r="H99" s="669" t="s">
        <v>108</v>
      </c>
      <c r="I99" s="669"/>
      <c r="J99" s="599" t="s">
        <v>108</v>
      </c>
      <c r="K99" s="669" t="s">
        <v>6</v>
      </c>
      <c r="L99" s="676"/>
      <c r="M99" s="816"/>
    </row>
    <row r="100" spans="1:13">
      <c r="A100" s="666" t="s">
        <v>381</v>
      </c>
      <c r="B100" s="667" t="s">
        <v>382</v>
      </c>
      <c r="C100" s="673" t="s">
        <v>465</v>
      </c>
      <c r="D100" s="681" t="s">
        <v>78</v>
      </c>
      <c r="E100" s="669" t="s">
        <v>79</v>
      </c>
      <c r="F100" s="669" t="s">
        <v>442</v>
      </c>
      <c r="G100" s="669" t="s">
        <v>82</v>
      </c>
      <c r="H100" s="669" t="s">
        <v>108</v>
      </c>
      <c r="I100" s="669"/>
      <c r="J100" s="599" t="s">
        <v>108</v>
      </c>
      <c r="K100" s="669" t="s">
        <v>6</v>
      </c>
      <c r="L100" s="676"/>
      <c r="M100" s="816"/>
    </row>
    <row r="101" spans="1:13">
      <c r="A101" s="666" t="s">
        <v>381</v>
      </c>
      <c r="B101" s="667" t="s">
        <v>382</v>
      </c>
      <c r="C101" s="668" t="s">
        <v>466</v>
      </c>
      <c r="D101" s="681" t="s">
        <v>78</v>
      </c>
      <c r="E101" s="669" t="s">
        <v>79</v>
      </c>
      <c r="F101" s="669" t="s">
        <v>442</v>
      </c>
      <c r="G101" s="669" t="s">
        <v>82</v>
      </c>
      <c r="H101" s="669" t="s">
        <v>108</v>
      </c>
      <c r="I101" s="669"/>
      <c r="J101" s="599" t="s">
        <v>108</v>
      </c>
      <c r="K101" s="669" t="s">
        <v>6</v>
      </c>
      <c r="L101" s="676"/>
      <c r="M101" s="816"/>
    </row>
    <row r="102" spans="1:13">
      <c r="A102" s="666" t="s">
        <v>381</v>
      </c>
      <c r="B102" s="667" t="s">
        <v>382</v>
      </c>
      <c r="C102" s="673" t="s">
        <v>417</v>
      </c>
      <c r="D102" s="681" t="s">
        <v>78</v>
      </c>
      <c r="E102" s="669" t="s">
        <v>79</v>
      </c>
      <c r="F102" s="669" t="s">
        <v>442</v>
      </c>
      <c r="G102" s="669" t="s">
        <v>82</v>
      </c>
      <c r="H102" s="669" t="s">
        <v>108</v>
      </c>
      <c r="I102" s="669"/>
      <c r="J102" s="599" t="s">
        <v>108</v>
      </c>
      <c r="K102" s="669" t="s">
        <v>6</v>
      </c>
      <c r="L102" s="676"/>
      <c r="M102" s="816"/>
    </row>
    <row r="103" spans="1:13">
      <c r="A103" s="666" t="s">
        <v>381</v>
      </c>
      <c r="B103" s="667" t="s">
        <v>382</v>
      </c>
      <c r="C103" s="668" t="s">
        <v>417</v>
      </c>
      <c r="D103" s="681" t="s">
        <v>78</v>
      </c>
      <c r="E103" s="669" t="s">
        <v>79</v>
      </c>
      <c r="F103" s="669" t="s">
        <v>463</v>
      </c>
      <c r="G103" s="669" t="s">
        <v>82</v>
      </c>
      <c r="H103" s="669" t="s">
        <v>108</v>
      </c>
      <c r="I103" s="669"/>
      <c r="J103" s="599" t="s">
        <v>108</v>
      </c>
      <c r="K103" s="669" t="s">
        <v>6</v>
      </c>
      <c r="L103" s="676"/>
      <c r="M103" s="816"/>
    </row>
    <row r="104" spans="1:13">
      <c r="A104" s="666" t="s">
        <v>381</v>
      </c>
      <c r="B104" s="667" t="s">
        <v>382</v>
      </c>
      <c r="C104" s="673" t="s">
        <v>393</v>
      </c>
      <c r="D104" s="681" t="s">
        <v>78</v>
      </c>
      <c r="E104" s="669" t="s">
        <v>79</v>
      </c>
      <c r="F104" s="669" t="s">
        <v>442</v>
      </c>
      <c r="G104" s="669" t="s">
        <v>82</v>
      </c>
      <c r="H104" s="669" t="s">
        <v>108</v>
      </c>
      <c r="I104" s="669"/>
      <c r="J104" s="599" t="s">
        <v>108</v>
      </c>
      <c r="K104" s="669" t="s">
        <v>6</v>
      </c>
      <c r="L104" s="676"/>
      <c r="M104" s="816"/>
    </row>
    <row r="105" spans="1:13">
      <c r="A105" s="666" t="s">
        <v>381</v>
      </c>
      <c r="B105" s="667" t="s">
        <v>382</v>
      </c>
      <c r="C105" s="668" t="s">
        <v>418</v>
      </c>
      <c r="D105" s="681" t="s">
        <v>78</v>
      </c>
      <c r="E105" s="669" t="s">
        <v>79</v>
      </c>
      <c r="F105" s="669" t="s">
        <v>444</v>
      </c>
      <c r="G105" s="669" t="s">
        <v>82</v>
      </c>
      <c r="H105" s="669" t="s">
        <v>108</v>
      </c>
      <c r="I105" s="669"/>
      <c r="J105" s="599" t="s">
        <v>108</v>
      </c>
      <c r="K105" s="669" t="s">
        <v>6</v>
      </c>
      <c r="L105" s="676"/>
      <c r="M105" s="816"/>
    </row>
    <row r="106" spans="1:13">
      <c r="A106" s="666" t="s">
        <v>381</v>
      </c>
      <c r="B106" s="667" t="s">
        <v>382</v>
      </c>
      <c r="C106" s="673" t="s">
        <v>394</v>
      </c>
      <c r="D106" s="681" t="s">
        <v>78</v>
      </c>
      <c r="E106" s="669" t="s">
        <v>79</v>
      </c>
      <c r="F106" s="669" t="s">
        <v>442</v>
      </c>
      <c r="G106" s="669" t="s">
        <v>82</v>
      </c>
      <c r="H106" s="669" t="s">
        <v>108</v>
      </c>
      <c r="I106" s="669"/>
      <c r="J106" s="599" t="s">
        <v>108</v>
      </c>
      <c r="K106" s="669" t="s">
        <v>6</v>
      </c>
      <c r="L106" s="676"/>
      <c r="M106" s="816"/>
    </row>
    <row r="107" spans="1:13">
      <c r="A107" s="666" t="s">
        <v>381</v>
      </c>
      <c r="B107" s="667" t="s">
        <v>382</v>
      </c>
      <c r="C107" s="668" t="s">
        <v>220</v>
      </c>
      <c r="D107" s="681" t="s">
        <v>78</v>
      </c>
      <c r="E107" s="669" t="s">
        <v>79</v>
      </c>
      <c r="F107" s="669" t="s">
        <v>444</v>
      </c>
      <c r="G107" s="669" t="s">
        <v>82</v>
      </c>
      <c r="H107" s="669" t="s">
        <v>108</v>
      </c>
      <c r="I107" s="669"/>
      <c r="J107" s="599" t="s">
        <v>108</v>
      </c>
      <c r="K107" s="669" t="s">
        <v>6</v>
      </c>
      <c r="L107" s="676"/>
      <c r="M107" s="816"/>
    </row>
    <row r="108" spans="1:13">
      <c r="A108" s="666" t="s">
        <v>381</v>
      </c>
      <c r="B108" s="667" t="s">
        <v>382</v>
      </c>
      <c r="C108" s="673" t="s">
        <v>395</v>
      </c>
      <c r="D108" s="681" t="s">
        <v>78</v>
      </c>
      <c r="E108" s="669" t="s">
        <v>79</v>
      </c>
      <c r="F108" s="669" t="s">
        <v>444</v>
      </c>
      <c r="G108" s="669" t="s">
        <v>82</v>
      </c>
      <c r="H108" s="669" t="s">
        <v>108</v>
      </c>
      <c r="I108" s="669"/>
      <c r="J108" s="599" t="s">
        <v>108</v>
      </c>
      <c r="K108" s="669" t="s">
        <v>6</v>
      </c>
      <c r="L108" s="676"/>
      <c r="M108" s="816"/>
    </row>
    <row r="109" spans="1:13">
      <c r="A109" s="666" t="s">
        <v>381</v>
      </c>
      <c r="B109" s="667" t="s">
        <v>382</v>
      </c>
      <c r="C109" s="668" t="s">
        <v>419</v>
      </c>
      <c r="D109" s="681" t="s">
        <v>78</v>
      </c>
      <c r="E109" s="669" t="s">
        <v>79</v>
      </c>
      <c r="F109" s="669" t="s">
        <v>444</v>
      </c>
      <c r="G109" s="669" t="s">
        <v>82</v>
      </c>
      <c r="H109" s="669" t="s">
        <v>108</v>
      </c>
      <c r="I109" s="669"/>
      <c r="J109" s="599" t="s">
        <v>108</v>
      </c>
      <c r="K109" s="669" t="s">
        <v>6</v>
      </c>
      <c r="L109" s="676"/>
      <c r="M109" s="816"/>
    </row>
    <row r="110" spans="1:13">
      <c r="A110" s="666" t="s">
        <v>381</v>
      </c>
      <c r="B110" s="667" t="s">
        <v>382</v>
      </c>
      <c r="C110" s="673" t="s">
        <v>399</v>
      </c>
      <c r="D110" s="681" t="s">
        <v>78</v>
      </c>
      <c r="E110" s="669" t="s">
        <v>79</v>
      </c>
      <c r="F110" s="669" t="s">
        <v>442</v>
      </c>
      <c r="G110" s="669" t="s">
        <v>82</v>
      </c>
      <c r="H110" s="669" t="s">
        <v>108</v>
      </c>
      <c r="I110" s="669"/>
      <c r="J110" s="599" t="s">
        <v>108</v>
      </c>
      <c r="K110" s="669" t="s">
        <v>6</v>
      </c>
      <c r="L110" s="676"/>
      <c r="M110" s="816"/>
    </row>
    <row r="111" spans="1:13">
      <c r="A111" s="666" t="s">
        <v>381</v>
      </c>
      <c r="B111" s="667" t="s">
        <v>382</v>
      </c>
      <c r="C111" s="673" t="s">
        <v>397</v>
      </c>
      <c r="D111" s="598" t="s">
        <v>78</v>
      </c>
      <c r="E111" s="669" t="s">
        <v>79</v>
      </c>
      <c r="F111" s="669" t="s">
        <v>467</v>
      </c>
      <c r="G111" s="669" t="s">
        <v>82</v>
      </c>
      <c r="H111" s="669" t="s">
        <v>108</v>
      </c>
      <c r="I111" s="669"/>
      <c r="J111" s="599" t="s">
        <v>108</v>
      </c>
      <c r="K111" s="669" t="s">
        <v>6</v>
      </c>
      <c r="L111" s="675"/>
      <c r="M111" s="816"/>
    </row>
    <row r="112" spans="1:13">
      <c r="A112" s="666" t="s">
        <v>381</v>
      </c>
      <c r="B112" s="667" t="s">
        <v>389</v>
      </c>
      <c r="C112" s="673" t="s">
        <v>399</v>
      </c>
      <c r="D112" s="598" t="s">
        <v>78</v>
      </c>
      <c r="E112" s="669" t="s">
        <v>79</v>
      </c>
      <c r="F112" s="669" t="s">
        <v>467</v>
      </c>
      <c r="G112" s="669" t="s">
        <v>6</v>
      </c>
      <c r="H112" s="669">
        <v>1554</v>
      </c>
      <c r="I112" s="669" t="s">
        <v>391</v>
      </c>
      <c r="J112" s="599">
        <v>4.8</v>
      </c>
      <c r="K112" s="669" t="s">
        <v>6</v>
      </c>
      <c r="L112" s="675" t="s">
        <v>660</v>
      </c>
      <c r="M112" s="816"/>
    </row>
    <row r="113" spans="1:13">
      <c r="A113" s="666" t="s">
        <v>381</v>
      </c>
      <c r="B113" s="667" t="s">
        <v>382</v>
      </c>
      <c r="C113" s="668" t="s">
        <v>420</v>
      </c>
      <c r="D113" s="681" t="s">
        <v>78</v>
      </c>
      <c r="E113" s="669" t="s">
        <v>79</v>
      </c>
      <c r="F113" s="669" t="s">
        <v>442</v>
      </c>
      <c r="G113" s="669" t="s">
        <v>82</v>
      </c>
      <c r="H113" s="669" t="s">
        <v>108</v>
      </c>
      <c r="I113" s="669"/>
      <c r="J113" s="599" t="s">
        <v>108</v>
      </c>
      <c r="K113" s="669" t="s">
        <v>6</v>
      </c>
      <c r="L113" s="676"/>
      <c r="M113" s="816"/>
    </row>
    <row r="114" spans="1:13">
      <c r="A114" s="666" t="s">
        <v>381</v>
      </c>
      <c r="B114" s="667" t="s">
        <v>382</v>
      </c>
      <c r="C114" s="673" t="s">
        <v>420</v>
      </c>
      <c r="D114" s="681" t="s">
        <v>78</v>
      </c>
      <c r="E114" s="669" t="s">
        <v>79</v>
      </c>
      <c r="F114" s="669" t="s">
        <v>463</v>
      </c>
      <c r="G114" s="669" t="s">
        <v>82</v>
      </c>
      <c r="H114" s="669" t="s">
        <v>108</v>
      </c>
      <c r="I114" s="669"/>
      <c r="J114" s="599" t="s">
        <v>108</v>
      </c>
      <c r="K114" s="669" t="s">
        <v>6</v>
      </c>
      <c r="L114" s="676"/>
      <c r="M114" s="816"/>
    </row>
    <row r="115" spans="1:13">
      <c r="A115" s="666" t="s">
        <v>381</v>
      </c>
      <c r="B115" s="667" t="s">
        <v>382</v>
      </c>
      <c r="C115" s="668" t="s">
        <v>421</v>
      </c>
      <c r="D115" s="681" t="s">
        <v>78</v>
      </c>
      <c r="E115" s="669" t="s">
        <v>79</v>
      </c>
      <c r="F115" s="669" t="s">
        <v>468</v>
      </c>
      <c r="G115" s="669" t="s">
        <v>82</v>
      </c>
      <c r="H115" s="669" t="s">
        <v>108</v>
      </c>
      <c r="I115" s="669"/>
      <c r="J115" s="599" t="s">
        <v>108</v>
      </c>
      <c r="K115" s="669" t="s">
        <v>6</v>
      </c>
      <c r="L115" s="676"/>
      <c r="M115" s="816"/>
    </row>
    <row r="116" spans="1:13">
      <c r="A116" s="666" t="s">
        <v>381</v>
      </c>
      <c r="B116" s="667" t="s">
        <v>382</v>
      </c>
      <c r="C116" s="673" t="s">
        <v>400</v>
      </c>
      <c r="D116" s="681" t="s">
        <v>78</v>
      </c>
      <c r="E116" s="669" t="s">
        <v>79</v>
      </c>
      <c r="F116" s="669" t="s">
        <v>444</v>
      </c>
      <c r="G116" s="669" t="s">
        <v>82</v>
      </c>
      <c r="H116" s="669" t="s">
        <v>108</v>
      </c>
      <c r="I116" s="669"/>
      <c r="J116" s="599" t="s">
        <v>108</v>
      </c>
      <c r="K116" s="669" t="s">
        <v>6</v>
      </c>
      <c r="L116" s="676"/>
      <c r="M116" s="816"/>
    </row>
    <row r="117" spans="1:13">
      <c r="A117" s="666" t="s">
        <v>381</v>
      </c>
      <c r="B117" s="667" t="s">
        <v>382</v>
      </c>
      <c r="C117" s="668" t="s">
        <v>469</v>
      </c>
      <c r="D117" s="681" t="s">
        <v>78</v>
      </c>
      <c r="E117" s="669" t="s">
        <v>79</v>
      </c>
      <c r="F117" s="669" t="s">
        <v>442</v>
      </c>
      <c r="G117" s="669" t="s">
        <v>82</v>
      </c>
      <c r="H117" s="669" t="s">
        <v>108</v>
      </c>
      <c r="I117" s="669"/>
      <c r="J117" s="599" t="s">
        <v>108</v>
      </c>
      <c r="K117" s="669" t="s">
        <v>6</v>
      </c>
      <c r="L117" s="676"/>
      <c r="M117" s="816"/>
    </row>
    <row r="118" spans="1:13">
      <c r="A118" s="666" t="s">
        <v>381</v>
      </c>
      <c r="B118" s="667" t="s">
        <v>382</v>
      </c>
      <c r="C118" s="673" t="s">
        <v>422</v>
      </c>
      <c r="D118" s="681" t="s">
        <v>78</v>
      </c>
      <c r="E118" s="669" t="s">
        <v>79</v>
      </c>
      <c r="F118" s="669" t="s">
        <v>442</v>
      </c>
      <c r="G118" s="669" t="s">
        <v>82</v>
      </c>
      <c r="H118" s="669" t="s">
        <v>108</v>
      </c>
      <c r="I118" s="669"/>
      <c r="J118" s="599" t="s">
        <v>108</v>
      </c>
      <c r="K118" s="669" t="s">
        <v>6</v>
      </c>
      <c r="L118" s="676"/>
      <c r="M118" s="816"/>
    </row>
    <row r="119" spans="1:13">
      <c r="A119" s="666" t="s">
        <v>381</v>
      </c>
      <c r="B119" s="667" t="s">
        <v>382</v>
      </c>
      <c r="C119" s="668" t="s">
        <v>470</v>
      </c>
      <c r="D119" s="681" t="s">
        <v>78</v>
      </c>
      <c r="E119" s="669" t="s">
        <v>79</v>
      </c>
      <c r="F119" s="669" t="s">
        <v>444</v>
      </c>
      <c r="G119" s="669" t="s">
        <v>82</v>
      </c>
      <c r="H119" s="669" t="s">
        <v>108</v>
      </c>
      <c r="I119" s="669"/>
      <c r="J119" s="599" t="s">
        <v>108</v>
      </c>
      <c r="K119" s="669" t="s">
        <v>6</v>
      </c>
      <c r="L119" s="676"/>
      <c r="M119" s="816"/>
    </row>
    <row r="120" spans="1:13">
      <c r="A120" s="666" t="s">
        <v>381</v>
      </c>
      <c r="B120" s="667" t="s">
        <v>389</v>
      </c>
      <c r="C120" s="673" t="s">
        <v>423</v>
      </c>
      <c r="D120" s="681" t="s">
        <v>78</v>
      </c>
      <c r="E120" s="669" t="s">
        <v>79</v>
      </c>
      <c r="F120" s="669" t="s">
        <v>444</v>
      </c>
      <c r="G120" s="669" t="s">
        <v>82</v>
      </c>
      <c r="H120" s="669" t="s">
        <v>108</v>
      </c>
      <c r="I120" s="669">
        <v>0.2</v>
      </c>
      <c r="J120" s="599" t="s">
        <v>391</v>
      </c>
      <c r="K120" s="669" t="s">
        <v>82</v>
      </c>
      <c r="L120" s="676"/>
      <c r="M120" s="816"/>
    </row>
    <row r="121" spans="1:13">
      <c r="A121" s="666" t="s">
        <v>381</v>
      </c>
      <c r="B121" s="667" t="s">
        <v>382</v>
      </c>
      <c r="C121" s="668" t="s">
        <v>471</v>
      </c>
      <c r="D121" s="681" t="s">
        <v>86</v>
      </c>
      <c r="E121" s="669" t="s">
        <v>79</v>
      </c>
      <c r="F121" s="669" t="s">
        <v>199</v>
      </c>
      <c r="G121" s="669" t="s">
        <v>82</v>
      </c>
      <c r="H121" s="669" t="s">
        <v>108</v>
      </c>
      <c r="I121" s="669"/>
      <c r="J121" s="599" t="s">
        <v>108</v>
      </c>
      <c r="K121" s="669" t="s">
        <v>6</v>
      </c>
      <c r="L121" s="682"/>
      <c r="M121" s="817"/>
    </row>
    <row r="122" spans="1:13">
      <c r="A122" s="666" t="s">
        <v>381</v>
      </c>
      <c r="B122" s="667" t="s">
        <v>382</v>
      </c>
      <c r="C122" s="673" t="s">
        <v>472</v>
      </c>
      <c r="D122" s="681" t="s">
        <v>86</v>
      </c>
      <c r="E122" s="669" t="s">
        <v>79</v>
      </c>
      <c r="F122" s="669" t="s">
        <v>473</v>
      </c>
      <c r="G122" s="669" t="s">
        <v>82</v>
      </c>
      <c r="H122" s="669" t="s">
        <v>108</v>
      </c>
      <c r="I122" s="669"/>
      <c r="J122" s="599" t="s">
        <v>391</v>
      </c>
      <c r="K122" s="669" t="s">
        <v>6</v>
      </c>
      <c r="L122" s="682"/>
      <c r="M122" s="812" t="s">
        <v>799</v>
      </c>
    </row>
    <row r="123" spans="1:13">
      <c r="A123" s="666" t="s">
        <v>381</v>
      </c>
      <c r="B123" s="667" t="s">
        <v>382</v>
      </c>
      <c r="C123" s="668" t="s">
        <v>402</v>
      </c>
      <c r="D123" s="681" t="s">
        <v>86</v>
      </c>
      <c r="E123" s="669" t="s">
        <v>79</v>
      </c>
      <c r="F123" s="669" t="s">
        <v>474</v>
      </c>
      <c r="G123" s="669" t="s">
        <v>82</v>
      </c>
      <c r="H123" s="669" t="s">
        <v>108</v>
      </c>
      <c r="I123" s="669" t="s">
        <v>108</v>
      </c>
      <c r="J123" s="599"/>
      <c r="K123" s="669" t="s">
        <v>82</v>
      </c>
      <c r="L123" s="682"/>
      <c r="M123" s="813"/>
    </row>
    <row r="124" spans="1:13">
      <c r="A124" s="666" t="s">
        <v>381</v>
      </c>
      <c r="B124" s="667" t="s">
        <v>382</v>
      </c>
      <c r="C124" s="673" t="s">
        <v>81</v>
      </c>
      <c r="D124" s="681" t="s">
        <v>86</v>
      </c>
      <c r="E124" s="669" t="s">
        <v>79</v>
      </c>
      <c r="F124" s="669" t="s">
        <v>475</v>
      </c>
      <c r="G124" s="669" t="s">
        <v>82</v>
      </c>
      <c r="H124" s="669" t="s">
        <v>108</v>
      </c>
      <c r="I124" s="669"/>
      <c r="J124" s="599" t="s">
        <v>108</v>
      </c>
      <c r="K124" s="669" t="s">
        <v>6</v>
      </c>
      <c r="L124" s="682"/>
      <c r="M124" s="813"/>
    </row>
    <row r="125" spans="1:13">
      <c r="A125" s="666" t="s">
        <v>381</v>
      </c>
      <c r="B125" s="667" t="s">
        <v>382</v>
      </c>
      <c r="C125" s="668" t="s">
        <v>476</v>
      </c>
      <c r="D125" s="681" t="s">
        <v>86</v>
      </c>
      <c r="E125" s="669" t="s">
        <v>79</v>
      </c>
      <c r="F125" s="669" t="s">
        <v>475</v>
      </c>
      <c r="G125" s="669" t="s">
        <v>82</v>
      </c>
      <c r="H125" s="669" t="s">
        <v>108</v>
      </c>
      <c r="I125" s="669"/>
      <c r="J125" s="599" t="s">
        <v>108</v>
      </c>
      <c r="K125" s="669" t="s">
        <v>6</v>
      </c>
      <c r="L125" s="682"/>
      <c r="M125" s="813"/>
    </row>
    <row r="126" spans="1:13">
      <c r="A126" s="666" t="s">
        <v>381</v>
      </c>
      <c r="B126" s="667" t="s">
        <v>382</v>
      </c>
      <c r="C126" s="673" t="s">
        <v>445</v>
      </c>
      <c r="D126" s="681" t="s">
        <v>86</v>
      </c>
      <c r="E126" s="669" t="s">
        <v>79</v>
      </c>
      <c r="F126" s="669" t="s">
        <v>475</v>
      </c>
      <c r="G126" s="669" t="s">
        <v>82</v>
      </c>
      <c r="H126" s="669" t="s">
        <v>108</v>
      </c>
      <c r="I126" s="669"/>
      <c r="J126" s="599" t="s">
        <v>108</v>
      </c>
      <c r="K126" s="669" t="s">
        <v>6</v>
      </c>
      <c r="L126" s="682"/>
      <c r="M126" s="813"/>
    </row>
    <row r="127" spans="1:13">
      <c r="A127" s="666" t="s">
        <v>381</v>
      </c>
      <c r="B127" s="667" t="s">
        <v>382</v>
      </c>
      <c r="C127" s="668" t="s">
        <v>477</v>
      </c>
      <c r="D127" s="681" t="s">
        <v>86</v>
      </c>
      <c r="E127" s="669" t="s">
        <v>79</v>
      </c>
      <c r="F127" s="669" t="s">
        <v>475</v>
      </c>
      <c r="G127" s="669" t="s">
        <v>82</v>
      </c>
      <c r="H127" s="669" t="s">
        <v>108</v>
      </c>
      <c r="I127" s="669"/>
      <c r="J127" s="599" t="s">
        <v>108</v>
      </c>
      <c r="K127" s="669" t="s">
        <v>6</v>
      </c>
      <c r="L127" s="682"/>
      <c r="M127" s="813"/>
    </row>
    <row r="128" spans="1:13">
      <c r="A128" s="666" t="s">
        <v>381</v>
      </c>
      <c r="B128" s="667" t="s">
        <v>382</v>
      </c>
      <c r="C128" s="673" t="s">
        <v>408</v>
      </c>
      <c r="D128" s="681" t="s">
        <v>86</v>
      </c>
      <c r="E128" s="669" t="s">
        <v>79</v>
      </c>
      <c r="F128" s="669" t="s">
        <v>475</v>
      </c>
      <c r="G128" s="669" t="s">
        <v>82</v>
      </c>
      <c r="H128" s="669" t="s">
        <v>108</v>
      </c>
      <c r="I128" s="669"/>
      <c r="J128" s="599" t="s">
        <v>108</v>
      </c>
      <c r="K128" s="669" t="s">
        <v>6</v>
      </c>
      <c r="L128" s="682"/>
      <c r="M128" s="813"/>
    </row>
    <row r="129" spans="1:13">
      <c r="A129" s="683" t="s">
        <v>381</v>
      </c>
      <c r="B129" s="684" t="s">
        <v>382</v>
      </c>
      <c r="C129" s="685" t="s">
        <v>478</v>
      </c>
      <c r="D129" s="681" t="s">
        <v>86</v>
      </c>
      <c r="E129" s="686" t="s">
        <v>79</v>
      </c>
      <c r="F129" s="686" t="s">
        <v>479</v>
      </c>
      <c r="G129" s="686" t="s">
        <v>82</v>
      </c>
      <c r="H129" s="686" t="s">
        <v>108</v>
      </c>
      <c r="I129" s="686"/>
      <c r="J129" s="687" t="s">
        <v>108</v>
      </c>
      <c r="K129" s="686" t="s">
        <v>6</v>
      </c>
      <c r="L129" s="682"/>
      <c r="M129" s="813"/>
    </row>
    <row r="130" spans="1:13">
      <c r="A130" s="666" t="s">
        <v>381</v>
      </c>
      <c r="B130" s="667" t="s">
        <v>382</v>
      </c>
      <c r="C130" s="673" t="s">
        <v>478</v>
      </c>
      <c r="D130" s="681" t="s">
        <v>86</v>
      </c>
      <c r="E130" s="669" t="s">
        <v>79</v>
      </c>
      <c r="F130" s="669" t="s">
        <v>480</v>
      </c>
      <c r="G130" s="669" t="s">
        <v>82</v>
      </c>
      <c r="H130" s="669" t="s">
        <v>108</v>
      </c>
      <c r="I130" s="669"/>
      <c r="J130" s="599" t="s">
        <v>108</v>
      </c>
      <c r="K130" s="669" t="s">
        <v>6</v>
      </c>
      <c r="L130" s="682"/>
      <c r="M130" s="813"/>
    </row>
    <row r="131" spans="1:13">
      <c r="A131" s="666" t="s">
        <v>381</v>
      </c>
      <c r="B131" s="667" t="s">
        <v>382</v>
      </c>
      <c r="C131" s="668" t="s">
        <v>481</v>
      </c>
      <c r="D131" s="681" t="s">
        <v>86</v>
      </c>
      <c r="E131" s="669" t="s">
        <v>79</v>
      </c>
      <c r="F131" s="669" t="s">
        <v>475</v>
      </c>
      <c r="G131" s="669" t="s">
        <v>82</v>
      </c>
      <c r="H131" s="669" t="s">
        <v>108</v>
      </c>
      <c r="I131" s="669"/>
      <c r="J131" s="599" t="s">
        <v>108</v>
      </c>
      <c r="K131" s="669" t="s">
        <v>6</v>
      </c>
      <c r="L131" s="682"/>
      <c r="M131" s="813"/>
    </row>
    <row r="132" spans="1:13">
      <c r="A132" s="666" t="s">
        <v>381</v>
      </c>
      <c r="B132" s="667" t="s">
        <v>382</v>
      </c>
      <c r="C132" s="673" t="s">
        <v>482</v>
      </c>
      <c r="D132" s="681" t="s">
        <v>86</v>
      </c>
      <c r="E132" s="669" t="s">
        <v>79</v>
      </c>
      <c r="F132" s="669" t="s">
        <v>483</v>
      </c>
      <c r="G132" s="669" t="s">
        <v>82</v>
      </c>
      <c r="H132" s="669" t="s">
        <v>108</v>
      </c>
      <c r="I132" s="669"/>
      <c r="J132" s="599" t="s">
        <v>108</v>
      </c>
      <c r="K132" s="669" t="s">
        <v>6</v>
      </c>
      <c r="L132" s="682"/>
      <c r="M132" s="813"/>
    </row>
    <row r="133" spans="1:13">
      <c r="A133" s="666" t="s">
        <v>381</v>
      </c>
      <c r="B133" s="667" t="s">
        <v>389</v>
      </c>
      <c r="C133" s="668" t="s">
        <v>385</v>
      </c>
      <c r="D133" s="681" t="s">
        <v>86</v>
      </c>
      <c r="E133" s="669" t="s">
        <v>79</v>
      </c>
      <c r="F133" s="669" t="s">
        <v>484</v>
      </c>
      <c r="G133" s="669" t="s">
        <v>6</v>
      </c>
      <c r="H133" s="669">
        <v>3490</v>
      </c>
      <c r="I133" s="669" t="s">
        <v>108</v>
      </c>
      <c r="J133" s="599">
        <v>2.2000000000000002</v>
      </c>
      <c r="K133" s="669" t="s">
        <v>6</v>
      </c>
      <c r="L133" s="688" t="s">
        <v>658</v>
      </c>
      <c r="M133" s="813"/>
    </row>
    <row r="134" spans="1:13">
      <c r="A134" s="666" t="s">
        <v>381</v>
      </c>
      <c r="B134" s="667" t="s">
        <v>382</v>
      </c>
      <c r="C134" s="673" t="s">
        <v>485</v>
      </c>
      <c r="D134" s="681" t="s">
        <v>86</v>
      </c>
      <c r="E134" s="669" t="s">
        <v>79</v>
      </c>
      <c r="F134" s="669" t="s">
        <v>486</v>
      </c>
      <c r="G134" s="669" t="s">
        <v>82</v>
      </c>
      <c r="H134" s="669" t="s">
        <v>108</v>
      </c>
      <c r="I134" s="669"/>
      <c r="J134" s="599" t="s">
        <v>108</v>
      </c>
      <c r="K134" s="669" t="s">
        <v>6</v>
      </c>
      <c r="L134" s="682"/>
      <c r="M134" s="813"/>
    </row>
    <row r="135" spans="1:13">
      <c r="A135" s="666" t="s">
        <v>381</v>
      </c>
      <c r="B135" s="667" t="s">
        <v>382</v>
      </c>
      <c r="C135" s="668" t="s">
        <v>485</v>
      </c>
      <c r="D135" s="681" t="s">
        <v>86</v>
      </c>
      <c r="E135" s="669" t="s">
        <v>79</v>
      </c>
      <c r="F135" s="669" t="s">
        <v>190</v>
      </c>
      <c r="G135" s="669" t="s">
        <v>82</v>
      </c>
      <c r="H135" s="669" t="s">
        <v>108</v>
      </c>
      <c r="I135" s="669"/>
      <c r="J135" s="599" t="s">
        <v>108</v>
      </c>
      <c r="K135" s="669" t="s">
        <v>6</v>
      </c>
      <c r="L135" s="682"/>
      <c r="M135" s="813"/>
    </row>
    <row r="136" spans="1:13">
      <c r="A136" s="666" t="s">
        <v>381</v>
      </c>
      <c r="B136" s="667" t="s">
        <v>389</v>
      </c>
      <c r="C136" s="673" t="s">
        <v>406</v>
      </c>
      <c r="D136" s="681" t="s">
        <v>86</v>
      </c>
      <c r="E136" s="669" t="s">
        <v>79</v>
      </c>
      <c r="F136" s="669" t="s">
        <v>475</v>
      </c>
      <c r="G136" s="669" t="s">
        <v>82</v>
      </c>
      <c r="H136" s="669" t="s">
        <v>108</v>
      </c>
      <c r="I136" s="669">
        <v>1.05</v>
      </c>
      <c r="J136" s="599" t="s">
        <v>108</v>
      </c>
      <c r="K136" s="669" t="s">
        <v>82</v>
      </c>
      <c r="L136" s="682"/>
      <c r="M136" s="813"/>
    </row>
    <row r="137" spans="1:13">
      <c r="A137" s="666" t="s">
        <v>381</v>
      </c>
      <c r="B137" s="667" t="s">
        <v>382</v>
      </c>
      <c r="C137" s="668" t="s">
        <v>487</v>
      </c>
      <c r="D137" s="681" t="s">
        <v>86</v>
      </c>
      <c r="E137" s="669" t="s">
        <v>79</v>
      </c>
      <c r="F137" s="669" t="s">
        <v>488</v>
      </c>
      <c r="G137" s="669" t="s">
        <v>82</v>
      </c>
      <c r="H137" s="669" t="s">
        <v>108</v>
      </c>
      <c r="I137" s="669"/>
      <c r="J137" s="599" t="s">
        <v>108</v>
      </c>
      <c r="K137" s="669" t="s">
        <v>6</v>
      </c>
      <c r="L137" s="682"/>
      <c r="M137" s="813"/>
    </row>
    <row r="138" spans="1:13">
      <c r="A138" s="666" t="s">
        <v>381</v>
      </c>
      <c r="B138" s="667" t="s">
        <v>382</v>
      </c>
      <c r="C138" s="673" t="s">
        <v>489</v>
      </c>
      <c r="D138" s="681" t="s">
        <v>86</v>
      </c>
      <c r="E138" s="669" t="s">
        <v>79</v>
      </c>
      <c r="F138" s="669" t="s">
        <v>490</v>
      </c>
      <c r="G138" s="669" t="s">
        <v>82</v>
      </c>
      <c r="H138" s="669" t="s">
        <v>108</v>
      </c>
      <c r="I138" s="669"/>
      <c r="J138" s="599" t="s">
        <v>108</v>
      </c>
      <c r="K138" s="669" t="s">
        <v>6</v>
      </c>
      <c r="L138" s="682"/>
      <c r="M138" s="813"/>
    </row>
    <row r="139" spans="1:13">
      <c r="A139" s="666" t="s">
        <v>381</v>
      </c>
      <c r="B139" s="667" t="s">
        <v>382</v>
      </c>
      <c r="C139" s="668" t="s">
        <v>491</v>
      </c>
      <c r="D139" s="681" t="s">
        <v>86</v>
      </c>
      <c r="E139" s="669" t="s">
        <v>79</v>
      </c>
      <c r="F139" s="669" t="s">
        <v>492</v>
      </c>
      <c r="G139" s="669" t="s">
        <v>82</v>
      </c>
      <c r="H139" s="669" t="s">
        <v>108</v>
      </c>
      <c r="I139" s="669"/>
      <c r="J139" s="599" t="s">
        <v>108</v>
      </c>
      <c r="K139" s="669" t="s">
        <v>6</v>
      </c>
      <c r="L139" s="682"/>
      <c r="M139" s="813"/>
    </row>
    <row r="140" spans="1:13">
      <c r="A140" s="666" t="s">
        <v>381</v>
      </c>
      <c r="B140" s="667" t="s">
        <v>382</v>
      </c>
      <c r="C140" s="673" t="s">
        <v>447</v>
      </c>
      <c r="D140" s="681" t="s">
        <v>86</v>
      </c>
      <c r="E140" s="669" t="s">
        <v>79</v>
      </c>
      <c r="F140" s="669" t="s">
        <v>493</v>
      </c>
      <c r="G140" s="669" t="s">
        <v>82</v>
      </c>
      <c r="H140" s="669" t="s">
        <v>108</v>
      </c>
      <c r="I140" s="669"/>
      <c r="J140" s="599" t="s">
        <v>108</v>
      </c>
      <c r="K140" s="669" t="s">
        <v>6</v>
      </c>
      <c r="L140" s="682"/>
      <c r="M140" s="813"/>
    </row>
    <row r="141" spans="1:13">
      <c r="A141" s="666" t="s">
        <v>381</v>
      </c>
      <c r="B141" s="667" t="s">
        <v>382</v>
      </c>
      <c r="C141" s="668" t="s">
        <v>447</v>
      </c>
      <c r="D141" s="681" t="s">
        <v>86</v>
      </c>
      <c r="E141" s="669" t="s">
        <v>79</v>
      </c>
      <c r="F141" s="669" t="s">
        <v>494</v>
      </c>
      <c r="G141" s="669" t="s">
        <v>82</v>
      </c>
      <c r="H141" s="669" t="s">
        <v>108</v>
      </c>
      <c r="I141" s="669"/>
      <c r="J141" s="599" t="s">
        <v>108</v>
      </c>
      <c r="K141" s="669" t="s">
        <v>6</v>
      </c>
      <c r="L141" s="682"/>
      <c r="M141" s="813"/>
    </row>
    <row r="142" spans="1:13">
      <c r="A142" s="666" t="s">
        <v>381</v>
      </c>
      <c r="B142" s="667" t="s">
        <v>382</v>
      </c>
      <c r="C142" s="673" t="s">
        <v>495</v>
      </c>
      <c r="D142" s="681" t="s">
        <v>86</v>
      </c>
      <c r="E142" s="669" t="s">
        <v>79</v>
      </c>
      <c r="F142" s="669" t="s">
        <v>496</v>
      </c>
      <c r="G142" s="669" t="s">
        <v>82</v>
      </c>
      <c r="H142" s="669" t="s">
        <v>108</v>
      </c>
      <c r="I142" s="669"/>
      <c r="J142" s="599" t="s">
        <v>108</v>
      </c>
      <c r="K142" s="669" t="s">
        <v>6</v>
      </c>
      <c r="L142" s="682"/>
      <c r="M142" s="813"/>
    </row>
    <row r="143" spans="1:13">
      <c r="A143" s="666" t="s">
        <v>381</v>
      </c>
      <c r="B143" s="667" t="s">
        <v>382</v>
      </c>
      <c r="C143" s="668" t="s">
        <v>497</v>
      </c>
      <c r="D143" s="681" t="s">
        <v>86</v>
      </c>
      <c r="E143" s="669" t="s">
        <v>79</v>
      </c>
      <c r="F143" s="669" t="s">
        <v>498</v>
      </c>
      <c r="G143" s="669" t="s">
        <v>82</v>
      </c>
      <c r="H143" s="669" t="s">
        <v>108</v>
      </c>
      <c r="I143" s="669"/>
      <c r="J143" s="599" t="s">
        <v>108</v>
      </c>
      <c r="K143" s="669" t="s">
        <v>6</v>
      </c>
      <c r="L143" s="682"/>
      <c r="M143" s="813"/>
    </row>
    <row r="144" spans="1:13">
      <c r="A144" s="666" t="s">
        <v>381</v>
      </c>
      <c r="B144" s="667" t="s">
        <v>382</v>
      </c>
      <c r="C144" s="673" t="s">
        <v>497</v>
      </c>
      <c r="D144" s="681" t="s">
        <v>86</v>
      </c>
      <c r="E144" s="669" t="s">
        <v>79</v>
      </c>
      <c r="F144" s="669" t="s">
        <v>499</v>
      </c>
      <c r="G144" s="669" t="s">
        <v>82</v>
      </c>
      <c r="H144" s="669" t="s">
        <v>108</v>
      </c>
      <c r="I144" s="669"/>
      <c r="J144" s="599" t="s">
        <v>108</v>
      </c>
      <c r="K144" s="669" t="s">
        <v>6</v>
      </c>
      <c r="L144" s="682"/>
      <c r="M144" s="813"/>
    </row>
    <row r="145" spans="1:13">
      <c r="A145" s="666" t="s">
        <v>381</v>
      </c>
      <c r="B145" s="667" t="s">
        <v>382</v>
      </c>
      <c r="C145" s="668" t="s">
        <v>500</v>
      </c>
      <c r="D145" s="681" t="s">
        <v>86</v>
      </c>
      <c r="E145" s="669" t="s">
        <v>79</v>
      </c>
      <c r="F145" s="669" t="s">
        <v>501</v>
      </c>
      <c r="G145" s="669" t="s">
        <v>82</v>
      </c>
      <c r="H145" s="669" t="s">
        <v>108</v>
      </c>
      <c r="I145" s="669"/>
      <c r="J145" s="599" t="s">
        <v>108</v>
      </c>
      <c r="K145" s="669" t="s">
        <v>6</v>
      </c>
      <c r="L145" s="682"/>
      <c r="M145" s="813"/>
    </row>
    <row r="146" spans="1:13">
      <c r="A146" s="666" t="s">
        <v>381</v>
      </c>
      <c r="B146" s="667" t="s">
        <v>382</v>
      </c>
      <c r="C146" s="673" t="s">
        <v>407</v>
      </c>
      <c r="D146" s="681" t="s">
        <v>86</v>
      </c>
      <c r="E146" s="669" t="s">
        <v>79</v>
      </c>
      <c r="F146" s="669" t="s">
        <v>502</v>
      </c>
      <c r="G146" s="669" t="s">
        <v>82</v>
      </c>
      <c r="H146" s="669" t="s">
        <v>108</v>
      </c>
      <c r="I146" s="669"/>
      <c r="J146" s="599" t="s">
        <v>108</v>
      </c>
      <c r="K146" s="669" t="s">
        <v>6</v>
      </c>
      <c r="L146" s="682"/>
      <c r="M146" s="813"/>
    </row>
    <row r="147" spans="1:13">
      <c r="A147" s="666" t="s">
        <v>381</v>
      </c>
      <c r="B147" s="667" t="s">
        <v>382</v>
      </c>
      <c r="C147" s="668" t="s">
        <v>80</v>
      </c>
      <c r="D147" s="681" t="s">
        <v>86</v>
      </c>
      <c r="E147" s="669" t="s">
        <v>79</v>
      </c>
      <c r="F147" s="669" t="s">
        <v>503</v>
      </c>
      <c r="G147" s="669" t="s">
        <v>82</v>
      </c>
      <c r="H147" s="669" t="s">
        <v>108</v>
      </c>
      <c r="I147" s="669"/>
      <c r="J147" s="599" t="s">
        <v>108</v>
      </c>
      <c r="K147" s="669" t="s">
        <v>6</v>
      </c>
      <c r="L147" s="682"/>
      <c r="M147" s="813"/>
    </row>
    <row r="148" spans="1:13">
      <c r="A148" s="666" t="s">
        <v>381</v>
      </c>
      <c r="B148" s="667" t="s">
        <v>382</v>
      </c>
      <c r="C148" s="673" t="s">
        <v>411</v>
      </c>
      <c r="D148" s="681" t="s">
        <v>86</v>
      </c>
      <c r="E148" s="669" t="s">
        <v>79</v>
      </c>
      <c r="F148" s="669" t="s">
        <v>504</v>
      </c>
      <c r="G148" s="669" t="s">
        <v>82</v>
      </c>
      <c r="H148" s="669" t="s">
        <v>108</v>
      </c>
      <c r="I148" s="669"/>
      <c r="J148" s="599" t="s">
        <v>108</v>
      </c>
      <c r="K148" s="669" t="s">
        <v>6</v>
      </c>
      <c r="L148" s="682"/>
      <c r="M148" s="813"/>
    </row>
    <row r="149" spans="1:13">
      <c r="A149" s="666" t="s">
        <v>381</v>
      </c>
      <c r="B149" s="667" t="s">
        <v>382</v>
      </c>
      <c r="C149" s="668" t="s">
        <v>448</v>
      </c>
      <c r="D149" s="681" t="s">
        <v>86</v>
      </c>
      <c r="E149" s="669" t="s">
        <v>79</v>
      </c>
      <c r="F149" s="669" t="s">
        <v>475</v>
      </c>
      <c r="G149" s="669" t="s">
        <v>82</v>
      </c>
      <c r="H149" s="669" t="s">
        <v>108</v>
      </c>
      <c r="I149" s="669"/>
      <c r="J149" s="599" t="s">
        <v>108</v>
      </c>
      <c r="K149" s="669" t="s">
        <v>6</v>
      </c>
      <c r="L149" s="682"/>
      <c r="M149" s="813"/>
    </row>
    <row r="150" spans="1:13">
      <c r="A150" s="666" t="s">
        <v>381</v>
      </c>
      <c r="B150" s="667" t="s">
        <v>382</v>
      </c>
      <c r="C150" s="673" t="s">
        <v>505</v>
      </c>
      <c r="D150" s="681" t="s">
        <v>86</v>
      </c>
      <c r="E150" s="669" t="s">
        <v>79</v>
      </c>
      <c r="F150" s="669" t="s">
        <v>506</v>
      </c>
      <c r="G150" s="669" t="s">
        <v>82</v>
      </c>
      <c r="H150" s="669" t="s">
        <v>108</v>
      </c>
      <c r="I150" s="669"/>
      <c r="J150" s="599" t="s">
        <v>108</v>
      </c>
      <c r="K150" s="669" t="s">
        <v>6</v>
      </c>
      <c r="L150" s="682"/>
      <c r="M150" s="813"/>
    </row>
    <row r="151" spans="1:13">
      <c r="A151" s="666" t="s">
        <v>381</v>
      </c>
      <c r="B151" s="667" t="s">
        <v>382</v>
      </c>
      <c r="C151" s="668" t="s">
        <v>507</v>
      </c>
      <c r="D151" s="681" t="s">
        <v>86</v>
      </c>
      <c r="E151" s="669" t="s">
        <v>79</v>
      </c>
      <c r="F151" s="669" t="s">
        <v>475</v>
      </c>
      <c r="G151" s="669" t="s">
        <v>82</v>
      </c>
      <c r="H151" s="669" t="s">
        <v>108</v>
      </c>
      <c r="I151" s="669"/>
      <c r="J151" s="599" t="s">
        <v>108</v>
      </c>
      <c r="K151" s="669" t="s">
        <v>6</v>
      </c>
      <c r="L151" s="682"/>
      <c r="M151" s="813"/>
    </row>
    <row r="152" spans="1:13">
      <c r="A152" s="666" t="s">
        <v>381</v>
      </c>
      <c r="B152" s="667" t="s">
        <v>382</v>
      </c>
      <c r="C152" s="673" t="s">
        <v>508</v>
      </c>
      <c r="D152" s="681" t="s">
        <v>86</v>
      </c>
      <c r="E152" s="669" t="s">
        <v>79</v>
      </c>
      <c r="F152" s="669" t="s">
        <v>475</v>
      </c>
      <c r="G152" s="669" t="s">
        <v>82</v>
      </c>
      <c r="H152" s="669" t="s">
        <v>108</v>
      </c>
      <c r="I152" s="669"/>
      <c r="J152" s="599" t="s">
        <v>108</v>
      </c>
      <c r="K152" s="669" t="s">
        <v>6</v>
      </c>
      <c r="L152" s="682"/>
      <c r="M152" s="813"/>
    </row>
    <row r="153" spans="1:13">
      <c r="A153" s="666" t="s">
        <v>381</v>
      </c>
      <c r="B153" s="667" t="s">
        <v>382</v>
      </c>
      <c r="C153" s="668" t="s">
        <v>509</v>
      </c>
      <c r="D153" s="681" t="s">
        <v>86</v>
      </c>
      <c r="E153" s="669" t="s">
        <v>79</v>
      </c>
      <c r="F153" s="669" t="s">
        <v>510</v>
      </c>
      <c r="G153" s="669" t="s">
        <v>82</v>
      </c>
      <c r="H153" s="669" t="s">
        <v>108</v>
      </c>
      <c r="I153" s="669"/>
      <c r="J153" s="599" t="s">
        <v>108</v>
      </c>
      <c r="K153" s="669" t="s">
        <v>6</v>
      </c>
      <c r="L153" s="682"/>
      <c r="M153" s="813"/>
    </row>
    <row r="154" spans="1:13">
      <c r="A154" s="666" t="s">
        <v>381</v>
      </c>
      <c r="B154" s="667" t="s">
        <v>382</v>
      </c>
      <c r="C154" s="673" t="s">
        <v>449</v>
      </c>
      <c r="D154" s="681" t="s">
        <v>86</v>
      </c>
      <c r="E154" s="669" t="s">
        <v>79</v>
      </c>
      <c r="F154" s="669" t="s">
        <v>511</v>
      </c>
      <c r="G154" s="669" t="s">
        <v>82</v>
      </c>
      <c r="H154" s="669" t="s">
        <v>108</v>
      </c>
      <c r="I154" s="669"/>
      <c r="J154" s="599" t="s">
        <v>108</v>
      </c>
      <c r="K154" s="669" t="s">
        <v>6</v>
      </c>
      <c r="L154" s="682"/>
      <c r="M154" s="813"/>
    </row>
    <row r="155" spans="1:13">
      <c r="A155" s="666" t="s">
        <v>381</v>
      </c>
      <c r="B155" s="667" t="s">
        <v>382</v>
      </c>
      <c r="C155" s="668" t="s">
        <v>450</v>
      </c>
      <c r="D155" s="681" t="s">
        <v>86</v>
      </c>
      <c r="E155" s="669" t="s">
        <v>79</v>
      </c>
      <c r="F155" s="669" t="s">
        <v>512</v>
      </c>
      <c r="G155" s="669" t="s">
        <v>82</v>
      </c>
      <c r="H155" s="669" t="s">
        <v>108</v>
      </c>
      <c r="I155" s="669"/>
      <c r="J155" s="599" t="s">
        <v>108</v>
      </c>
      <c r="K155" s="669" t="s">
        <v>6</v>
      </c>
      <c r="L155" s="682"/>
      <c r="M155" s="813"/>
    </row>
    <row r="156" spans="1:13">
      <c r="A156" s="666" t="s">
        <v>381</v>
      </c>
      <c r="B156" s="667" t="s">
        <v>382</v>
      </c>
      <c r="C156" s="673" t="s">
        <v>412</v>
      </c>
      <c r="D156" s="681" t="s">
        <v>86</v>
      </c>
      <c r="E156" s="669" t="s">
        <v>79</v>
      </c>
      <c r="F156" s="669" t="s">
        <v>513</v>
      </c>
      <c r="G156" s="669" t="s">
        <v>82</v>
      </c>
      <c r="H156" s="669" t="s">
        <v>108</v>
      </c>
      <c r="I156" s="669"/>
      <c r="J156" s="599" t="s">
        <v>108</v>
      </c>
      <c r="K156" s="669" t="s">
        <v>6</v>
      </c>
      <c r="L156" s="682"/>
      <c r="M156" s="813"/>
    </row>
    <row r="157" spans="1:13">
      <c r="A157" s="666" t="s">
        <v>381</v>
      </c>
      <c r="B157" s="667" t="s">
        <v>382</v>
      </c>
      <c r="C157" s="668" t="s">
        <v>514</v>
      </c>
      <c r="D157" s="681" t="s">
        <v>86</v>
      </c>
      <c r="E157" s="669" t="s">
        <v>79</v>
      </c>
      <c r="F157" s="669" t="s">
        <v>515</v>
      </c>
      <c r="G157" s="669" t="s">
        <v>82</v>
      </c>
      <c r="H157" s="669" t="s">
        <v>108</v>
      </c>
      <c r="I157" s="669"/>
      <c r="J157" s="599" t="s">
        <v>108</v>
      </c>
      <c r="K157" s="669" t="s">
        <v>6</v>
      </c>
      <c r="L157" s="682"/>
      <c r="M157" s="813"/>
    </row>
    <row r="158" spans="1:13">
      <c r="A158" s="666" t="s">
        <v>381</v>
      </c>
      <c r="B158" s="667" t="s">
        <v>382</v>
      </c>
      <c r="C158" s="673" t="s">
        <v>514</v>
      </c>
      <c r="D158" s="681" t="s">
        <v>86</v>
      </c>
      <c r="E158" s="669" t="s">
        <v>79</v>
      </c>
      <c r="F158" s="669" t="s">
        <v>511</v>
      </c>
      <c r="G158" s="669" t="s">
        <v>82</v>
      </c>
      <c r="H158" s="669" t="s">
        <v>108</v>
      </c>
      <c r="I158" s="669"/>
      <c r="J158" s="599" t="s">
        <v>108</v>
      </c>
      <c r="K158" s="669" t="s">
        <v>6</v>
      </c>
      <c r="L158" s="682"/>
      <c r="M158" s="813"/>
    </row>
    <row r="159" spans="1:13">
      <c r="A159" s="666" t="s">
        <v>381</v>
      </c>
      <c r="B159" s="667" t="s">
        <v>382</v>
      </c>
      <c r="C159" s="668" t="s">
        <v>451</v>
      </c>
      <c r="D159" s="681" t="s">
        <v>86</v>
      </c>
      <c r="E159" s="669" t="s">
        <v>79</v>
      </c>
      <c r="F159" s="669" t="s">
        <v>516</v>
      </c>
      <c r="G159" s="669" t="s">
        <v>82</v>
      </c>
      <c r="H159" s="669" t="s">
        <v>108</v>
      </c>
      <c r="I159" s="669"/>
      <c r="J159" s="599" t="s">
        <v>108</v>
      </c>
      <c r="K159" s="669" t="s">
        <v>6</v>
      </c>
      <c r="L159" s="682"/>
      <c r="M159" s="813"/>
    </row>
    <row r="160" spans="1:13">
      <c r="A160" s="666" t="s">
        <v>381</v>
      </c>
      <c r="B160" s="667" t="s">
        <v>382</v>
      </c>
      <c r="C160" s="673" t="s">
        <v>451</v>
      </c>
      <c r="D160" s="681" t="s">
        <v>86</v>
      </c>
      <c r="E160" s="669" t="s">
        <v>79</v>
      </c>
      <c r="F160" s="669" t="s">
        <v>511</v>
      </c>
      <c r="G160" s="669" t="s">
        <v>82</v>
      </c>
      <c r="H160" s="669" t="s">
        <v>108</v>
      </c>
      <c r="I160" s="669"/>
      <c r="J160" s="599" t="s">
        <v>108</v>
      </c>
      <c r="K160" s="669" t="s">
        <v>6</v>
      </c>
      <c r="L160" s="682"/>
      <c r="M160" s="813"/>
    </row>
    <row r="161" spans="1:13">
      <c r="A161" s="666" t="s">
        <v>381</v>
      </c>
      <c r="B161" s="667" t="s">
        <v>382</v>
      </c>
      <c r="C161" s="668" t="s">
        <v>517</v>
      </c>
      <c r="D161" s="681" t="s">
        <v>86</v>
      </c>
      <c r="E161" s="669" t="s">
        <v>79</v>
      </c>
      <c r="F161" s="669" t="s">
        <v>516</v>
      </c>
      <c r="G161" s="669" t="s">
        <v>82</v>
      </c>
      <c r="H161" s="669" t="s">
        <v>108</v>
      </c>
      <c r="I161" s="669"/>
      <c r="J161" s="599" t="s">
        <v>108</v>
      </c>
      <c r="K161" s="669" t="s">
        <v>6</v>
      </c>
      <c r="L161" s="682"/>
      <c r="M161" s="813"/>
    </row>
    <row r="162" spans="1:13">
      <c r="A162" s="666" t="s">
        <v>381</v>
      </c>
      <c r="B162" s="667" t="s">
        <v>382</v>
      </c>
      <c r="C162" s="673" t="s">
        <v>517</v>
      </c>
      <c r="D162" s="681" t="s">
        <v>86</v>
      </c>
      <c r="E162" s="669" t="s">
        <v>79</v>
      </c>
      <c r="F162" s="669" t="s">
        <v>511</v>
      </c>
      <c r="G162" s="669" t="s">
        <v>82</v>
      </c>
      <c r="H162" s="669" t="s">
        <v>108</v>
      </c>
      <c r="I162" s="669"/>
      <c r="J162" s="599" t="s">
        <v>108</v>
      </c>
      <c r="K162" s="669" t="s">
        <v>6</v>
      </c>
      <c r="L162" s="682"/>
      <c r="M162" s="813"/>
    </row>
    <row r="163" spans="1:13">
      <c r="A163" s="666" t="s">
        <v>381</v>
      </c>
      <c r="B163" s="667" t="s">
        <v>382</v>
      </c>
      <c r="C163" s="668" t="s">
        <v>518</v>
      </c>
      <c r="D163" s="681" t="s">
        <v>86</v>
      </c>
      <c r="E163" s="669" t="s">
        <v>79</v>
      </c>
      <c r="F163" s="669" t="s">
        <v>483</v>
      </c>
      <c r="G163" s="669" t="s">
        <v>82</v>
      </c>
      <c r="H163" s="669" t="s">
        <v>108</v>
      </c>
      <c r="I163" s="669"/>
      <c r="J163" s="599" t="s">
        <v>108</v>
      </c>
      <c r="K163" s="669" t="s">
        <v>6</v>
      </c>
      <c r="L163" s="682"/>
      <c r="M163" s="813"/>
    </row>
    <row r="164" spans="1:13">
      <c r="A164" s="666" t="s">
        <v>381</v>
      </c>
      <c r="B164" s="667" t="s">
        <v>382</v>
      </c>
      <c r="C164" s="673" t="s">
        <v>386</v>
      </c>
      <c r="D164" s="681" t="s">
        <v>86</v>
      </c>
      <c r="E164" s="669" t="s">
        <v>79</v>
      </c>
      <c r="F164" s="669" t="s">
        <v>519</v>
      </c>
      <c r="G164" s="669" t="s">
        <v>82</v>
      </c>
      <c r="H164" s="669" t="s">
        <v>108</v>
      </c>
      <c r="I164" s="669"/>
      <c r="J164" s="599" t="s">
        <v>108</v>
      </c>
      <c r="K164" s="669" t="s">
        <v>6</v>
      </c>
      <c r="L164" s="682"/>
      <c r="M164" s="813"/>
    </row>
    <row r="165" spans="1:13">
      <c r="A165" s="666" t="s">
        <v>381</v>
      </c>
      <c r="B165" s="667" t="s">
        <v>382</v>
      </c>
      <c r="C165" s="668" t="s">
        <v>387</v>
      </c>
      <c r="D165" s="681" t="s">
        <v>86</v>
      </c>
      <c r="E165" s="669" t="s">
        <v>79</v>
      </c>
      <c r="F165" s="669" t="s">
        <v>520</v>
      </c>
      <c r="G165" s="669" t="s">
        <v>82</v>
      </c>
      <c r="H165" s="669" t="s">
        <v>108</v>
      </c>
      <c r="I165" s="669"/>
      <c r="J165" s="599" t="s">
        <v>108</v>
      </c>
      <c r="K165" s="669" t="s">
        <v>6</v>
      </c>
      <c r="L165" s="682"/>
      <c r="M165" s="813"/>
    </row>
    <row r="166" spans="1:13">
      <c r="A166" s="666" t="s">
        <v>381</v>
      </c>
      <c r="B166" s="667" t="s">
        <v>382</v>
      </c>
      <c r="C166" s="673" t="s">
        <v>387</v>
      </c>
      <c r="D166" s="681" t="s">
        <v>86</v>
      </c>
      <c r="E166" s="669" t="s">
        <v>79</v>
      </c>
      <c r="F166" s="669" t="s">
        <v>521</v>
      </c>
      <c r="G166" s="669" t="s">
        <v>82</v>
      </c>
      <c r="H166" s="669" t="s">
        <v>108</v>
      </c>
      <c r="I166" s="669"/>
      <c r="J166" s="599" t="s">
        <v>108</v>
      </c>
      <c r="K166" s="669" t="s">
        <v>6</v>
      </c>
      <c r="L166" s="682"/>
      <c r="M166" s="813"/>
    </row>
    <row r="167" spans="1:13">
      <c r="A167" s="666" t="s">
        <v>381</v>
      </c>
      <c r="B167" s="667" t="s">
        <v>382</v>
      </c>
      <c r="C167" s="668" t="s">
        <v>413</v>
      </c>
      <c r="D167" s="681" t="s">
        <v>86</v>
      </c>
      <c r="E167" s="669" t="s">
        <v>79</v>
      </c>
      <c r="F167" s="669" t="s">
        <v>522</v>
      </c>
      <c r="G167" s="669" t="s">
        <v>82</v>
      </c>
      <c r="H167" s="669" t="s">
        <v>108</v>
      </c>
      <c r="I167" s="669"/>
      <c r="J167" s="599" t="s">
        <v>108</v>
      </c>
      <c r="K167" s="669" t="s">
        <v>6</v>
      </c>
      <c r="L167" s="682"/>
      <c r="M167" s="813"/>
    </row>
    <row r="168" spans="1:13">
      <c r="A168" s="666" t="s">
        <v>381</v>
      </c>
      <c r="B168" s="667" t="s">
        <v>382</v>
      </c>
      <c r="C168" s="673" t="s">
        <v>413</v>
      </c>
      <c r="D168" s="681" t="s">
        <v>86</v>
      </c>
      <c r="E168" s="669" t="s">
        <v>79</v>
      </c>
      <c r="F168" s="669" t="s">
        <v>523</v>
      </c>
      <c r="G168" s="669" t="s">
        <v>82</v>
      </c>
      <c r="H168" s="669" t="s">
        <v>108</v>
      </c>
      <c r="I168" s="669"/>
      <c r="J168" s="599" t="s">
        <v>108</v>
      </c>
      <c r="K168" s="669" t="s">
        <v>6</v>
      </c>
      <c r="L168" s="682"/>
      <c r="M168" s="813"/>
    </row>
    <row r="169" spans="1:13">
      <c r="A169" s="666" t="s">
        <v>381</v>
      </c>
      <c r="B169" s="667" t="s">
        <v>382</v>
      </c>
      <c r="C169" s="668" t="s">
        <v>414</v>
      </c>
      <c r="D169" s="681" t="s">
        <v>86</v>
      </c>
      <c r="E169" s="669" t="s">
        <v>79</v>
      </c>
      <c r="F169" s="669" t="s">
        <v>524</v>
      </c>
      <c r="G169" s="669" t="s">
        <v>82</v>
      </c>
      <c r="H169" s="669" t="s">
        <v>108</v>
      </c>
      <c r="I169" s="669"/>
      <c r="J169" s="599" t="s">
        <v>108</v>
      </c>
      <c r="K169" s="669" t="s">
        <v>6</v>
      </c>
      <c r="L169" s="682"/>
      <c r="M169" s="813"/>
    </row>
    <row r="170" spans="1:13">
      <c r="A170" s="666" t="s">
        <v>381</v>
      </c>
      <c r="B170" s="667" t="s">
        <v>382</v>
      </c>
      <c r="C170" s="673" t="s">
        <v>525</v>
      </c>
      <c r="D170" s="681" t="s">
        <v>86</v>
      </c>
      <c r="E170" s="669" t="s">
        <v>79</v>
      </c>
      <c r="F170" s="669" t="s">
        <v>475</v>
      </c>
      <c r="G170" s="669" t="s">
        <v>82</v>
      </c>
      <c r="H170" s="669" t="s">
        <v>108</v>
      </c>
      <c r="I170" s="669"/>
      <c r="J170" s="599" t="s">
        <v>108</v>
      </c>
      <c r="K170" s="669" t="s">
        <v>6</v>
      </c>
      <c r="L170" s="682"/>
      <c r="M170" s="813"/>
    </row>
    <row r="171" spans="1:13">
      <c r="A171" s="666" t="s">
        <v>381</v>
      </c>
      <c r="B171" s="667" t="s">
        <v>389</v>
      </c>
      <c r="C171" s="668" t="s">
        <v>388</v>
      </c>
      <c r="D171" s="681" t="s">
        <v>86</v>
      </c>
      <c r="E171" s="669" t="s">
        <v>79</v>
      </c>
      <c r="F171" s="669" t="s">
        <v>526</v>
      </c>
      <c r="G171" s="669" t="s">
        <v>6</v>
      </c>
      <c r="H171" s="669">
        <v>1930</v>
      </c>
      <c r="I171" s="669" t="s">
        <v>391</v>
      </c>
      <c r="J171" s="599">
        <v>2.4</v>
      </c>
      <c r="K171" s="669" t="s">
        <v>6</v>
      </c>
      <c r="L171" s="682" t="s">
        <v>658</v>
      </c>
      <c r="M171" s="813"/>
    </row>
    <row r="172" spans="1:13">
      <c r="A172" s="666" t="s">
        <v>381</v>
      </c>
      <c r="B172" s="667" t="s">
        <v>382</v>
      </c>
      <c r="C172" s="673" t="s">
        <v>455</v>
      </c>
      <c r="D172" s="681" t="s">
        <v>86</v>
      </c>
      <c r="E172" s="669" t="s">
        <v>79</v>
      </c>
      <c r="F172" s="669" t="s">
        <v>475</v>
      </c>
      <c r="G172" s="669" t="s">
        <v>82</v>
      </c>
      <c r="H172" s="669" t="s">
        <v>108</v>
      </c>
      <c r="I172" s="669"/>
      <c r="J172" s="599" t="s">
        <v>108</v>
      </c>
      <c r="K172" s="669" t="s">
        <v>82</v>
      </c>
      <c r="L172" s="682"/>
      <c r="M172" s="813"/>
    </row>
    <row r="173" spans="1:13">
      <c r="A173" s="666" t="s">
        <v>381</v>
      </c>
      <c r="B173" s="667" t="s">
        <v>389</v>
      </c>
      <c r="C173" s="668" t="s">
        <v>456</v>
      </c>
      <c r="D173" s="681" t="s">
        <v>86</v>
      </c>
      <c r="E173" s="669" t="s">
        <v>79</v>
      </c>
      <c r="F173" s="669" t="s">
        <v>486</v>
      </c>
      <c r="G173" s="669" t="s">
        <v>82</v>
      </c>
      <c r="H173" s="669" t="s">
        <v>108</v>
      </c>
      <c r="I173" s="669">
        <v>0.9</v>
      </c>
      <c r="J173" s="599" t="s">
        <v>108</v>
      </c>
      <c r="K173" s="669" t="s">
        <v>82</v>
      </c>
      <c r="L173" s="682"/>
      <c r="M173" s="813"/>
    </row>
    <row r="174" spans="1:13">
      <c r="A174" s="666" t="s">
        <v>381</v>
      </c>
      <c r="B174" s="667" t="s">
        <v>382</v>
      </c>
      <c r="C174" s="673" t="s">
        <v>527</v>
      </c>
      <c r="D174" s="681" t="s">
        <v>86</v>
      </c>
      <c r="E174" s="669" t="s">
        <v>79</v>
      </c>
      <c r="F174" s="669" t="s">
        <v>190</v>
      </c>
      <c r="G174" s="669" t="s">
        <v>82</v>
      </c>
      <c r="H174" s="669" t="s">
        <v>108</v>
      </c>
      <c r="I174" s="669"/>
      <c r="J174" s="599" t="s">
        <v>108</v>
      </c>
      <c r="K174" s="669" t="s">
        <v>82</v>
      </c>
      <c r="L174" s="682"/>
      <c r="M174" s="813"/>
    </row>
    <row r="175" spans="1:13">
      <c r="A175" s="666" t="s">
        <v>381</v>
      </c>
      <c r="B175" s="667" t="s">
        <v>382</v>
      </c>
      <c r="C175" s="668" t="s">
        <v>457</v>
      </c>
      <c r="D175" s="681" t="s">
        <v>86</v>
      </c>
      <c r="E175" s="669" t="s">
        <v>79</v>
      </c>
      <c r="F175" s="669" t="s">
        <v>475</v>
      </c>
      <c r="G175" s="669" t="s">
        <v>82</v>
      </c>
      <c r="H175" s="669" t="s">
        <v>108</v>
      </c>
      <c r="I175" s="669"/>
      <c r="J175" s="599" t="s">
        <v>108</v>
      </c>
      <c r="K175" s="669" t="s">
        <v>82</v>
      </c>
      <c r="L175" s="682"/>
      <c r="M175" s="813"/>
    </row>
    <row r="176" spans="1:13">
      <c r="A176" s="666" t="s">
        <v>381</v>
      </c>
      <c r="B176" s="667" t="s">
        <v>382</v>
      </c>
      <c r="C176" s="673" t="s">
        <v>459</v>
      </c>
      <c r="D176" s="681" t="s">
        <v>86</v>
      </c>
      <c r="E176" s="669" t="s">
        <v>79</v>
      </c>
      <c r="F176" s="669" t="s">
        <v>475</v>
      </c>
      <c r="G176" s="669" t="s">
        <v>82</v>
      </c>
      <c r="H176" s="669" t="s">
        <v>108</v>
      </c>
      <c r="I176" s="669"/>
      <c r="J176" s="599" t="s">
        <v>108</v>
      </c>
      <c r="K176" s="669" t="s">
        <v>82</v>
      </c>
      <c r="L176" s="682"/>
      <c r="M176" s="813"/>
    </row>
    <row r="177" spans="1:13">
      <c r="A177" s="666" t="s">
        <v>381</v>
      </c>
      <c r="B177" s="667" t="s">
        <v>382</v>
      </c>
      <c r="C177" s="668" t="s">
        <v>528</v>
      </c>
      <c r="D177" s="681" t="s">
        <v>86</v>
      </c>
      <c r="E177" s="669" t="s">
        <v>79</v>
      </c>
      <c r="F177" s="669" t="s">
        <v>529</v>
      </c>
      <c r="G177" s="669" t="s">
        <v>82</v>
      </c>
      <c r="H177" s="669" t="s">
        <v>108</v>
      </c>
      <c r="I177" s="669"/>
      <c r="J177" s="599" t="s">
        <v>108</v>
      </c>
      <c r="K177" s="669" t="s">
        <v>82</v>
      </c>
      <c r="L177" s="682"/>
      <c r="M177" s="813"/>
    </row>
    <row r="178" spans="1:13">
      <c r="A178" s="666" t="s">
        <v>381</v>
      </c>
      <c r="B178" s="667" t="s">
        <v>382</v>
      </c>
      <c r="C178" s="673" t="s">
        <v>530</v>
      </c>
      <c r="D178" s="681" t="s">
        <v>86</v>
      </c>
      <c r="E178" s="669" t="s">
        <v>79</v>
      </c>
      <c r="F178" s="669" t="s">
        <v>529</v>
      </c>
      <c r="G178" s="669" t="s">
        <v>82</v>
      </c>
      <c r="H178" s="669" t="s">
        <v>108</v>
      </c>
      <c r="I178" s="669"/>
      <c r="J178" s="599" t="s">
        <v>108</v>
      </c>
      <c r="K178" s="669" t="s">
        <v>82</v>
      </c>
      <c r="L178" s="682"/>
      <c r="M178" s="813"/>
    </row>
    <row r="179" spans="1:13">
      <c r="A179" s="666" t="s">
        <v>381</v>
      </c>
      <c r="B179" s="667" t="s">
        <v>382</v>
      </c>
      <c r="C179" s="668" t="s">
        <v>531</v>
      </c>
      <c r="D179" s="681" t="s">
        <v>86</v>
      </c>
      <c r="E179" s="669" t="s">
        <v>79</v>
      </c>
      <c r="F179" s="669" t="s">
        <v>529</v>
      </c>
      <c r="G179" s="669" t="s">
        <v>82</v>
      </c>
      <c r="H179" s="669" t="s">
        <v>108</v>
      </c>
      <c r="I179" s="669"/>
      <c r="J179" s="599" t="s">
        <v>108</v>
      </c>
      <c r="K179" s="669" t="s">
        <v>82</v>
      </c>
      <c r="L179" s="682"/>
      <c r="M179" s="813"/>
    </row>
    <row r="180" spans="1:13">
      <c r="A180" s="666" t="s">
        <v>381</v>
      </c>
      <c r="B180" s="667" t="s">
        <v>382</v>
      </c>
      <c r="C180" s="673" t="s">
        <v>415</v>
      </c>
      <c r="D180" s="681" t="s">
        <v>86</v>
      </c>
      <c r="E180" s="669" t="s">
        <v>79</v>
      </c>
      <c r="F180" s="669" t="s">
        <v>532</v>
      </c>
      <c r="G180" s="669" t="s">
        <v>82</v>
      </c>
      <c r="H180" s="669" t="s">
        <v>108</v>
      </c>
      <c r="I180" s="669"/>
      <c r="J180" s="599" t="s">
        <v>108</v>
      </c>
      <c r="K180" s="669" t="s">
        <v>82</v>
      </c>
      <c r="L180" s="682"/>
      <c r="M180" s="813"/>
    </row>
    <row r="181" spans="1:13">
      <c r="A181" s="666" t="s">
        <v>381</v>
      </c>
      <c r="B181" s="667" t="s">
        <v>382</v>
      </c>
      <c r="C181" s="668" t="s">
        <v>415</v>
      </c>
      <c r="D181" s="681" t="s">
        <v>86</v>
      </c>
      <c r="E181" s="669" t="s">
        <v>79</v>
      </c>
      <c r="F181" s="669" t="s">
        <v>533</v>
      </c>
      <c r="G181" s="669" t="s">
        <v>82</v>
      </c>
      <c r="H181" s="669" t="s">
        <v>108</v>
      </c>
      <c r="I181" s="669"/>
      <c r="J181" s="599" t="s">
        <v>108</v>
      </c>
      <c r="K181" s="669" t="s">
        <v>82</v>
      </c>
      <c r="L181" s="682"/>
      <c r="M181" s="813"/>
    </row>
    <row r="182" spans="1:13">
      <c r="A182" s="666" t="s">
        <v>381</v>
      </c>
      <c r="B182" s="667" t="s">
        <v>382</v>
      </c>
      <c r="C182" s="673" t="s">
        <v>415</v>
      </c>
      <c r="D182" s="681" t="s">
        <v>86</v>
      </c>
      <c r="E182" s="669" t="s">
        <v>79</v>
      </c>
      <c r="F182" s="669" t="s">
        <v>534</v>
      </c>
      <c r="G182" s="669" t="s">
        <v>82</v>
      </c>
      <c r="H182" s="669" t="s">
        <v>108</v>
      </c>
      <c r="I182" s="669"/>
      <c r="J182" s="599" t="s">
        <v>108</v>
      </c>
      <c r="K182" s="669" t="s">
        <v>82</v>
      </c>
      <c r="L182" s="682"/>
      <c r="M182" s="813"/>
    </row>
    <row r="183" spans="1:13">
      <c r="A183" s="666" t="s">
        <v>381</v>
      </c>
      <c r="B183" s="667" t="s">
        <v>382</v>
      </c>
      <c r="C183" s="668" t="s">
        <v>535</v>
      </c>
      <c r="D183" s="681" t="s">
        <v>86</v>
      </c>
      <c r="E183" s="669" t="s">
        <v>79</v>
      </c>
      <c r="F183" s="669" t="s">
        <v>515</v>
      </c>
      <c r="G183" s="669" t="s">
        <v>82</v>
      </c>
      <c r="H183" s="669" t="s">
        <v>108</v>
      </c>
      <c r="I183" s="669"/>
      <c r="J183" s="599" t="s">
        <v>108</v>
      </c>
      <c r="K183" s="669" t="s">
        <v>6</v>
      </c>
      <c r="L183" s="682"/>
      <c r="M183" s="813"/>
    </row>
    <row r="184" spans="1:13">
      <c r="A184" s="666" t="s">
        <v>381</v>
      </c>
      <c r="B184" s="667" t="s">
        <v>382</v>
      </c>
      <c r="C184" s="673" t="s">
        <v>535</v>
      </c>
      <c r="D184" s="681" t="s">
        <v>86</v>
      </c>
      <c r="E184" s="669" t="s">
        <v>79</v>
      </c>
      <c r="F184" s="669" t="s">
        <v>511</v>
      </c>
      <c r="G184" s="669" t="s">
        <v>82</v>
      </c>
      <c r="H184" s="669" t="s">
        <v>108</v>
      </c>
      <c r="I184" s="669"/>
      <c r="J184" s="599" t="s">
        <v>108</v>
      </c>
      <c r="K184" s="669" t="s">
        <v>6</v>
      </c>
      <c r="L184" s="682"/>
      <c r="M184" s="813"/>
    </row>
    <row r="185" spans="1:13">
      <c r="A185" s="666" t="s">
        <v>381</v>
      </c>
      <c r="B185" s="667" t="s">
        <v>382</v>
      </c>
      <c r="C185" s="668" t="s">
        <v>536</v>
      </c>
      <c r="D185" s="681" t="s">
        <v>86</v>
      </c>
      <c r="E185" s="669" t="s">
        <v>79</v>
      </c>
      <c r="F185" s="669" t="s">
        <v>537</v>
      </c>
      <c r="G185" s="669" t="s">
        <v>82</v>
      </c>
      <c r="H185" s="669" t="s">
        <v>108</v>
      </c>
      <c r="I185" s="669"/>
      <c r="J185" s="599" t="s">
        <v>108</v>
      </c>
      <c r="K185" s="669" t="s">
        <v>6</v>
      </c>
      <c r="L185" s="682"/>
      <c r="M185" s="813"/>
    </row>
    <row r="186" spans="1:13">
      <c r="A186" s="666" t="s">
        <v>381</v>
      </c>
      <c r="B186" s="667" t="s">
        <v>382</v>
      </c>
      <c r="C186" s="673" t="s">
        <v>538</v>
      </c>
      <c r="D186" s="681" t="s">
        <v>86</v>
      </c>
      <c r="E186" s="669" t="s">
        <v>79</v>
      </c>
      <c r="F186" s="669" t="s">
        <v>475</v>
      </c>
      <c r="G186" s="669" t="s">
        <v>82</v>
      </c>
      <c r="H186" s="669" t="s">
        <v>108</v>
      </c>
      <c r="I186" s="669"/>
      <c r="J186" s="599" t="s">
        <v>108</v>
      </c>
      <c r="K186" s="669" t="s">
        <v>6</v>
      </c>
      <c r="L186" s="682"/>
      <c r="M186" s="813"/>
    </row>
    <row r="187" spans="1:13">
      <c r="A187" s="666" t="s">
        <v>381</v>
      </c>
      <c r="B187" s="667" t="s">
        <v>382</v>
      </c>
      <c r="C187" s="668" t="s">
        <v>539</v>
      </c>
      <c r="D187" s="681" t="s">
        <v>86</v>
      </c>
      <c r="E187" s="669" t="s">
        <v>79</v>
      </c>
      <c r="F187" s="669" t="s">
        <v>510</v>
      </c>
      <c r="G187" s="669" t="s">
        <v>82</v>
      </c>
      <c r="H187" s="669" t="s">
        <v>108</v>
      </c>
      <c r="I187" s="669"/>
      <c r="J187" s="599" t="s">
        <v>108</v>
      </c>
      <c r="K187" s="669" t="s">
        <v>6</v>
      </c>
      <c r="L187" s="682"/>
      <c r="M187" s="813"/>
    </row>
    <row r="188" spans="1:13">
      <c r="A188" s="666" t="s">
        <v>381</v>
      </c>
      <c r="B188" s="667" t="s">
        <v>382</v>
      </c>
      <c r="C188" s="673" t="s">
        <v>462</v>
      </c>
      <c r="D188" s="681" t="s">
        <v>86</v>
      </c>
      <c r="E188" s="669" t="s">
        <v>79</v>
      </c>
      <c r="F188" s="669" t="s">
        <v>540</v>
      </c>
      <c r="G188" s="669" t="s">
        <v>82</v>
      </c>
      <c r="H188" s="669" t="s">
        <v>108</v>
      </c>
      <c r="I188" s="669"/>
      <c r="J188" s="599" t="s">
        <v>108</v>
      </c>
      <c r="K188" s="669" t="s">
        <v>6</v>
      </c>
      <c r="L188" s="682"/>
      <c r="M188" s="813"/>
    </row>
    <row r="189" spans="1:13">
      <c r="A189" s="666" t="s">
        <v>381</v>
      </c>
      <c r="B189" s="667" t="s">
        <v>382</v>
      </c>
      <c r="C189" s="668" t="s">
        <v>464</v>
      </c>
      <c r="D189" s="681" t="s">
        <v>86</v>
      </c>
      <c r="E189" s="669" t="s">
        <v>79</v>
      </c>
      <c r="F189" s="669" t="s">
        <v>475</v>
      </c>
      <c r="G189" s="669" t="s">
        <v>82</v>
      </c>
      <c r="H189" s="669" t="s">
        <v>108</v>
      </c>
      <c r="I189" s="669"/>
      <c r="J189" s="599" t="s">
        <v>108</v>
      </c>
      <c r="K189" s="669" t="s">
        <v>6</v>
      </c>
      <c r="L189" s="682"/>
      <c r="M189" s="813"/>
    </row>
    <row r="190" spans="1:13">
      <c r="A190" s="666" t="s">
        <v>381</v>
      </c>
      <c r="B190" s="667" t="s">
        <v>382</v>
      </c>
      <c r="C190" s="673" t="s">
        <v>465</v>
      </c>
      <c r="D190" s="681" t="s">
        <v>86</v>
      </c>
      <c r="E190" s="669" t="s">
        <v>79</v>
      </c>
      <c r="F190" s="669" t="s">
        <v>475</v>
      </c>
      <c r="G190" s="669" t="s">
        <v>82</v>
      </c>
      <c r="H190" s="669" t="s">
        <v>108</v>
      </c>
      <c r="I190" s="669"/>
      <c r="J190" s="599" t="s">
        <v>108</v>
      </c>
      <c r="K190" s="669" t="s">
        <v>6</v>
      </c>
      <c r="L190" s="682"/>
      <c r="M190" s="813"/>
    </row>
    <row r="191" spans="1:13">
      <c r="A191" s="666" t="s">
        <v>381</v>
      </c>
      <c r="B191" s="667" t="s">
        <v>382</v>
      </c>
      <c r="C191" s="668" t="s">
        <v>417</v>
      </c>
      <c r="D191" s="681" t="s">
        <v>86</v>
      </c>
      <c r="E191" s="669" t="s">
        <v>79</v>
      </c>
      <c r="F191" s="669" t="s">
        <v>541</v>
      </c>
      <c r="G191" s="669" t="s">
        <v>82</v>
      </c>
      <c r="H191" s="669" t="s">
        <v>108</v>
      </c>
      <c r="I191" s="669"/>
      <c r="J191" s="599" t="s">
        <v>108</v>
      </c>
      <c r="K191" s="669" t="s">
        <v>6</v>
      </c>
      <c r="L191" s="682"/>
      <c r="M191" s="813"/>
    </row>
    <row r="192" spans="1:13">
      <c r="A192" s="666" t="s">
        <v>381</v>
      </c>
      <c r="B192" s="667" t="s">
        <v>382</v>
      </c>
      <c r="C192" s="673" t="s">
        <v>417</v>
      </c>
      <c r="D192" s="681" t="s">
        <v>86</v>
      </c>
      <c r="E192" s="669" t="s">
        <v>79</v>
      </c>
      <c r="F192" s="669" t="s">
        <v>542</v>
      </c>
      <c r="G192" s="669" t="s">
        <v>82</v>
      </c>
      <c r="H192" s="669" t="s">
        <v>108</v>
      </c>
      <c r="I192" s="669"/>
      <c r="J192" s="599" t="s">
        <v>108</v>
      </c>
      <c r="K192" s="669" t="s">
        <v>6</v>
      </c>
      <c r="L192" s="682"/>
      <c r="M192" s="813"/>
    </row>
    <row r="193" spans="1:13">
      <c r="A193" s="666" t="s">
        <v>381</v>
      </c>
      <c r="B193" s="667" t="s">
        <v>382</v>
      </c>
      <c r="C193" s="668" t="s">
        <v>543</v>
      </c>
      <c r="D193" s="681" t="s">
        <v>86</v>
      </c>
      <c r="E193" s="669" t="s">
        <v>79</v>
      </c>
      <c r="F193" s="669" t="s">
        <v>544</v>
      </c>
      <c r="G193" s="669" t="s">
        <v>82</v>
      </c>
      <c r="H193" s="669" t="s">
        <v>108</v>
      </c>
      <c r="I193" s="669"/>
      <c r="J193" s="599" t="s">
        <v>108</v>
      </c>
      <c r="K193" s="669" t="s">
        <v>6</v>
      </c>
      <c r="L193" s="682"/>
      <c r="M193" s="813"/>
    </row>
    <row r="194" spans="1:13">
      <c r="A194" s="666" t="s">
        <v>381</v>
      </c>
      <c r="B194" s="667" t="s">
        <v>382</v>
      </c>
      <c r="C194" s="673" t="s">
        <v>543</v>
      </c>
      <c r="D194" s="681" t="s">
        <v>86</v>
      </c>
      <c r="E194" s="669" t="s">
        <v>79</v>
      </c>
      <c r="F194" s="669" t="s">
        <v>545</v>
      </c>
      <c r="G194" s="669" t="s">
        <v>82</v>
      </c>
      <c r="H194" s="669" t="s">
        <v>108</v>
      </c>
      <c r="I194" s="669"/>
      <c r="J194" s="599" t="s">
        <v>108</v>
      </c>
      <c r="K194" s="669" t="s">
        <v>6</v>
      </c>
      <c r="L194" s="682"/>
      <c r="M194" s="813"/>
    </row>
    <row r="195" spans="1:13">
      <c r="A195" s="666" t="s">
        <v>381</v>
      </c>
      <c r="B195" s="667" t="s">
        <v>382</v>
      </c>
      <c r="C195" s="668" t="s">
        <v>393</v>
      </c>
      <c r="D195" s="681" t="s">
        <v>86</v>
      </c>
      <c r="E195" s="669" t="s">
        <v>79</v>
      </c>
      <c r="F195" s="669" t="s">
        <v>546</v>
      </c>
      <c r="G195" s="669" t="s">
        <v>82</v>
      </c>
      <c r="H195" s="669" t="s">
        <v>108</v>
      </c>
      <c r="I195" s="669"/>
      <c r="J195" s="599" t="s">
        <v>108</v>
      </c>
      <c r="K195" s="669" t="s">
        <v>6</v>
      </c>
      <c r="L195" s="682"/>
      <c r="M195" s="813"/>
    </row>
    <row r="196" spans="1:13">
      <c r="A196" s="666" t="s">
        <v>381</v>
      </c>
      <c r="B196" s="667" t="s">
        <v>382</v>
      </c>
      <c r="C196" s="673" t="s">
        <v>393</v>
      </c>
      <c r="D196" s="681" t="s">
        <v>86</v>
      </c>
      <c r="E196" s="669" t="s">
        <v>79</v>
      </c>
      <c r="F196" s="669" t="s">
        <v>490</v>
      </c>
      <c r="G196" s="669" t="s">
        <v>82</v>
      </c>
      <c r="H196" s="669" t="s">
        <v>108</v>
      </c>
      <c r="I196" s="669"/>
      <c r="J196" s="599" t="s">
        <v>108</v>
      </c>
      <c r="K196" s="669" t="s">
        <v>6</v>
      </c>
      <c r="L196" s="682"/>
      <c r="M196" s="813"/>
    </row>
    <row r="197" spans="1:13">
      <c r="A197" s="666" t="s">
        <v>381</v>
      </c>
      <c r="B197" s="667" t="s">
        <v>382</v>
      </c>
      <c r="C197" s="668" t="s">
        <v>547</v>
      </c>
      <c r="D197" s="681" t="s">
        <v>86</v>
      </c>
      <c r="E197" s="669" t="s">
        <v>79</v>
      </c>
      <c r="F197" s="669" t="s">
        <v>190</v>
      </c>
      <c r="G197" s="669" t="s">
        <v>82</v>
      </c>
      <c r="H197" s="669" t="s">
        <v>108</v>
      </c>
      <c r="I197" s="669"/>
      <c r="J197" s="599" t="s">
        <v>108</v>
      </c>
      <c r="K197" s="669" t="s">
        <v>6</v>
      </c>
      <c r="L197" s="682"/>
      <c r="M197" s="813"/>
    </row>
    <row r="198" spans="1:13">
      <c r="A198" s="666" t="s">
        <v>381</v>
      </c>
      <c r="B198" s="667" t="s">
        <v>382</v>
      </c>
      <c r="C198" s="673" t="s">
        <v>418</v>
      </c>
      <c r="D198" s="681" t="s">
        <v>86</v>
      </c>
      <c r="E198" s="669" t="s">
        <v>79</v>
      </c>
      <c r="F198" s="669" t="s">
        <v>475</v>
      </c>
      <c r="G198" s="669" t="s">
        <v>82</v>
      </c>
      <c r="H198" s="669" t="s">
        <v>108</v>
      </c>
      <c r="I198" s="669"/>
      <c r="J198" s="599" t="s">
        <v>108</v>
      </c>
      <c r="K198" s="669" t="s">
        <v>6</v>
      </c>
      <c r="L198" s="682"/>
      <c r="M198" s="813"/>
    </row>
    <row r="199" spans="1:13">
      <c r="A199" s="666" t="s">
        <v>381</v>
      </c>
      <c r="B199" s="667" t="s">
        <v>389</v>
      </c>
      <c r="C199" s="668" t="s">
        <v>394</v>
      </c>
      <c r="D199" s="681" t="s">
        <v>86</v>
      </c>
      <c r="E199" s="669" t="s">
        <v>79</v>
      </c>
      <c r="F199" s="669" t="s">
        <v>548</v>
      </c>
      <c r="G199" s="669" t="s">
        <v>82</v>
      </c>
      <c r="H199" s="669" t="s">
        <v>108</v>
      </c>
      <c r="I199" s="669">
        <v>0.7</v>
      </c>
      <c r="J199" s="599" t="s">
        <v>108</v>
      </c>
      <c r="K199" s="669" t="s">
        <v>82</v>
      </c>
      <c r="L199" s="682"/>
      <c r="M199" s="813"/>
    </row>
    <row r="200" spans="1:13">
      <c r="A200" s="666" t="s">
        <v>381</v>
      </c>
      <c r="B200" s="667" t="s">
        <v>382</v>
      </c>
      <c r="C200" s="673" t="s">
        <v>220</v>
      </c>
      <c r="D200" s="681" t="s">
        <v>86</v>
      </c>
      <c r="E200" s="669" t="s">
        <v>79</v>
      </c>
      <c r="F200" s="669" t="s">
        <v>475</v>
      </c>
      <c r="G200" s="669" t="s">
        <v>82</v>
      </c>
      <c r="H200" s="669" t="s">
        <v>108</v>
      </c>
      <c r="I200" s="669"/>
      <c r="J200" s="599" t="s">
        <v>108</v>
      </c>
      <c r="K200" s="669" t="s">
        <v>6</v>
      </c>
      <c r="L200" s="682"/>
      <c r="M200" s="813"/>
    </row>
    <row r="201" spans="1:13">
      <c r="A201" s="666" t="s">
        <v>381</v>
      </c>
      <c r="B201" s="667" t="s">
        <v>382</v>
      </c>
      <c r="C201" s="668" t="s">
        <v>549</v>
      </c>
      <c r="D201" s="681" t="s">
        <v>86</v>
      </c>
      <c r="E201" s="669" t="s">
        <v>79</v>
      </c>
      <c r="F201" s="669" t="s">
        <v>550</v>
      </c>
      <c r="G201" s="669" t="s">
        <v>82</v>
      </c>
      <c r="H201" s="669" t="s">
        <v>108</v>
      </c>
      <c r="I201" s="669"/>
      <c r="J201" s="599" t="s">
        <v>108</v>
      </c>
      <c r="K201" s="669" t="s">
        <v>6</v>
      </c>
      <c r="L201" s="682"/>
      <c r="M201" s="813"/>
    </row>
    <row r="202" spans="1:13">
      <c r="A202" s="666" t="s">
        <v>381</v>
      </c>
      <c r="B202" s="667" t="s">
        <v>382</v>
      </c>
      <c r="C202" s="673" t="s">
        <v>551</v>
      </c>
      <c r="D202" s="681" t="s">
        <v>86</v>
      </c>
      <c r="E202" s="669" t="s">
        <v>79</v>
      </c>
      <c r="F202" s="669" t="s">
        <v>552</v>
      </c>
      <c r="G202" s="669" t="s">
        <v>82</v>
      </c>
      <c r="H202" s="669" t="s">
        <v>108</v>
      </c>
      <c r="I202" s="669"/>
      <c r="J202" s="599" t="s">
        <v>108</v>
      </c>
      <c r="K202" s="669" t="s">
        <v>6</v>
      </c>
      <c r="L202" s="682"/>
      <c r="M202" s="813"/>
    </row>
    <row r="203" spans="1:13">
      <c r="A203" s="666" t="s">
        <v>381</v>
      </c>
      <c r="B203" s="667" t="s">
        <v>389</v>
      </c>
      <c r="C203" s="668" t="s">
        <v>395</v>
      </c>
      <c r="D203" s="681" t="s">
        <v>86</v>
      </c>
      <c r="E203" s="669" t="s">
        <v>79</v>
      </c>
      <c r="F203" s="669" t="s">
        <v>553</v>
      </c>
      <c r="G203" s="669" t="s">
        <v>6</v>
      </c>
      <c r="H203" s="669">
        <v>4271</v>
      </c>
      <c r="I203" s="669" t="s">
        <v>391</v>
      </c>
      <c r="J203" s="599">
        <v>0.45</v>
      </c>
      <c r="K203" s="669" t="s">
        <v>82</v>
      </c>
      <c r="L203" s="682"/>
      <c r="M203" s="813"/>
    </row>
    <row r="204" spans="1:13">
      <c r="A204" s="666" t="s">
        <v>381</v>
      </c>
      <c r="B204" s="667" t="s">
        <v>382</v>
      </c>
      <c r="C204" s="673" t="s">
        <v>419</v>
      </c>
      <c r="D204" s="681" t="s">
        <v>86</v>
      </c>
      <c r="E204" s="669" t="s">
        <v>79</v>
      </c>
      <c r="F204" s="669" t="s">
        <v>475</v>
      </c>
      <c r="G204" s="669" t="s">
        <v>82</v>
      </c>
      <c r="H204" s="669" t="s">
        <v>108</v>
      </c>
      <c r="I204" s="669"/>
      <c r="J204" s="599" t="s">
        <v>108</v>
      </c>
      <c r="K204" s="669" t="s">
        <v>6</v>
      </c>
      <c r="L204" s="682"/>
      <c r="M204" s="813"/>
    </row>
    <row r="205" spans="1:13">
      <c r="A205" s="666" t="s">
        <v>381</v>
      </c>
      <c r="B205" s="667" t="s">
        <v>382</v>
      </c>
      <c r="C205" s="668" t="s">
        <v>423</v>
      </c>
      <c r="D205" s="681" t="s">
        <v>86</v>
      </c>
      <c r="E205" s="669" t="s">
        <v>79</v>
      </c>
      <c r="F205" s="669" t="s">
        <v>444</v>
      </c>
      <c r="G205" s="669" t="s">
        <v>82</v>
      </c>
      <c r="H205" s="669" t="s">
        <v>108</v>
      </c>
      <c r="I205" s="669"/>
      <c r="J205" s="599" t="s">
        <v>108</v>
      </c>
      <c r="K205" s="669" t="s">
        <v>6</v>
      </c>
      <c r="L205" s="682"/>
      <c r="M205" s="813"/>
    </row>
    <row r="206" spans="1:13">
      <c r="A206" s="666" t="s">
        <v>381</v>
      </c>
      <c r="B206" s="667" t="s">
        <v>382</v>
      </c>
      <c r="C206" s="673" t="s">
        <v>554</v>
      </c>
      <c r="D206" s="681" t="s">
        <v>86</v>
      </c>
      <c r="E206" s="669" t="s">
        <v>79</v>
      </c>
      <c r="F206" s="669" t="s">
        <v>475</v>
      </c>
      <c r="G206" s="669" t="s">
        <v>82</v>
      </c>
      <c r="H206" s="669" t="s">
        <v>108</v>
      </c>
      <c r="I206" s="669"/>
      <c r="J206" s="599" t="s">
        <v>108</v>
      </c>
      <c r="K206" s="669" t="s">
        <v>6</v>
      </c>
      <c r="L206" s="682"/>
      <c r="M206" s="813"/>
    </row>
    <row r="207" spans="1:13">
      <c r="A207" s="666" t="s">
        <v>381</v>
      </c>
      <c r="B207" s="667" t="s">
        <v>382</v>
      </c>
      <c r="C207" s="668" t="s">
        <v>420</v>
      </c>
      <c r="D207" s="681" t="s">
        <v>86</v>
      </c>
      <c r="E207" s="669" t="s">
        <v>79</v>
      </c>
      <c r="F207" s="669" t="s">
        <v>555</v>
      </c>
      <c r="G207" s="669" t="s">
        <v>82</v>
      </c>
      <c r="H207" s="669" t="s">
        <v>108</v>
      </c>
      <c r="I207" s="669"/>
      <c r="J207" s="599" t="s">
        <v>108</v>
      </c>
      <c r="K207" s="669" t="s">
        <v>6</v>
      </c>
      <c r="L207" s="682"/>
      <c r="M207" s="813"/>
    </row>
    <row r="208" spans="1:13">
      <c r="A208" s="666" t="s">
        <v>381</v>
      </c>
      <c r="B208" s="667" t="s">
        <v>382</v>
      </c>
      <c r="C208" s="673" t="s">
        <v>420</v>
      </c>
      <c r="D208" s="681" t="s">
        <v>86</v>
      </c>
      <c r="E208" s="669" t="s">
        <v>79</v>
      </c>
      <c r="F208" s="669" t="s">
        <v>556</v>
      </c>
      <c r="G208" s="669" t="s">
        <v>82</v>
      </c>
      <c r="H208" s="669" t="s">
        <v>108</v>
      </c>
      <c r="I208" s="669"/>
      <c r="J208" s="599" t="s">
        <v>108</v>
      </c>
      <c r="K208" s="669" t="s">
        <v>6</v>
      </c>
      <c r="L208" s="682"/>
      <c r="M208" s="813"/>
    </row>
    <row r="209" spans="1:13">
      <c r="A209" s="666" t="s">
        <v>381</v>
      </c>
      <c r="B209" s="667" t="s">
        <v>382</v>
      </c>
      <c r="C209" s="668" t="s">
        <v>420</v>
      </c>
      <c r="D209" s="681" t="s">
        <v>86</v>
      </c>
      <c r="E209" s="669" t="s">
        <v>79</v>
      </c>
      <c r="F209" s="669" t="s">
        <v>557</v>
      </c>
      <c r="G209" s="669" t="s">
        <v>82</v>
      </c>
      <c r="H209" s="669" t="s">
        <v>108</v>
      </c>
      <c r="I209" s="669"/>
      <c r="J209" s="599" t="s">
        <v>108</v>
      </c>
      <c r="K209" s="669" t="s">
        <v>6</v>
      </c>
      <c r="L209" s="682"/>
      <c r="M209" s="813"/>
    </row>
    <row r="210" spans="1:13">
      <c r="A210" s="666" t="s">
        <v>381</v>
      </c>
      <c r="B210" s="667" t="s">
        <v>382</v>
      </c>
      <c r="C210" s="673" t="s">
        <v>420</v>
      </c>
      <c r="D210" s="681" t="s">
        <v>86</v>
      </c>
      <c r="E210" s="669" t="s">
        <v>79</v>
      </c>
      <c r="F210" s="669" t="s">
        <v>558</v>
      </c>
      <c r="G210" s="669" t="s">
        <v>82</v>
      </c>
      <c r="H210" s="669" t="s">
        <v>108</v>
      </c>
      <c r="I210" s="669"/>
      <c r="J210" s="599" t="s">
        <v>108</v>
      </c>
      <c r="K210" s="669" t="s">
        <v>6</v>
      </c>
      <c r="L210" s="682"/>
      <c r="M210" s="813"/>
    </row>
    <row r="211" spans="1:13">
      <c r="A211" s="666" t="s">
        <v>381</v>
      </c>
      <c r="B211" s="667" t="s">
        <v>382</v>
      </c>
      <c r="C211" s="668" t="s">
        <v>559</v>
      </c>
      <c r="D211" s="681" t="s">
        <v>86</v>
      </c>
      <c r="E211" s="669" t="s">
        <v>79</v>
      </c>
      <c r="F211" s="669" t="s">
        <v>475</v>
      </c>
      <c r="G211" s="669" t="s">
        <v>82</v>
      </c>
      <c r="H211" s="669" t="s">
        <v>108</v>
      </c>
      <c r="I211" s="669"/>
      <c r="J211" s="599" t="s">
        <v>108</v>
      </c>
      <c r="K211" s="669" t="s">
        <v>6</v>
      </c>
      <c r="L211" s="682"/>
      <c r="M211" s="813"/>
    </row>
    <row r="212" spans="1:13">
      <c r="A212" s="666" t="s">
        <v>381</v>
      </c>
      <c r="B212" s="667" t="s">
        <v>382</v>
      </c>
      <c r="C212" s="673" t="s">
        <v>560</v>
      </c>
      <c r="D212" s="681" t="s">
        <v>86</v>
      </c>
      <c r="E212" s="669" t="s">
        <v>79</v>
      </c>
      <c r="F212" s="669" t="s">
        <v>561</v>
      </c>
      <c r="G212" s="669" t="s">
        <v>82</v>
      </c>
      <c r="H212" s="669" t="s">
        <v>108</v>
      </c>
      <c r="I212" s="669"/>
      <c r="J212" s="599" t="s">
        <v>108</v>
      </c>
      <c r="K212" s="669" t="s">
        <v>6</v>
      </c>
      <c r="L212" s="682"/>
      <c r="M212" s="813"/>
    </row>
    <row r="213" spans="1:13">
      <c r="A213" s="666" t="s">
        <v>381</v>
      </c>
      <c r="B213" s="667" t="s">
        <v>382</v>
      </c>
      <c r="C213" s="668" t="s">
        <v>562</v>
      </c>
      <c r="D213" s="681" t="s">
        <v>86</v>
      </c>
      <c r="E213" s="669" t="s">
        <v>79</v>
      </c>
      <c r="F213" s="669" t="s">
        <v>552</v>
      </c>
      <c r="G213" s="669" t="s">
        <v>82</v>
      </c>
      <c r="H213" s="669" t="s">
        <v>108</v>
      </c>
      <c r="I213" s="669"/>
      <c r="J213" s="599" t="s">
        <v>108</v>
      </c>
      <c r="K213" s="669" t="s">
        <v>6</v>
      </c>
      <c r="L213" s="682"/>
      <c r="M213" s="813"/>
    </row>
    <row r="214" spans="1:13">
      <c r="A214" s="666" t="s">
        <v>381</v>
      </c>
      <c r="B214" s="667" t="s">
        <v>389</v>
      </c>
      <c r="C214" s="673" t="s">
        <v>400</v>
      </c>
      <c r="D214" s="681" t="s">
        <v>86</v>
      </c>
      <c r="E214" s="669" t="s">
        <v>79</v>
      </c>
      <c r="F214" s="669" t="s">
        <v>563</v>
      </c>
      <c r="G214" s="669" t="s">
        <v>6</v>
      </c>
      <c r="H214" s="669">
        <v>4546</v>
      </c>
      <c r="I214" s="669" t="s">
        <v>391</v>
      </c>
      <c r="J214" s="599" t="s">
        <v>398</v>
      </c>
      <c r="K214" s="669" t="s">
        <v>6</v>
      </c>
      <c r="L214" s="688" t="s">
        <v>658</v>
      </c>
      <c r="M214" s="813"/>
    </row>
    <row r="215" spans="1:13">
      <c r="A215" s="666" t="s">
        <v>381</v>
      </c>
      <c r="B215" s="667" t="s">
        <v>382</v>
      </c>
      <c r="C215" s="668" t="s">
        <v>400</v>
      </c>
      <c r="D215" s="681" t="s">
        <v>86</v>
      </c>
      <c r="E215" s="669" t="s">
        <v>79</v>
      </c>
      <c r="F215" s="669" t="s">
        <v>511</v>
      </c>
      <c r="G215" s="669" t="s">
        <v>82</v>
      </c>
      <c r="H215" s="669" t="s">
        <v>108</v>
      </c>
      <c r="I215" s="669"/>
      <c r="J215" s="599" t="s">
        <v>108</v>
      </c>
      <c r="K215" s="669" t="s">
        <v>6</v>
      </c>
      <c r="L215" s="682"/>
      <c r="M215" s="813"/>
    </row>
    <row r="216" spans="1:13">
      <c r="A216" s="666" t="s">
        <v>381</v>
      </c>
      <c r="B216" s="667" t="s">
        <v>382</v>
      </c>
      <c r="C216" s="673" t="s">
        <v>564</v>
      </c>
      <c r="D216" s="681" t="s">
        <v>86</v>
      </c>
      <c r="E216" s="669" t="s">
        <v>79</v>
      </c>
      <c r="F216" s="669" t="s">
        <v>475</v>
      </c>
      <c r="G216" s="669" t="s">
        <v>82</v>
      </c>
      <c r="H216" s="669" t="s">
        <v>108</v>
      </c>
      <c r="I216" s="669"/>
      <c r="J216" s="599" t="s">
        <v>108</v>
      </c>
      <c r="K216" s="669" t="s">
        <v>6</v>
      </c>
      <c r="L216" s="682"/>
      <c r="M216" s="813"/>
    </row>
    <row r="217" spans="1:13">
      <c r="A217" s="666" t="s">
        <v>381</v>
      </c>
      <c r="B217" s="667" t="s">
        <v>382</v>
      </c>
      <c r="C217" s="668" t="s">
        <v>470</v>
      </c>
      <c r="D217" s="681" t="s">
        <v>86</v>
      </c>
      <c r="E217" s="669" t="s">
        <v>79</v>
      </c>
      <c r="F217" s="669" t="s">
        <v>475</v>
      </c>
      <c r="G217" s="669" t="s">
        <v>82</v>
      </c>
      <c r="H217" s="669" t="s">
        <v>108</v>
      </c>
      <c r="I217" s="669"/>
      <c r="J217" s="599" t="s">
        <v>108</v>
      </c>
      <c r="K217" s="669" t="s">
        <v>6</v>
      </c>
      <c r="L217" s="689"/>
      <c r="M217" s="814"/>
    </row>
    <row r="218" spans="1:13">
      <c r="A218" s="666" t="s">
        <v>381</v>
      </c>
      <c r="B218" s="667" t="s">
        <v>382</v>
      </c>
      <c r="C218" s="673" t="s">
        <v>565</v>
      </c>
      <c r="D218" s="589" t="s">
        <v>566</v>
      </c>
      <c r="E218" s="669" t="s">
        <v>567</v>
      </c>
      <c r="F218" s="669" t="s">
        <v>568</v>
      </c>
      <c r="G218" s="669" t="s">
        <v>82</v>
      </c>
      <c r="H218" s="669" t="s">
        <v>108</v>
      </c>
      <c r="I218" s="669"/>
      <c r="J218" s="599" t="s">
        <v>108</v>
      </c>
      <c r="K218" s="669" t="s">
        <v>6</v>
      </c>
      <c r="L218" s="677"/>
      <c r="M218" s="812" t="s">
        <v>798</v>
      </c>
    </row>
    <row r="219" spans="1:13">
      <c r="A219" s="666" t="s">
        <v>381</v>
      </c>
      <c r="B219" s="667" t="s">
        <v>382</v>
      </c>
      <c r="C219" s="668" t="s">
        <v>569</v>
      </c>
      <c r="D219" s="589" t="s">
        <v>566</v>
      </c>
      <c r="E219" s="669" t="s">
        <v>567</v>
      </c>
      <c r="F219" s="669" t="s">
        <v>568</v>
      </c>
      <c r="G219" s="669" t="s">
        <v>82</v>
      </c>
      <c r="H219" s="669" t="s">
        <v>108</v>
      </c>
      <c r="I219" s="669"/>
      <c r="J219" s="599" t="s">
        <v>108</v>
      </c>
      <c r="K219" s="669" t="s">
        <v>6</v>
      </c>
      <c r="L219" s="677"/>
      <c r="M219" s="813"/>
    </row>
    <row r="220" spans="1:13">
      <c r="A220" s="666" t="s">
        <v>381</v>
      </c>
      <c r="B220" s="667" t="s">
        <v>389</v>
      </c>
      <c r="C220" s="673" t="s">
        <v>570</v>
      </c>
      <c r="D220" s="589" t="s">
        <v>566</v>
      </c>
      <c r="E220" s="669" t="s">
        <v>567</v>
      </c>
      <c r="F220" s="669" t="s">
        <v>568</v>
      </c>
      <c r="G220" s="669" t="s">
        <v>6</v>
      </c>
      <c r="H220" s="669" t="s">
        <v>405</v>
      </c>
      <c r="I220" s="669" t="s">
        <v>391</v>
      </c>
      <c r="J220" s="599" t="s">
        <v>571</v>
      </c>
      <c r="K220" s="669" t="s">
        <v>82</v>
      </c>
      <c r="L220" s="677"/>
      <c r="M220" s="813"/>
    </row>
    <row r="221" spans="1:13">
      <c r="A221" s="666" t="s">
        <v>381</v>
      </c>
      <c r="B221" s="667" t="s">
        <v>382</v>
      </c>
      <c r="C221" s="668" t="s">
        <v>572</v>
      </c>
      <c r="D221" s="589" t="s">
        <v>566</v>
      </c>
      <c r="E221" s="669" t="s">
        <v>567</v>
      </c>
      <c r="F221" s="669" t="s">
        <v>568</v>
      </c>
      <c r="G221" s="669" t="s">
        <v>82</v>
      </c>
      <c r="H221" s="669" t="s">
        <v>108</v>
      </c>
      <c r="I221" s="669"/>
      <c r="J221" s="599" t="s">
        <v>108</v>
      </c>
      <c r="K221" s="669" t="s">
        <v>6</v>
      </c>
      <c r="L221" s="677"/>
      <c r="M221" s="813"/>
    </row>
    <row r="222" spans="1:13">
      <c r="A222" s="666" t="s">
        <v>381</v>
      </c>
      <c r="B222" s="667" t="s">
        <v>382</v>
      </c>
      <c r="C222" s="673" t="s">
        <v>573</v>
      </c>
      <c r="D222" s="589" t="s">
        <v>566</v>
      </c>
      <c r="E222" s="669" t="s">
        <v>567</v>
      </c>
      <c r="F222" s="669" t="s">
        <v>568</v>
      </c>
      <c r="G222" s="669" t="s">
        <v>82</v>
      </c>
      <c r="H222" s="669" t="s">
        <v>108</v>
      </c>
      <c r="I222" s="669"/>
      <c r="J222" s="599" t="s">
        <v>108</v>
      </c>
      <c r="K222" s="669" t="s">
        <v>6</v>
      </c>
      <c r="L222" s="677"/>
      <c r="M222" s="813"/>
    </row>
    <row r="223" spans="1:13">
      <c r="A223" s="666" t="s">
        <v>381</v>
      </c>
      <c r="B223" s="667" t="s">
        <v>382</v>
      </c>
      <c r="C223" s="668" t="s">
        <v>574</v>
      </c>
      <c r="D223" s="589" t="s">
        <v>566</v>
      </c>
      <c r="E223" s="669" t="s">
        <v>567</v>
      </c>
      <c r="F223" s="669" t="s">
        <v>568</v>
      </c>
      <c r="G223" s="669" t="s">
        <v>82</v>
      </c>
      <c r="H223" s="669" t="s">
        <v>108</v>
      </c>
      <c r="I223" s="669"/>
      <c r="J223" s="599" t="s">
        <v>108</v>
      </c>
      <c r="K223" s="669" t="s">
        <v>6</v>
      </c>
      <c r="L223" s="677"/>
      <c r="M223" s="813"/>
    </row>
    <row r="224" spans="1:13">
      <c r="A224" s="666" t="s">
        <v>381</v>
      </c>
      <c r="B224" s="667" t="s">
        <v>382</v>
      </c>
      <c r="C224" s="673" t="s">
        <v>575</v>
      </c>
      <c r="D224" s="589" t="s">
        <v>566</v>
      </c>
      <c r="E224" s="669" t="s">
        <v>567</v>
      </c>
      <c r="F224" s="669" t="s">
        <v>568</v>
      </c>
      <c r="G224" s="669" t="s">
        <v>82</v>
      </c>
      <c r="H224" s="669" t="s">
        <v>108</v>
      </c>
      <c r="I224" s="669"/>
      <c r="J224" s="599" t="s">
        <v>108</v>
      </c>
      <c r="K224" s="669" t="s">
        <v>6</v>
      </c>
      <c r="L224" s="677"/>
      <c r="M224" s="813"/>
    </row>
    <row r="225" spans="1:13">
      <c r="A225" s="666" t="s">
        <v>381</v>
      </c>
      <c r="B225" s="667" t="s">
        <v>382</v>
      </c>
      <c r="C225" s="668" t="s">
        <v>576</v>
      </c>
      <c r="D225" s="589" t="s">
        <v>566</v>
      </c>
      <c r="E225" s="669" t="s">
        <v>567</v>
      </c>
      <c r="F225" s="669" t="s">
        <v>568</v>
      </c>
      <c r="G225" s="669" t="s">
        <v>82</v>
      </c>
      <c r="H225" s="669" t="s">
        <v>108</v>
      </c>
      <c r="I225" s="669"/>
      <c r="J225" s="599" t="s">
        <v>108</v>
      </c>
      <c r="K225" s="669" t="s">
        <v>6</v>
      </c>
      <c r="L225" s="677"/>
      <c r="M225" s="813"/>
    </row>
    <row r="226" spans="1:13">
      <c r="A226" s="666" t="s">
        <v>381</v>
      </c>
      <c r="B226" s="667" t="s">
        <v>382</v>
      </c>
      <c r="C226" s="673" t="s">
        <v>577</v>
      </c>
      <c r="D226" s="589" t="s">
        <v>566</v>
      </c>
      <c r="E226" s="669" t="s">
        <v>567</v>
      </c>
      <c r="F226" s="669" t="s">
        <v>568</v>
      </c>
      <c r="G226" s="669" t="s">
        <v>82</v>
      </c>
      <c r="H226" s="669" t="s">
        <v>108</v>
      </c>
      <c r="I226" s="669"/>
      <c r="J226" s="599" t="s">
        <v>108</v>
      </c>
      <c r="K226" s="669" t="s">
        <v>6</v>
      </c>
      <c r="L226" s="677"/>
      <c r="M226" s="813"/>
    </row>
    <row r="227" spans="1:13">
      <c r="A227" s="666" t="s">
        <v>381</v>
      </c>
      <c r="B227" s="667" t="s">
        <v>382</v>
      </c>
      <c r="C227" s="668" t="s">
        <v>578</v>
      </c>
      <c r="D227" s="589" t="s">
        <v>566</v>
      </c>
      <c r="E227" s="669" t="s">
        <v>567</v>
      </c>
      <c r="F227" s="669" t="s">
        <v>568</v>
      </c>
      <c r="G227" s="669" t="s">
        <v>82</v>
      </c>
      <c r="H227" s="669" t="s">
        <v>108</v>
      </c>
      <c r="I227" s="669"/>
      <c r="J227" s="599" t="s">
        <v>108</v>
      </c>
      <c r="K227" s="669" t="s">
        <v>6</v>
      </c>
      <c r="L227" s="677"/>
      <c r="M227" s="813"/>
    </row>
    <row r="228" spans="1:13">
      <c r="A228" s="666" t="s">
        <v>381</v>
      </c>
      <c r="B228" s="667" t="s">
        <v>389</v>
      </c>
      <c r="C228" s="673" t="s">
        <v>579</v>
      </c>
      <c r="D228" s="589" t="s">
        <v>566</v>
      </c>
      <c r="E228" s="669" t="s">
        <v>567</v>
      </c>
      <c r="F228" s="669" t="s">
        <v>568</v>
      </c>
      <c r="G228" s="669" t="s">
        <v>6</v>
      </c>
      <c r="H228" s="669" t="s">
        <v>405</v>
      </c>
      <c r="I228" s="669" t="s">
        <v>391</v>
      </c>
      <c r="J228" s="599" t="s">
        <v>571</v>
      </c>
      <c r="K228" s="669" t="s">
        <v>82</v>
      </c>
      <c r="L228" s="677"/>
      <c r="M228" s="813"/>
    </row>
    <row r="229" spans="1:13">
      <c r="A229" s="666" t="s">
        <v>381</v>
      </c>
      <c r="B229" s="667" t="s">
        <v>382</v>
      </c>
      <c r="C229" s="668" t="s">
        <v>580</v>
      </c>
      <c r="D229" s="589" t="s">
        <v>566</v>
      </c>
      <c r="E229" s="669" t="s">
        <v>567</v>
      </c>
      <c r="F229" s="669" t="s">
        <v>568</v>
      </c>
      <c r="G229" s="669" t="s">
        <v>82</v>
      </c>
      <c r="H229" s="669" t="s">
        <v>108</v>
      </c>
      <c r="I229" s="669"/>
      <c r="J229" s="599" t="s">
        <v>108</v>
      </c>
      <c r="K229" s="669" t="s">
        <v>6</v>
      </c>
      <c r="L229" s="677"/>
      <c r="M229" s="813"/>
    </row>
    <row r="230" spans="1:13">
      <c r="A230" s="666" t="s">
        <v>381</v>
      </c>
      <c r="B230" s="667" t="s">
        <v>382</v>
      </c>
      <c r="C230" s="673" t="s">
        <v>581</v>
      </c>
      <c r="D230" s="589" t="s">
        <v>566</v>
      </c>
      <c r="E230" s="669" t="s">
        <v>567</v>
      </c>
      <c r="F230" s="669" t="s">
        <v>568</v>
      </c>
      <c r="G230" s="669" t="s">
        <v>82</v>
      </c>
      <c r="H230" s="669" t="s">
        <v>108</v>
      </c>
      <c r="I230" s="669"/>
      <c r="J230" s="599" t="s">
        <v>108</v>
      </c>
      <c r="K230" s="669" t="s">
        <v>6</v>
      </c>
      <c r="L230" s="677"/>
      <c r="M230" s="813"/>
    </row>
    <row r="231" spans="1:13">
      <c r="A231" s="666" t="s">
        <v>381</v>
      </c>
      <c r="B231" s="667" t="s">
        <v>382</v>
      </c>
      <c r="C231" s="668" t="s">
        <v>582</v>
      </c>
      <c r="D231" s="589" t="s">
        <v>566</v>
      </c>
      <c r="E231" s="669" t="s">
        <v>567</v>
      </c>
      <c r="F231" s="669" t="s">
        <v>568</v>
      </c>
      <c r="G231" s="669" t="s">
        <v>82</v>
      </c>
      <c r="H231" s="669" t="s">
        <v>108</v>
      </c>
      <c r="I231" s="669"/>
      <c r="J231" s="599" t="s">
        <v>108</v>
      </c>
      <c r="K231" s="669" t="s">
        <v>6</v>
      </c>
      <c r="L231" s="677"/>
      <c r="M231" s="813"/>
    </row>
    <row r="232" spans="1:13">
      <c r="A232" s="666" t="s">
        <v>381</v>
      </c>
      <c r="B232" s="667" t="s">
        <v>382</v>
      </c>
      <c r="C232" s="673" t="s">
        <v>583</v>
      </c>
      <c r="D232" s="589" t="s">
        <v>566</v>
      </c>
      <c r="E232" s="669" t="s">
        <v>567</v>
      </c>
      <c r="F232" s="669" t="s">
        <v>568</v>
      </c>
      <c r="G232" s="669" t="s">
        <v>82</v>
      </c>
      <c r="H232" s="669" t="s">
        <v>108</v>
      </c>
      <c r="I232" s="669"/>
      <c r="J232" s="599" t="s">
        <v>108</v>
      </c>
      <c r="K232" s="669" t="s">
        <v>6</v>
      </c>
      <c r="L232" s="676"/>
      <c r="M232" s="813"/>
    </row>
    <row r="233" spans="1:13">
      <c r="A233" s="666" t="s">
        <v>381</v>
      </c>
      <c r="B233" s="667" t="s">
        <v>382</v>
      </c>
      <c r="C233" s="668" t="s">
        <v>584</v>
      </c>
      <c r="D233" s="589" t="s">
        <v>566</v>
      </c>
      <c r="E233" s="669" t="s">
        <v>567</v>
      </c>
      <c r="F233" s="669" t="s">
        <v>568</v>
      </c>
      <c r="G233" s="669" t="s">
        <v>82</v>
      </c>
      <c r="H233" s="669" t="s">
        <v>108</v>
      </c>
      <c r="I233" s="669"/>
      <c r="J233" s="599" t="s">
        <v>108</v>
      </c>
      <c r="K233" s="669" t="s">
        <v>6</v>
      </c>
      <c r="L233" s="676"/>
      <c r="M233" s="813"/>
    </row>
    <row r="234" spans="1:13">
      <c r="A234" s="666" t="s">
        <v>381</v>
      </c>
      <c r="B234" s="667" t="s">
        <v>382</v>
      </c>
      <c r="C234" s="673" t="s">
        <v>585</v>
      </c>
      <c r="D234" s="589" t="s">
        <v>566</v>
      </c>
      <c r="E234" s="669" t="s">
        <v>567</v>
      </c>
      <c r="F234" s="669" t="s">
        <v>568</v>
      </c>
      <c r="G234" s="669" t="s">
        <v>82</v>
      </c>
      <c r="H234" s="669" t="s">
        <v>108</v>
      </c>
      <c r="I234" s="669"/>
      <c r="J234" s="599" t="s">
        <v>108</v>
      </c>
      <c r="K234" s="669" t="s">
        <v>6</v>
      </c>
      <c r="L234" s="676"/>
      <c r="M234" s="813"/>
    </row>
    <row r="235" spans="1:13">
      <c r="A235" s="666" t="s">
        <v>381</v>
      </c>
      <c r="B235" s="667" t="s">
        <v>382</v>
      </c>
      <c r="C235" s="668" t="s">
        <v>586</v>
      </c>
      <c r="D235" s="589" t="s">
        <v>566</v>
      </c>
      <c r="E235" s="669" t="s">
        <v>567</v>
      </c>
      <c r="F235" s="669" t="s">
        <v>568</v>
      </c>
      <c r="G235" s="669" t="s">
        <v>82</v>
      </c>
      <c r="H235" s="669" t="s">
        <v>108</v>
      </c>
      <c r="I235" s="669"/>
      <c r="J235" s="599" t="s">
        <v>108</v>
      </c>
      <c r="K235" s="669" t="s">
        <v>82</v>
      </c>
      <c r="L235" s="676"/>
      <c r="M235" s="813"/>
    </row>
    <row r="236" spans="1:13">
      <c r="A236" s="666" t="s">
        <v>381</v>
      </c>
      <c r="B236" s="667" t="s">
        <v>382</v>
      </c>
      <c r="C236" s="673" t="s">
        <v>587</v>
      </c>
      <c r="D236" s="589" t="s">
        <v>566</v>
      </c>
      <c r="E236" s="669" t="s">
        <v>567</v>
      </c>
      <c r="F236" s="669" t="s">
        <v>568</v>
      </c>
      <c r="G236" s="669" t="s">
        <v>82</v>
      </c>
      <c r="H236" s="669" t="s">
        <v>108</v>
      </c>
      <c r="I236" s="669"/>
      <c r="J236" s="599" t="s">
        <v>108</v>
      </c>
      <c r="K236" s="669" t="s">
        <v>6</v>
      </c>
      <c r="L236" s="676"/>
      <c r="M236" s="813"/>
    </row>
    <row r="237" spans="1:13">
      <c r="A237" s="666" t="s">
        <v>381</v>
      </c>
      <c r="B237" s="667" t="s">
        <v>382</v>
      </c>
      <c r="C237" s="668" t="s">
        <v>588</v>
      </c>
      <c r="D237" s="589" t="s">
        <v>566</v>
      </c>
      <c r="E237" s="669" t="s">
        <v>567</v>
      </c>
      <c r="F237" s="669" t="s">
        <v>568</v>
      </c>
      <c r="G237" s="669" t="s">
        <v>82</v>
      </c>
      <c r="H237" s="669" t="s">
        <v>108</v>
      </c>
      <c r="I237" s="669"/>
      <c r="J237" s="599" t="s">
        <v>108</v>
      </c>
      <c r="K237" s="669" t="s">
        <v>6</v>
      </c>
      <c r="L237" s="676"/>
      <c r="M237" s="813"/>
    </row>
    <row r="238" spans="1:13">
      <c r="A238" s="666" t="s">
        <v>381</v>
      </c>
      <c r="B238" s="667" t="s">
        <v>382</v>
      </c>
      <c r="C238" s="673" t="s">
        <v>589</v>
      </c>
      <c r="D238" s="589" t="s">
        <v>566</v>
      </c>
      <c r="E238" s="669" t="s">
        <v>567</v>
      </c>
      <c r="F238" s="669" t="s">
        <v>568</v>
      </c>
      <c r="G238" s="669" t="s">
        <v>82</v>
      </c>
      <c r="H238" s="669" t="s">
        <v>108</v>
      </c>
      <c r="I238" s="669"/>
      <c r="J238" s="599" t="s">
        <v>108</v>
      </c>
      <c r="K238" s="669" t="s">
        <v>6</v>
      </c>
      <c r="L238" s="676"/>
      <c r="M238" s="813"/>
    </row>
    <row r="239" spans="1:13">
      <c r="A239" s="666" t="s">
        <v>381</v>
      </c>
      <c r="B239" s="667" t="s">
        <v>382</v>
      </c>
      <c r="C239" s="668" t="s">
        <v>590</v>
      </c>
      <c r="D239" s="589" t="s">
        <v>566</v>
      </c>
      <c r="E239" s="669" t="s">
        <v>567</v>
      </c>
      <c r="F239" s="669" t="s">
        <v>568</v>
      </c>
      <c r="G239" s="669" t="s">
        <v>82</v>
      </c>
      <c r="H239" s="669" t="s">
        <v>108</v>
      </c>
      <c r="I239" s="669"/>
      <c r="J239" s="599" t="s">
        <v>108</v>
      </c>
      <c r="K239" s="669" t="s">
        <v>6</v>
      </c>
      <c r="L239" s="676"/>
      <c r="M239" s="813"/>
    </row>
    <row r="240" spans="1:13">
      <c r="A240" s="666" t="s">
        <v>381</v>
      </c>
      <c r="B240" s="667" t="s">
        <v>382</v>
      </c>
      <c r="C240" s="673" t="s">
        <v>591</v>
      </c>
      <c r="D240" s="589" t="s">
        <v>566</v>
      </c>
      <c r="E240" s="669" t="s">
        <v>567</v>
      </c>
      <c r="F240" s="669" t="s">
        <v>568</v>
      </c>
      <c r="G240" s="669" t="s">
        <v>82</v>
      </c>
      <c r="H240" s="669" t="s">
        <v>108</v>
      </c>
      <c r="I240" s="669"/>
      <c r="J240" s="599" t="s">
        <v>108</v>
      </c>
      <c r="K240" s="669" t="s">
        <v>6</v>
      </c>
      <c r="L240" s="676"/>
      <c r="M240" s="814"/>
    </row>
    <row r="241" spans="1:13">
      <c r="A241" s="666" t="s">
        <v>381</v>
      </c>
      <c r="B241" s="667" t="s">
        <v>382</v>
      </c>
      <c r="C241" s="668" t="s">
        <v>80</v>
      </c>
      <c r="D241" s="589" t="s">
        <v>78</v>
      </c>
      <c r="E241" s="669" t="s">
        <v>592</v>
      </c>
      <c r="F241" s="669" t="s">
        <v>593</v>
      </c>
      <c r="G241" s="669" t="s">
        <v>82</v>
      </c>
      <c r="H241" s="669" t="s">
        <v>108</v>
      </c>
      <c r="I241" s="669"/>
      <c r="J241" s="599" t="s">
        <v>108</v>
      </c>
      <c r="K241" s="669" t="s">
        <v>6</v>
      </c>
      <c r="L241" s="676"/>
      <c r="M241" s="812" t="s">
        <v>787</v>
      </c>
    </row>
    <row r="242" spans="1:13">
      <c r="A242" s="666" t="s">
        <v>381</v>
      </c>
      <c r="B242" s="667" t="s">
        <v>389</v>
      </c>
      <c r="C242" s="673" t="s">
        <v>80</v>
      </c>
      <c r="D242" s="589" t="s">
        <v>78</v>
      </c>
      <c r="E242" s="669" t="s">
        <v>592</v>
      </c>
      <c r="F242" s="669" t="s">
        <v>594</v>
      </c>
      <c r="G242" s="669" t="s">
        <v>82</v>
      </c>
      <c r="H242" s="669" t="s">
        <v>108</v>
      </c>
      <c r="I242" s="669">
        <v>1.1100000000000001</v>
      </c>
      <c r="J242" s="599" t="s">
        <v>398</v>
      </c>
      <c r="K242" s="669" t="s">
        <v>82</v>
      </c>
      <c r="L242" s="676"/>
      <c r="M242" s="813"/>
    </row>
    <row r="243" spans="1:13">
      <c r="A243" s="666" t="s">
        <v>381</v>
      </c>
      <c r="B243" s="667" t="s">
        <v>382</v>
      </c>
      <c r="C243" s="668" t="s">
        <v>80</v>
      </c>
      <c r="D243" s="589" t="s">
        <v>78</v>
      </c>
      <c r="E243" s="669" t="s">
        <v>592</v>
      </c>
      <c r="F243" s="669" t="s">
        <v>595</v>
      </c>
      <c r="G243" s="669" t="s">
        <v>82</v>
      </c>
      <c r="H243" s="669" t="s">
        <v>108</v>
      </c>
      <c r="I243" s="669"/>
      <c r="J243" s="599" t="s">
        <v>108</v>
      </c>
      <c r="K243" s="669" t="s">
        <v>6</v>
      </c>
      <c r="L243" s="676"/>
      <c r="M243" s="813"/>
    </row>
    <row r="244" spans="1:13">
      <c r="A244" s="666" t="s">
        <v>381</v>
      </c>
      <c r="B244" s="667" t="s">
        <v>382</v>
      </c>
      <c r="C244" s="673" t="s">
        <v>80</v>
      </c>
      <c r="D244" s="589" t="s">
        <v>78</v>
      </c>
      <c r="E244" s="669" t="s">
        <v>592</v>
      </c>
      <c r="F244" s="669" t="s">
        <v>596</v>
      </c>
      <c r="G244" s="669" t="s">
        <v>82</v>
      </c>
      <c r="H244" s="669" t="s">
        <v>108</v>
      </c>
      <c r="I244" s="669"/>
      <c r="J244" s="599" t="s">
        <v>108</v>
      </c>
      <c r="K244" s="669" t="s">
        <v>6</v>
      </c>
      <c r="L244" s="676"/>
      <c r="M244" s="813"/>
    </row>
    <row r="245" spans="1:13">
      <c r="A245" s="666" t="s">
        <v>381</v>
      </c>
      <c r="B245" s="667" t="s">
        <v>382</v>
      </c>
      <c r="C245" s="668" t="s">
        <v>80</v>
      </c>
      <c r="D245" s="589" t="s">
        <v>78</v>
      </c>
      <c r="E245" s="669" t="s">
        <v>592</v>
      </c>
      <c r="F245" s="669" t="s">
        <v>597</v>
      </c>
      <c r="G245" s="669" t="s">
        <v>82</v>
      </c>
      <c r="H245" s="669" t="s">
        <v>108</v>
      </c>
      <c r="I245" s="669"/>
      <c r="J245" s="599" t="s">
        <v>108</v>
      </c>
      <c r="K245" s="669" t="s">
        <v>6</v>
      </c>
      <c r="L245" s="676"/>
      <c r="M245" s="813"/>
    </row>
    <row r="246" spans="1:13">
      <c r="A246" s="666" t="s">
        <v>381</v>
      </c>
      <c r="B246" s="667" t="s">
        <v>389</v>
      </c>
      <c r="C246" s="673" t="s">
        <v>411</v>
      </c>
      <c r="D246" s="589" t="s">
        <v>78</v>
      </c>
      <c r="E246" s="669" t="s">
        <v>592</v>
      </c>
      <c r="F246" s="669" t="s">
        <v>595</v>
      </c>
      <c r="G246" s="669" t="s">
        <v>82</v>
      </c>
      <c r="H246" s="669" t="s">
        <v>108</v>
      </c>
      <c r="I246" s="669">
        <v>4.4000000000000004</v>
      </c>
      <c r="J246" s="599" t="s">
        <v>108</v>
      </c>
      <c r="K246" s="669" t="s">
        <v>82</v>
      </c>
      <c r="L246" s="682" t="s">
        <v>661</v>
      </c>
      <c r="M246" s="813"/>
    </row>
    <row r="247" spans="1:13">
      <c r="A247" s="666" t="s">
        <v>381</v>
      </c>
      <c r="B247" s="667" t="s">
        <v>382</v>
      </c>
      <c r="C247" s="668" t="s">
        <v>411</v>
      </c>
      <c r="D247" s="589" t="s">
        <v>78</v>
      </c>
      <c r="E247" s="669" t="s">
        <v>592</v>
      </c>
      <c r="F247" s="669" t="s">
        <v>598</v>
      </c>
      <c r="G247" s="669" t="s">
        <v>82</v>
      </c>
      <c r="H247" s="669" t="s">
        <v>108</v>
      </c>
      <c r="I247" s="669"/>
      <c r="J247" s="599" t="s">
        <v>108</v>
      </c>
      <c r="K247" s="669" t="s">
        <v>6</v>
      </c>
      <c r="L247" s="676"/>
      <c r="M247" s="813"/>
    </row>
    <row r="248" spans="1:13">
      <c r="A248" s="666" t="s">
        <v>381</v>
      </c>
      <c r="B248" s="667" t="s">
        <v>382</v>
      </c>
      <c r="C248" s="673" t="s">
        <v>599</v>
      </c>
      <c r="D248" s="589" t="s">
        <v>78</v>
      </c>
      <c r="E248" s="669" t="s">
        <v>592</v>
      </c>
      <c r="F248" s="669" t="s">
        <v>600</v>
      </c>
      <c r="G248" s="669" t="s">
        <v>82</v>
      </c>
      <c r="H248" s="669" t="s">
        <v>108</v>
      </c>
      <c r="I248" s="669"/>
      <c r="J248" s="599" t="s">
        <v>108</v>
      </c>
      <c r="K248" s="669" t="s">
        <v>6</v>
      </c>
      <c r="L248" s="676"/>
      <c r="M248" s="813"/>
    </row>
    <row r="249" spans="1:13">
      <c r="A249" s="666" t="s">
        <v>381</v>
      </c>
      <c r="B249" s="667" t="s">
        <v>382</v>
      </c>
      <c r="C249" s="668" t="s">
        <v>599</v>
      </c>
      <c r="D249" s="589" t="s">
        <v>78</v>
      </c>
      <c r="E249" s="669" t="s">
        <v>592</v>
      </c>
      <c r="F249" s="669" t="s">
        <v>594</v>
      </c>
      <c r="G249" s="669" t="s">
        <v>82</v>
      </c>
      <c r="H249" s="669" t="s">
        <v>108</v>
      </c>
      <c r="I249" s="669"/>
      <c r="J249" s="599" t="s">
        <v>108</v>
      </c>
      <c r="K249" s="669" t="s">
        <v>6</v>
      </c>
      <c r="L249" s="676"/>
      <c r="M249" s="813"/>
    </row>
    <row r="250" spans="1:13">
      <c r="A250" s="666" t="s">
        <v>381</v>
      </c>
      <c r="B250" s="667" t="s">
        <v>382</v>
      </c>
      <c r="C250" s="673" t="s">
        <v>601</v>
      </c>
      <c r="D250" s="589" t="s">
        <v>78</v>
      </c>
      <c r="E250" s="669" t="s">
        <v>592</v>
      </c>
      <c r="F250" s="669" t="s">
        <v>600</v>
      </c>
      <c r="G250" s="669" t="s">
        <v>82</v>
      </c>
      <c r="H250" s="669" t="s">
        <v>108</v>
      </c>
      <c r="I250" s="669"/>
      <c r="J250" s="599" t="s">
        <v>108</v>
      </c>
      <c r="K250" s="669" t="s">
        <v>6</v>
      </c>
      <c r="L250" s="676"/>
      <c r="M250" s="813"/>
    </row>
    <row r="251" spans="1:13">
      <c r="A251" s="666" t="s">
        <v>381</v>
      </c>
      <c r="B251" s="667" t="s">
        <v>382</v>
      </c>
      <c r="C251" s="668" t="s">
        <v>406</v>
      </c>
      <c r="D251" s="589" t="s">
        <v>78</v>
      </c>
      <c r="E251" s="669" t="s">
        <v>592</v>
      </c>
      <c r="F251" s="669" t="s">
        <v>602</v>
      </c>
      <c r="G251" s="669" t="s">
        <v>82</v>
      </c>
      <c r="H251" s="669" t="s">
        <v>108</v>
      </c>
      <c r="I251" s="669"/>
      <c r="J251" s="599" t="s">
        <v>108</v>
      </c>
      <c r="K251" s="669" t="s">
        <v>6</v>
      </c>
      <c r="L251" s="676"/>
      <c r="M251" s="813"/>
    </row>
    <row r="252" spans="1:13">
      <c r="A252" s="666" t="s">
        <v>381</v>
      </c>
      <c r="B252" s="667" t="s">
        <v>382</v>
      </c>
      <c r="C252" s="673" t="s">
        <v>453</v>
      </c>
      <c r="D252" s="589" t="s">
        <v>78</v>
      </c>
      <c r="E252" s="669" t="s">
        <v>592</v>
      </c>
      <c r="F252" s="669" t="s">
        <v>603</v>
      </c>
      <c r="G252" s="669" t="s">
        <v>82</v>
      </c>
      <c r="H252" s="669" t="s">
        <v>108</v>
      </c>
      <c r="I252" s="669"/>
      <c r="J252" s="599" t="s">
        <v>108</v>
      </c>
      <c r="K252" s="669" t="s">
        <v>6</v>
      </c>
      <c r="L252" s="676"/>
      <c r="M252" s="813"/>
    </row>
    <row r="253" spans="1:13">
      <c r="A253" s="666" t="s">
        <v>381</v>
      </c>
      <c r="B253" s="667" t="s">
        <v>382</v>
      </c>
      <c r="C253" s="668" t="s">
        <v>390</v>
      </c>
      <c r="D253" s="589" t="s">
        <v>78</v>
      </c>
      <c r="E253" s="669" t="s">
        <v>592</v>
      </c>
      <c r="F253" s="669" t="s">
        <v>600</v>
      </c>
      <c r="G253" s="669" t="s">
        <v>82</v>
      </c>
      <c r="H253" s="669" t="s">
        <v>108</v>
      </c>
      <c r="I253" s="669"/>
      <c r="J253" s="599" t="s">
        <v>108</v>
      </c>
      <c r="K253" s="669" t="s">
        <v>6</v>
      </c>
      <c r="L253" s="676"/>
      <c r="M253" s="813"/>
    </row>
    <row r="254" spans="1:13">
      <c r="A254" s="666" t="s">
        <v>381</v>
      </c>
      <c r="B254" s="667" t="s">
        <v>389</v>
      </c>
      <c r="C254" s="673" t="s">
        <v>390</v>
      </c>
      <c r="D254" s="589" t="s">
        <v>78</v>
      </c>
      <c r="E254" s="669" t="s">
        <v>592</v>
      </c>
      <c r="F254" s="669" t="s">
        <v>594</v>
      </c>
      <c r="G254" s="669" t="s">
        <v>82</v>
      </c>
      <c r="H254" s="669" t="s">
        <v>108</v>
      </c>
      <c r="I254" s="669"/>
      <c r="J254" s="599" t="s">
        <v>108</v>
      </c>
      <c r="K254" s="669" t="s">
        <v>82</v>
      </c>
      <c r="L254" s="688"/>
      <c r="M254" s="813"/>
    </row>
    <row r="255" spans="1:13">
      <c r="A255" s="666" t="s">
        <v>381</v>
      </c>
      <c r="B255" s="667" t="s">
        <v>389</v>
      </c>
      <c r="C255" s="668" t="s">
        <v>604</v>
      </c>
      <c r="D255" s="589" t="s">
        <v>78</v>
      </c>
      <c r="E255" s="669" t="s">
        <v>592</v>
      </c>
      <c r="F255" s="669" t="s">
        <v>605</v>
      </c>
      <c r="G255" s="669" t="s">
        <v>82</v>
      </c>
      <c r="H255" s="669" t="s">
        <v>108</v>
      </c>
      <c r="I255" s="669"/>
      <c r="J255" s="599" t="s">
        <v>108</v>
      </c>
      <c r="K255" s="669" t="s">
        <v>6</v>
      </c>
      <c r="L255" s="676"/>
      <c r="M255" s="813"/>
    </row>
    <row r="256" spans="1:13" ht="38.25">
      <c r="A256" s="666" t="s">
        <v>381</v>
      </c>
      <c r="B256" s="667" t="s">
        <v>389</v>
      </c>
      <c r="C256" s="673" t="s">
        <v>394</v>
      </c>
      <c r="D256" s="589" t="s">
        <v>78</v>
      </c>
      <c r="E256" s="669" t="s">
        <v>592</v>
      </c>
      <c r="F256" s="669" t="s">
        <v>606</v>
      </c>
      <c r="G256" s="669" t="s">
        <v>82</v>
      </c>
      <c r="H256" s="669" t="s">
        <v>108</v>
      </c>
      <c r="I256" s="669">
        <v>0.19</v>
      </c>
      <c r="J256" s="599" t="s">
        <v>108</v>
      </c>
      <c r="K256" s="669" t="s">
        <v>82</v>
      </c>
      <c r="L256" s="682" t="s">
        <v>662</v>
      </c>
      <c r="M256" s="813"/>
    </row>
    <row r="257" spans="1:13">
      <c r="A257" s="666" t="s">
        <v>381</v>
      </c>
      <c r="B257" s="667" t="s">
        <v>382</v>
      </c>
      <c r="C257" s="668" t="s">
        <v>394</v>
      </c>
      <c r="D257" s="589" t="s">
        <v>78</v>
      </c>
      <c r="E257" s="669" t="s">
        <v>592</v>
      </c>
      <c r="F257" s="669" t="s">
        <v>597</v>
      </c>
      <c r="G257" s="669" t="s">
        <v>82</v>
      </c>
      <c r="H257" s="669" t="s">
        <v>108</v>
      </c>
      <c r="I257" s="669"/>
      <c r="J257" s="599" t="s">
        <v>108</v>
      </c>
      <c r="K257" s="669" t="s">
        <v>6</v>
      </c>
      <c r="L257" s="676"/>
      <c r="M257" s="813"/>
    </row>
    <row r="258" spans="1:13">
      <c r="A258" s="666" t="s">
        <v>381</v>
      </c>
      <c r="B258" s="667" t="s">
        <v>382</v>
      </c>
      <c r="C258" s="673" t="s">
        <v>505</v>
      </c>
      <c r="D258" s="589" t="s">
        <v>78</v>
      </c>
      <c r="E258" s="669" t="s">
        <v>592</v>
      </c>
      <c r="F258" s="669" t="s">
        <v>597</v>
      </c>
      <c r="G258" s="669" t="s">
        <v>82</v>
      </c>
      <c r="H258" s="669" t="s">
        <v>108</v>
      </c>
      <c r="I258" s="669"/>
      <c r="J258" s="599" t="s">
        <v>108</v>
      </c>
      <c r="K258" s="669" t="s">
        <v>6</v>
      </c>
      <c r="L258" s="676"/>
      <c r="M258" s="813"/>
    </row>
    <row r="259" spans="1:13">
      <c r="A259" s="666" t="s">
        <v>381</v>
      </c>
      <c r="B259" s="667" t="s">
        <v>382</v>
      </c>
      <c r="C259" s="668" t="s">
        <v>399</v>
      </c>
      <c r="D259" s="589" t="s">
        <v>78</v>
      </c>
      <c r="E259" s="669" t="s">
        <v>592</v>
      </c>
      <c r="F259" s="669" t="s">
        <v>597</v>
      </c>
      <c r="G259" s="669" t="s">
        <v>82</v>
      </c>
      <c r="H259" s="669" t="s">
        <v>108</v>
      </c>
      <c r="I259" s="669"/>
      <c r="J259" s="599" t="s">
        <v>108</v>
      </c>
      <c r="K259" s="669" t="s">
        <v>6</v>
      </c>
      <c r="L259" s="676"/>
      <c r="M259" s="813"/>
    </row>
    <row r="260" spans="1:13">
      <c r="A260" s="666" t="s">
        <v>381</v>
      </c>
      <c r="B260" s="667" t="s">
        <v>389</v>
      </c>
      <c r="C260" s="673" t="s">
        <v>607</v>
      </c>
      <c r="D260" s="589" t="s">
        <v>78</v>
      </c>
      <c r="E260" s="669" t="s">
        <v>592</v>
      </c>
      <c r="F260" s="669" t="s">
        <v>608</v>
      </c>
      <c r="G260" s="669" t="s">
        <v>82</v>
      </c>
      <c r="H260" s="669" t="s">
        <v>108</v>
      </c>
      <c r="I260" s="669">
        <v>4.95</v>
      </c>
      <c r="J260" s="599" t="s">
        <v>108</v>
      </c>
      <c r="K260" s="669" t="s">
        <v>82</v>
      </c>
      <c r="L260" s="682" t="s">
        <v>663</v>
      </c>
      <c r="M260" s="813"/>
    </row>
    <row r="261" spans="1:13">
      <c r="A261" s="666" t="s">
        <v>381</v>
      </c>
      <c r="B261" s="667" t="s">
        <v>389</v>
      </c>
      <c r="C261" s="668" t="s">
        <v>607</v>
      </c>
      <c r="D261" s="589" t="s">
        <v>78</v>
      </c>
      <c r="E261" s="669" t="s">
        <v>592</v>
      </c>
      <c r="F261" s="669" t="s">
        <v>594</v>
      </c>
      <c r="G261" s="669" t="s">
        <v>82</v>
      </c>
      <c r="H261" s="669" t="s">
        <v>405</v>
      </c>
      <c r="I261" s="669">
        <v>24.17</v>
      </c>
      <c r="J261" s="599" t="s">
        <v>398</v>
      </c>
      <c r="K261" s="669" t="s">
        <v>82</v>
      </c>
      <c r="L261" s="676" t="s">
        <v>660</v>
      </c>
      <c r="M261" s="813"/>
    </row>
    <row r="262" spans="1:13">
      <c r="A262" s="666" t="s">
        <v>381</v>
      </c>
      <c r="B262" s="667" t="s">
        <v>382</v>
      </c>
      <c r="C262" s="673" t="s">
        <v>607</v>
      </c>
      <c r="D262" s="589" t="s">
        <v>78</v>
      </c>
      <c r="E262" s="669" t="s">
        <v>592</v>
      </c>
      <c r="F262" s="669" t="s">
        <v>609</v>
      </c>
      <c r="G262" s="669" t="s">
        <v>82</v>
      </c>
      <c r="H262" s="669" t="s">
        <v>108</v>
      </c>
      <c r="I262" s="669"/>
      <c r="J262" s="599" t="s">
        <v>108</v>
      </c>
      <c r="K262" s="669" t="s">
        <v>6</v>
      </c>
      <c r="L262" s="676"/>
      <c r="M262" s="813"/>
    </row>
    <row r="263" spans="1:13">
      <c r="A263" s="666" t="s">
        <v>381</v>
      </c>
      <c r="B263" s="667" t="s">
        <v>382</v>
      </c>
      <c r="C263" s="668" t="s">
        <v>610</v>
      </c>
      <c r="D263" s="589" t="s">
        <v>78</v>
      </c>
      <c r="E263" s="669" t="s">
        <v>592</v>
      </c>
      <c r="F263" s="669" t="s">
        <v>595</v>
      </c>
      <c r="G263" s="669" t="s">
        <v>82</v>
      </c>
      <c r="H263" s="669" t="s">
        <v>108</v>
      </c>
      <c r="I263" s="669"/>
      <c r="J263" s="599" t="s">
        <v>108</v>
      </c>
      <c r="K263" s="669" t="s">
        <v>6</v>
      </c>
      <c r="L263" s="676"/>
      <c r="M263" s="813"/>
    </row>
    <row r="264" spans="1:13">
      <c r="A264" s="666" t="s">
        <v>381</v>
      </c>
      <c r="B264" s="667" t="s">
        <v>382</v>
      </c>
      <c r="C264" s="673" t="s">
        <v>386</v>
      </c>
      <c r="D264" s="589" t="s">
        <v>78</v>
      </c>
      <c r="E264" s="669" t="s">
        <v>592</v>
      </c>
      <c r="F264" s="669" t="s">
        <v>595</v>
      </c>
      <c r="G264" s="669" t="s">
        <v>82</v>
      </c>
      <c r="H264" s="669" t="s">
        <v>108</v>
      </c>
      <c r="I264" s="669"/>
      <c r="J264" s="599" t="s">
        <v>108</v>
      </c>
      <c r="K264" s="669" t="s">
        <v>6</v>
      </c>
      <c r="L264" s="676"/>
      <c r="M264" s="813"/>
    </row>
    <row r="265" spans="1:13">
      <c r="A265" s="666" t="s">
        <v>381</v>
      </c>
      <c r="B265" s="667" t="s">
        <v>382</v>
      </c>
      <c r="C265" s="668" t="s">
        <v>611</v>
      </c>
      <c r="D265" s="589" t="s">
        <v>78</v>
      </c>
      <c r="E265" s="669" t="s">
        <v>592</v>
      </c>
      <c r="F265" s="669" t="s">
        <v>612</v>
      </c>
      <c r="G265" s="669" t="s">
        <v>82</v>
      </c>
      <c r="H265" s="669" t="s">
        <v>108</v>
      </c>
      <c r="I265" s="669"/>
      <c r="J265" s="599" t="s">
        <v>108</v>
      </c>
      <c r="K265" s="669" t="s">
        <v>6</v>
      </c>
      <c r="L265" s="676"/>
      <c r="M265" s="813"/>
    </row>
    <row r="266" spans="1:13">
      <c r="A266" s="666" t="s">
        <v>381</v>
      </c>
      <c r="B266" s="667" t="s">
        <v>389</v>
      </c>
      <c r="C266" s="673" t="s">
        <v>613</v>
      </c>
      <c r="D266" s="589" t="s">
        <v>78</v>
      </c>
      <c r="E266" s="669" t="s">
        <v>592</v>
      </c>
      <c r="F266" s="669" t="s">
        <v>614</v>
      </c>
      <c r="G266" s="669" t="s">
        <v>82</v>
      </c>
      <c r="H266" s="669" t="s">
        <v>108</v>
      </c>
      <c r="I266" s="669">
        <v>0.38</v>
      </c>
      <c r="J266" s="599" t="s">
        <v>108</v>
      </c>
      <c r="K266" s="669" t="s">
        <v>82</v>
      </c>
      <c r="L266" s="676" t="s">
        <v>660</v>
      </c>
      <c r="M266" s="813"/>
    </row>
    <row r="267" spans="1:13">
      <c r="A267" s="666" t="s">
        <v>381</v>
      </c>
      <c r="B267" s="667" t="s">
        <v>382</v>
      </c>
      <c r="C267" s="668" t="s">
        <v>220</v>
      </c>
      <c r="D267" s="589" t="s">
        <v>78</v>
      </c>
      <c r="E267" s="669" t="s">
        <v>592</v>
      </c>
      <c r="F267" s="669" t="s">
        <v>615</v>
      </c>
      <c r="G267" s="669" t="s">
        <v>82</v>
      </c>
      <c r="H267" s="669" t="s">
        <v>108</v>
      </c>
      <c r="I267" s="669"/>
      <c r="J267" s="599" t="s">
        <v>108</v>
      </c>
      <c r="K267" s="669" t="s">
        <v>6</v>
      </c>
      <c r="L267" s="676"/>
      <c r="M267" s="814"/>
    </row>
    <row r="268" spans="1:13">
      <c r="A268" s="666" t="s">
        <v>381</v>
      </c>
      <c r="B268" s="667" t="s">
        <v>382</v>
      </c>
      <c r="C268" s="673" t="s">
        <v>616</v>
      </c>
      <c r="D268" s="589" t="s">
        <v>566</v>
      </c>
      <c r="E268" s="669" t="s">
        <v>617</v>
      </c>
      <c r="F268" s="669" t="s">
        <v>618</v>
      </c>
      <c r="G268" s="669" t="s">
        <v>82</v>
      </c>
      <c r="H268" s="669" t="s">
        <v>108</v>
      </c>
      <c r="I268" s="669"/>
      <c r="J268" s="599" t="s">
        <v>108</v>
      </c>
      <c r="K268" s="669" t="s">
        <v>6</v>
      </c>
      <c r="L268" s="811" t="s">
        <v>664</v>
      </c>
      <c r="M268" s="812" t="s">
        <v>816</v>
      </c>
    </row>
    <row r="269" spans="1:13">
      <c r="A269" s="666" t="s">
        <v>381</v>
      </c>
      <c r="B269" s="667" t="s">
        <v>382</v>
      </c>
      <c r="C269" s="668" t="s">
        <v>619</v>
      </c>
      <c r="D269" s="589" t="s">
        <v>566</v>
      </c>
      <c r="E269" s="669" t="s">
        <v>617</v>
      </c>
      <c r="F269" s="669" t="s">
        <v>620</v>
      </c>
      <c r="G269" s="669" t="s">
        <v>82</v>
      </c>
      <c r="H269" s="669" t="s">
        <v>108</v>
      </c>
      <c r="I269" s="669"/>
      <c r="J269" s="599" t="s">
        <v>108</v>
      </c>
      <c r="K269" s="669" t="s">
        <v>6</v>
      </c>
      <c r="L269" s="811"/>
      <c r="M269" s="813"/>
    </row>
    <row r="270" spans="1:13">
      <c r="A270" s="666" t="s">
        <v>381</v>
      </c>
      <c r="B270" s="667" t="s">
        <v>382</v>
      </c>
      <c r="C270" s="673" t="s">
        <v>621</v>
      </c>
      <c r="D270" s="589" t="s">
        <v>566</v>
      </c>
      <c r="E270" s="669" t="s">
        <v>617</v>
      </c>
      <c r="F270" s="669" t="s">
        <v>622</v>
      </c>
      <c r="G270" s="669" t="s">
        <v>82</v>
      </c>
      <c r="H270" s="669" t="s">
        <v>108</v>
      </c>
      <c r="I270" s="669"/>
      <c r="J270" s="599" t="s">
        <v>108</v>
      </c>
      <c r="K270" s="669" t="s">
        <v>6</v>
      </c>
      <c r="L270" s="811"/>
      <c r="M270" s="813"/>
    </row>
    <row r="271" spans="1:13">
      <c r="A271" s="666" t="s">
        <v>381</v>
      </c>
      <c r="B271" s="667" t="s">
        <v>382</v>
      </c>
      <c r="C271" s="668" t="s">
        <v>623</v>
      </c>
      <c r="D271" s="589" t="s">
        <v>566</v>
      </c>
      <c r="E271" s="669" t="s">
        <v>617</v>
      </c>
      <c r="F271" s="669" t="s">
        <v>620</v>
      </c>
      <c r="G271" s="669" t="s">
        <v>82</v>
      </c>
      <c r="H271" s="669" t="s">
        <v>108</v>
      </c>
      <c r="I271" s="669"/>
      <c r="J271" s="599" t="s">
        <v>108</v>
      </c>
      <c r="K271" s="669" t="s">
        <v>6</v>
      </c>
      <c r="L271" s="811"/>
      <c r="M271" s="813"/>
    </row>
    <row r="272" spans="1:13">
      <c r="A272" s="666" t="s">
        <v>381</v>
      </c>
      <c r="B272" s="667" t="s">
        <v>382</v>
      </c>
      <c r="C272" s="673" t="s">
        <v>624</v>
      </c>
      <c r="D272" s="589" t="s">
        <v>566</v>
      </c>
      <c r="E272" s="669" t="s">
        <v>617</v>
      </c>
      <c r="F272" s="669" t="s">
        <v>622</v>
      </c>
      <c r="G272" s="669" t="s">
        <v>82</v>
      </c>
      <c r="H272" s="669" t="s">
        <v>108</v>
      </c>
      <c r="I272" s="669"/>
      <c r="J272" s="599" t="s">
        <v>108</v>
      </c>
      <c r="K272" s="669" t="s">
        <v>6</v>
      </c>
      <c r="L272" s="811"/>
      <c r="M272" s="813"/>
    </row>
    <row r="273" spans="1:13">
      <c r="A273" s="666" t="s">
        <v>381</v>
      </c>
      <c r="B273" s="667" t="s">
        <v>382</v>
      </c>
      <c r="C273" s="668" t="s">
        <v>625</v>
      </c>
      <c r="D273" s="589" t="s">
        <v>566</v>
      </c>
      <c r="E273" s="669" t="s">
        <v>617</v>
      </c>
      <c r="F273" s="669" t="s">
        <v>622</v>
      </c>
      <c r="G273" s="669" t="s">
        <v>82</v>
      </c>
      <c r="H273" s="669" t="s">
        <v>108</v>
      </c>
      <c r="I273" s="669"/>
      <c r="J273" s="599" t="s">
        <v>108</v>
      </c>
      <c r="K273" s="669" t="s">
        <v>6</v>
      </c>
      <c r="L273" s="811"/>
      <c r="M273" s="813"/>
    </row>
    <row r="274" spans="1:13">
      <c r="A274" s="666" t="s">
        <v>381</v>
      </c>
      <c r="B274" s="667" t="s">
        <v>382</v>
      </c>
      <c r="C274" s="673" t="s">
        <v>626</v>
      </c>
      <c r="D274" s="589" t="s">
        <v>566</v>
      </c>
      <c r="E274" s="669" t="s">
        <v>617</v>
      </c>
      <c r="F274" s="669" t="s">
        <v>622</v>
      </c>
      <c r="G274" s="669" t="s">
        <v>82</v>
      </c>
      <c r="H274" s="669" t="s">
        <v>108</v>
      </c>
      <c r="I274" s="669"/>
      <c r="J274" s="599" t="s">
        <v>108</v>
      </c>
      <c r="K274" s="669" t="s">
        <v>6</v>
      </c>
      <c r="L274" s="811"/>
      <c r="M274" s="813"/>
    </row>
    <row r="275" spans="1:13">
      <c r="A275" s="666" t="s">
        <v>381</v>
      </c>
      <c r="B275" s="667" t="s">
        <v>382</v>
      </c>
      <c r="C275" s="668" t="s">
        <v>627</v>
      </c>
      <c r="D275" s="589" t="s">
        <v>566</v>
      </c>
      <c r="E275" s="669" t="s">
        <v>617</v>
      </c>
      <c r="F275" s="669" t="s">
        <v>622</v>
      </c>
      <c r="G275" s="669" t="s">
        <v>82</v>
      </c>
      <c r="H275" s="669" t="s">
        <v>108</v>
      </c>
      <c r="I275" s="669"/>
      <c r="J275" s="599" t="s">
        <v>108</v>
      </c>
      <c r="K275" s="669" t="s">
        <v>6</v>
      </c>
      <c r="L275" s="811"/>
      <c r="M275" s="813"/>
    </row>
    <row r="276" spans="1:13">
      <c r="A276" s="666" t="s">
        <v>381</v>
      </c>
      <c r="B276" s="667" t="s">
        <v>382</v>
      </c>
      <c r="C276" s="673" t="s">
        <v>628</v>
      </c>
      <c r="D276" s="589" t="s">
        <v>566</v>
      </c>
      <c r="E276" s="669" t="s">
        <v>617</v>
      </c>
      <c r="F276" s="669" t="s">
        <v>622</v>
      </c>
      <c r="G276" s="669" t="s">
        <v>82</v>
      </c>
      <c r="H276" s="669" t="s">
        <v>108</v>
      </c>
      <c r="I276" s="669"/>
      <c r="J276" s="599" t="s">
        <v>108</v>
      </c>
      <c r="K276" s="669" t="s">
        <v>6</v>
      </c>
      <c r="L276" s="811"/>
      <c r="M276" s="813"/>
    </row>
    <row r="277" spans="1:13">
      <c r="A277" s="666" t="s">
        <v>381</v>
      </c>
      <c r="B277" s="667" t="s">
        <v>382</v>
      </c>
      <c r="C277" s="668" t="s">
        <v>497</v>
      </c>
      <c r="D277" s="589" t="s">
        <v>566</v>
      </c>
      <c r="E277" s="669" t="s">
        <v>617</v>
      </c>
      <c r="F277" s="669" t="s">
        <v>622</v>
      </c>
      <c r="G277" s="669" t="s">
        <v>82</v>
      </c>
      <c r="H277" s="669" t="s">
        <v>108</v>
      </c>
      <c r="I277" s="669"/>
      <c r="J277" s="599" t="s">
        <v>108</v>
      </c>
      <c r="K277" s="669" t="s">
        <v>6</v>
      </c>
      <c r="L277" s="811"/>
      <c r="M277" s="813"/>
    </row>
    <row r="278" spans="1:13">
      <c r="A278" s="666" t="s">
        <v>381</v>
      </c>
      <c r="B278" s="667" t="s">
        <v>382</v>
      </c>
      <c r="C278" s="673" t="s">
        <v>629</v>
      </c>
      <c r="D278" s="589" t="s">
        <v>566</v>
      </c>
      <c r="E278" s="669" t="s">
        <v>617</v>
      </c>
      <c r="F278" s="669" t="s">
        <v>618</v>
      </c>
      <c r="G278" s="669" t="s">
        <v>82</v>
      </c>
      <c r="H278" s="669" t="s">
        <v>108</v>
      </c>
      <c r="I278" s="669"/>
      <c r="J278" s="599" t="s">
        <v>108</v>
      </c>
      <c r="K278" s="669" t="s">
        <v>6</v>
      </c>
      <c r="L278" s="811"/>
      <c r="M278" s="813"/>
    </row>
    <row r="279" spans="1:13">
      <c r="A279" s="666" t="s">
        <v>381</v>
      </c>
      <c r="B279" s="667" t="s">
        <v>382</v>
      </c>
      <c r="C279" s="668" t="s">
        <v>630</v>
      </c>
      <c r="D279" s="589" t="s">
        <v>566</v>
      </c>
      <c r="E279" s="669" t="s">
        <v>617</v>
      </c>
      <c r="F279" s="669" t="s">
        <v>620</v>
      </c>
      <c r="G279" s="669" t="s">
        <v>82</v>
      </c>
      <c r="H279" s="669" t="s">
        <v>108</v>
      </c>
      <c r="I279" s="669"/>
      <c r="J279" s="599" t="s">
        <v>108</v>
      </c>
      <c r="K279" s="669" t="s">
        <v>6</v>
      </c>
      <c r="L279" s="811"/>
      <c r="M279" s="813"/>
    </row>
    <row r="280" spans="1:13">
      <c r="A280" s="666" t="s">
        <v>381</v>
      </c>
      <c r="B280" s="667" t="s">
        <v>382</v>
      </c>
      <c r="C280" s="673" t="s">
        <v>631</v>
      </c>
      <c r="D280" s="589" t="s">
        <v>566</v>
      </c>
      <c r="E280" s="669" t="s">
        <v>617</v>
      </c>
      <c r="F280" s="669" t="s">
        <v>622</v>
      </c>
      <c r="G280" s="669" t="s">
        <v>82</v>
      </c>
      <c r="H280" s="669" t="s">
        <v>108</v>
      </c>
      <c r="I280" s="669"/>
      <c r="J280" s="599" t="s">
        <v>108</v>
      </c>
      <c r="K280" s="669" t="s">
        <v>6</v>
      </c>
      <c r="L280" s="811"/>
      <c r="M280" s="813"/>
    </row>
    <row r="281" spans="1:13">
      <c r="A281" s="666" t="s">
        <v>381</v>
      </c>
      <c r="B281" s="667" t="s">
        <v>382</v>
      </c>
      <c r="C281" s="668" t="s">
        <v>632</v>
      </c>
      <c r="D281" s="589" t="s">
        <v>566</v>
      </c>
      <c r="E281" s="669" t="s">
        <v>617</v>
      </c>
      <c r="F281" s="669" t="s">
        <v>618</v>
      </c>
      <c r="G281" s="669" t="s">
        <v>82</v>
      </c>
      <c r="H281" s="669" t="s">
        <v>108</v>
      </c>
      <c r="I281" s="669"/>
      <c r="J281" s="599" t="s">
        <v>108</v>
      </c>
      <c r="K281" s="669" t="s">
        <v>6</v>
      </c>
      <c r="L281" s="811"/>
      <c r="M281" s="813"/>
    </row>
    <row r="282" spans="1:13">
      <c r="A282" s="666" t="s">
        <v>381</v>
      </c>
      <c r="B282" s="667" t="s">
        <v>382</v>
      </c>
      <c r="C282" s="673" t="s">
        <v>514</v>
      </c>
      <c r="D282" s="589" t="s">
        <v>566</v>
      </c>
      <c r="E282" s="669" t="s">
        <v>617</v>
      </c>
      <c r="F282" s="669" t="s">
        <v>622</v>
      </c>
      <c r="G282" s="669" t="s">
        <v>82</v>
      </c>
      <c r="H282" s="669" t="s">
        <v>108</v>
      </c>
      <c r="I282" s="669"/>
      <c r="J282" s="599" t="s">
        <v>108</v>
      </c>
      <c r="K282" s="669" t="s">
        <v>6</v>
      </c>
      <c r="L282" s="811"/>
      <c r="M282" s="813"/>
    </row>
    <row r="283" spans="1:13">
      <c r="A283" s="666" t="s">
        <v>381</v>
      </c>
      <c r="B283" s="667" t="s">
        <v>382</v>
      </c>
      <c r="C283" s="668" t="s">
        <v>633</v>
      </c>
      <c r="D283" s="589" t="s">
        <v>566</v>
      </c>
      <c r="E283" s="669" t="s">
        <v>617</v>
      </c>
      <c r="F283" s="669" t="s">
        <v>622</v>
      </c>
      <c r="G283" s="669" t="s">
        <v>82</v>
      </c>
      <c r="H283" s="669" t="s">
        <v>108</v>
      </c>
      <c r="I283" s="669"/>
      <c r="J283" s="599" t="s">
        <v>108</v>
      </c>
      <c r="K283" s="669" t="s">
        <v>82</v>
      </c>
      <c r="L283" s="811"/>
      <c r="M283" s="813"/>
    </row>
    <row r="284" spans="1:13">
      <c r="A284" s="666" t="s">
        <v>381</v>
      </c>
      <c r="B284" s="667" t="s">
        <v>382</v>
      </c>
      <c r="C284" s="673" t="s">
        <v>634</v>
      </c>
      <c r="D284" s="589" t="s">
        <v>566</v>
      </c>
      <c r="E284" s="669" t="s">
        <v>617</v>
      </c>
      <c r="F284" s="669" t="s">
        <v>622</v>
      </c>
      <c r="G284" s="669" t="s">
        <v>82</v>
      </c>
      <c r="H284" s="669" t="s">
        <v>108</v>
      </c>
      <c r="I284" s="669"/>
      <c r="J284" s="599" t="s">
        <v>108</v>
      </c>
      <c r="K284" s="669" t="s">
        <v>82</v>
      </c>
      <c r="L284" s="811"/>
      <c r="M284" s="813"/>
    </row>
    <row r="285" spans="1:13">
      <c r="A285" s="666" t="s">
        <v>381</v>
      </c>
      <c r="B285" s="667" t="s">
        <v>389</v>
      </c>
      <c r="C285" s="668" t="s">
        <v>635</v>
      </c>
      <c r="D285" s="589" t="s">
        <v>566</v>
      </c>
      <c r="E285" s="669" t="s">
        <v>617</v>
      </c>
      <c r="F285" s="669" t="s">
        <v>622</v>
      </c>
      <c r="G285" s="669" t="s">
        <v>6</v>
      </c>
      <c r="H285" s="669">
        <v>423</v>
      </c>
      <c r="I285" s="669" t="s">
        <v>391</v>
      </c>
      <c r="J285" s="599" t="s">
        <v>392</v>
      </c>
      <c r="K285" s="669" t="s">
        <v>82</v>
      </c>
      <c r="L285" s="811"/>
      <c r="M285" s="813"/>
    </row>
    <row r="286" spans="1:13">
      <c r="A286" s="666" t="s">
        <v>381</v>
      </c>
      <c r="B286" s="667" t="s">
        <v>382</v>
      </c>
      <c r="C286" s="673" t="s">
        <v>535</v>
      </c>
      <c r="D286" s="589" t="s">
        <v>566</v>
      </c>
      <c r="E286" s="669" t="s">
        <v>617</v>
      </c>
      <c r="F286" s="669" t="s">
        <v>622</v>
      </c>
      <c r="G286" s="669" t="s">
        <v>82</v>
      </c>
      <c r="H286" s="669" t="s">
        <v>108</v>
      </c>
      <c r="I286" s="669"/>
      <c r="J286" s="599" t="s">
        <v>108</v>
      </c>
      <c r="K286" s="669" t="s">
        <v>6</v>
      </c>
      <c r="L286" s="811"/>
      <c r="M286" s="813"/>
    </row>
    <row r="287" spans="1:13">
      <c r="A287" s="666" t="s">
        <v>381</v>
      </c>
      <c r="B287" s="667" t="s">
        <v>382</v>
      </c>
      <c r="C287" s="668" t="s">
        <v>636</v>
      </c>
      <c r="D287" s="589" t="s">
        <v>566</v>
      </c>
      <c r="E287" s="669" t="s">
        <v>617</v>
      </c>
      <c r="F287" s="669" t="s">
        <v>637</v>
      </c>
      <c r="G287" s="669" t="s">
        <v>82</v>
      </c>
      <c r="H287" s="669" t="s">
        <v>108</v>
      </c>
      <c r="I287" s="669"/>
      <c r="J287" s="599" t="s">
        <v>108</v>
      </c>
      <c r="K287" s="669" t="s">
        <v>6</v>
      </c>
      <c r="L287" s="811"/>
      <c r="M287" s="813"/>
    </row>
    <row r="288" spans="1:13">
      <c r="A288" s="666" t="s">
        <v>381</v>
      </c>
      <c r="B288" s="667" t="s">
        <v>382</v>
      </c>
      <c r="C288" s="673" t="s">
        <v>638</v>
      </c>
      <c r="D288" s="589" t="s">
        <v>566</v>
      </c>
      <c r="E288" s="669" t="s">
        <v>617</v>
      </c>
      <c r="F288" s="669" t="s">
        <v>622</v>
      </c>
      <c r="G288" s="669" t="s">
        <v>82</v>
      </c>
      <c r="H288" s="669" t="s">
        <v>108</v>
      </c>
      <c r="I288" s="669"/>
      <c r="J288" s="599" t="s">
        <v>108</v>
      </c>
      <c r="K288" s="669" t="s">
        <v>6</v>
      </c>
      <c r="L288" s="811"/>
      <c r="M288" s="813"/>
    </row>
    <row r="289" spans="1:13">
      <c r="A289" s="666" t="s">
        <v>381</v>
      </c>
      <c r="B289" s="667" t="s">
        <v>382</v>
      </c>
      <c r="C289" s="668" t="s">
        <v>536</v>
      </c>
      <c r="D289" s="589" t="s">
        <v>566</v>
      </c>
      <c r="E289" s="669" t="s">
        <v>617</v>
      </c>
      <c r="F289" s="669" t="s">
        <v>637</v>
      </c>
      <c r="G289" s="669" t="s">
        <v>82</v>
      </c>
      <c r="H289" s="669" t="s">
        <v>108</v>
      </c>
      <c r="I289" s="669"/>
      <c r="J289" s="599" t="s">
        <v>108</v>
      </c>
      <c r="K289" s="669" t="s">
        <v>6</v>
      </c>
      <c r="L289" s="811"/>
      <c r="M289" s="813"/>
    </row>
    <row r="290" spans="1:13">
      <c r="A290" s="666" t="s">
        <v>381</v>
      </c>
      <c r="B290" s="667" t="s">
        <v>382</v>
      </c>
      <c r="C290" s="673" t="s">
        <v>639</v>
      </c>
      <c r="D290" s="589" t="s">
        <v>566</v>
      </c>
      <c r="E290" s="669" t="s">
        <v>617</v>
      </c>
      <c r="F290" s="669" t="s">
        <v>622</v>
      </c>
      <c r="G290" s="669" t="s">
        <v>82</v>
      </c>
      <c r="H290" s="669" t="s">
        <v>108</v>
      </c>
      <c r="I290" s="669"/>
      <c r="J290" s="599" t="s">
        <v>108</v>
      </c>
      <c r="K290" s="669" t="s">
        <v>6</v>
      </c>
      <c r="L290" s="811"/>
      <c r="M290" s="813"/>
    </row>
    <row r="291" spans="1:13">
      <c r="A291" s="666" t="s">
        <v>381</v>
      </c>
      <c r="B291" s="667" t="s">
        <v>382</v>
      </c>
      <c r="C291" s="668" t="s">
        <v>640</v>
      </c>
      <c r="D291" s="589" t="s">
        <v>566</v>
      </c>
      <c r="E291" s="669" t="s">
        <v>617</v>
      </c>
      <c r="F291" s="669" t="s">
        <v>622</v>
      </c>
      <c r="G291" s="669" t="s">
        <v>82</v>
      </c>
      <c r="H291" s="669" t="s">
        <v>108</v>
      </c>
      <c r="I291" s="669"/>
      <c r="J291" s="599" t="s">
        <v>108</v>
      </c>
      <c r="K291" s="669" t="s">
        <v>6</v>
      </c>
      <c r="L291" s="811"/>
      <c r="M291" s="813"/>
    </row>
    <row r="292" spans="1:13">
      <c r="A292" s="666" t="s">
        <v>381</v>
      </c>
      <c r="B292" s="667" t="s">
        <v>382</v>
      </c>
      <c r="C292" s="673" t="s">
        <v>539</v>
      </c>
      <c r="D292" s="589" t="s">
        <v>566</v>
      </c>
      <c r="E292" s="669" t="s">
        <v>617</v>
      </c>
      <c r="F292" s="669" t="s">
        <v>622</v>
      </c>
      <c r="G292" s="669" t="s">
        <v>82</v>
      </c>
      <c r="H292" s="669" t="s">
        <v>108</v>
      </c>
      <c r="I292" s="669"/>
      <c r="J292" s="599" t="s">
        <v>108</v>
      </c>
      <c r="K292" s="669" t="s">
        <v>6</v>
      </c>
      <c r="L292" s="811"/>
      <c r="M292" s="813"/>
    </row>
    <row r="293" spans="1:13">
      <c r="A293" s="666" t="s">
        <v>381</v>
      </c>
      <c r="B293" s="667" t="s">
        <v>382</v>
      </c>
      <c r="C293" s="668" t="s">
        <v>641</v>
      </c>
      <c r="D293" s="589" t="s">
        <v>566</v>
      </c>
      <c r="E293" s="669" t="s">
        <v>617</v>
      </c>
      <c r="F293" s="669" t="s">
        <v>637</v>
      </c>
      <c r="G293" s="669" t="s">
        <v>82</v>
      </c>
      <c r="H293" s="669" t="s">
        <v>108</v>
      </c>
      <c r="I293" s="669"/>
      <c r="J293" s="599" t="s">
        <v>108</v>
      </c>
      <c r="K293" s="669" t="s">
        <v>6</v>
      </c>
      <c r="L293" s="811"/>
      <c r="M293" s="813"/>
    </row>
    <row r="294" spans="1:13">
      <c r="A294" s="666" t="s">
        <v>381</v>
      </c>
      <c r="B294" s="667" t="s">
        <v>382</v>
      </c>
      <c r="C294" s="673" t="s">
        <v>642</v>
      </c>
      <c r="D294" s="589" t="s">
        <v>566</v>
      </c>
      <c r="E294" s="669" t="s">
        <v>617</v>
      </c>
      <c r="F294" s="669" t="s">
        <v>622</v>
      </c>
      <c r="G294" s="669" t="s">
        <v>82</v>
      </c>
      <c r="H294" s="669" t="s">
        <v>108</v>
      </c>
      <c r="I294" s="669"/>
      <c r="J294" s="599" t="s">
        <v>108</v>
      </c>
      <c r="K294" s="669" t="s">
        <v>6</v>
      </c>
      <c r="L294" s="811"/>
      <c r="M294" s="813"/>
    </row>
    <row r="295" spans="1:13">
      <c r="A295" s="666" t="s">
        <v>381</v>
      </c>
      <c r="B295" s="667" t="s">
        <v>382</v>
      </c>
      <c r="C295" s="668" t="s">
        <v>643</v>
      </c>
      <c r="D295" s="589" t="s">
        <v>566</v>
      </c>
      <c r="E295" s="669" t="s">
        <v>617</v>
      </c>
      <c r="F295" s="669" t="s">
        <v>637</v>
      </c>
      <c r="G295" s="669" t="s">
        <v>82</v>
      </c>
      <c r="H295" s="669" t="s">
        <v>108</v>
      </c>
      <c r="I295" s="669"/>
      <c r="J295" s="599" t="s">
        <v>108</v>
      </c>
      <c r="K295" s="669" t="s">
        <v>6</v>
      </c>
      <c r="L295" s="811"/>
      <c r="M295" s="813"/>
    </row>
    <row r="296" spans="1:13">
      <c r="A296" s="666" t="s">
        <v>381</v>
      </c>
      <c r="B296" s="667" t="s">
        <v>389</v>
      </c>
      <c r="C296" s="673" t="s">
        <v>549</v>
      </c>
      <c r="D296" s="589" t="s">
        <v>566</v>
      </c>
      <c r="E296" s="669" t="s">
        <v>617</v>
      </c>
      <c r="F296" s="669" t="s">
        <v>644</v>
      </c>
      <c r="G296" s="669" t="s">
        <v>6</v>
      </c>
      <c r="H296" s="669">
        <v>8328</v>
      </c>
      <c r="I296" s="669" t="s">
        <v>391</v>
      </c>
      <c r="J296" s="599" t="s">
        <v>392</v>
      </c>
      <c r="K296" s="669" t="s">
        <v>82</v>
      </c>
      <c r="L296" s="811"/>
      <c r="M296" s="813"/>
    </row>
    <row r="297" spans="1:13">
      <c r="A297" s="666" t="s">
        <v>381</v>
      </c>
      <c r="B297" s="667" t="s">
        <v>389</v>
      </c>
      <c r="C297" s="668" t="s">
        <v>645</v>
      </c>
      <c r="D297" s="589" t="s">
        <v>566</v>
      </c>
      <c r="E297" s="669" t="s">
        <v>617</v>
      </c>
      <c r="F297" s="669" t="s">
        <v>622</v>
      </c>
      <c r="G297" s="669" t="s">
        <v>6</v>
      </c>
      <c r="H297" s="669">
        <v>8797</v>
      </c>
      <c r="I297" s="669" t="s">
        <v>391</v>
      </c>
      <c r="J297" s="599" t="s">
        <v>392</v>
      </c>
      <c r="K297" s="669" t="s">
        <v>82</v>
      </c>
      <c r="L297" s="811"/>
      <c r="M297" s="813"/>
    </row>
    <row r="298" spans="1:13">
      <c r="A298" s="666" t="s">
        <v>381</v>
      </c>
      <c r="B298" s="667" t="s">
        <v>382</v>
      </c>
      <c r="C298" s="673" t="s">
        <v>646</v>
      </c>
      <c r="D298" s="589" t="s">
        <v>566</v>
      </c>
      <c r="E298" s="669" t="s">
        <v>617</v>
      </c>
      <c r="F298" s="669" t="s">
        <v>622</v>
      </c>
      <c r="G298" s="669" t="s">
        <v>82</v>
      </c>
      <c r="H298" s="669" t="s">
        <v>108</v>
      </c>
      <c r="I298" s="669"/>
      <c r="J298" s="599" t="s">
        <v>108</v>
      </c>
      <c r="K298" s="669" t="s">
        <v>6</v>
      </c>
      <c r="L298" s="811"/>
      <c r="M298" s="813"/>
    </row>
    <row r="299" spans="1:13">
      <c r="A299" s="666" t="s">
        <v>381</v>
      </c>
      <c r="B299" s="667" t="s">
        <v>389</v>
      </c>
      <c r="C299" s="668" t="s">
        <v>647</v>
      </c>
      <c r="D299" s="589" t="s">
        <v>566</v>
      </c>
      <c r="E299" s="669" t="s">
        <v>617</v>
      </c>
      <c r="F299" s="669" t="s">
        <v>622</v>
      </c>
      <c r="G299" s="669" t="s">
        <v>6</v>
      </c>
      <c r="H299" s="669">
        <v>16514</v>
      </c>
      <c r="I299" s="669" t="s">
        <v>391</v>
      </c>
      <c r="J299" s="599" t="s">
        <v>392</v>
      </c>
      <c r="K299" s="669" t="s">
        <v>82</v>
      </c>
      <c r="L299" s="811"/>
      <c r="M299" s="813"/>
    </row>
    <row r="300" spans="1:13">
      <c r="A300" s="666" t="s">
        <v>381</v>
      </c>
      <c r="B300" s="667" t="s">
        <v>382</v>
      </c>
      <c r="C300" s="673" t="s">
        <v>648</v>
      </c>
      <c r="D300" s="589" t="s">
        <v>566</v>
      </c>
      <c r="E300" s="669" t="s">
        <v>617</v>
      </c>
      <c r="F300" s="669" t="s">
        <v>622</v>
      </c>
      <c r="G300" s="669" t="s">
        <v>82</v>
      </c>
      <c r="H300" s="669" t="s">
        <v>108</v>
      </c>
      <c r="I300" s="669"/>
      <c r="J300" s="599" t="s">
        <v>108</v>
      </c>
      <c r="K300" s="669" t="s">
        <v>6</v>
      </c>
      <c r="L300" s="811"/>
      <c r="M300" s="813"/>
    </row>
    <row r="301" spans="1:13">
      <c r="A301" s="666" t="s">
        <v>381</v>
      </c>
      <c r="B301" s="667" t="s">
        <v>382</v>
      </c>
      <c r="C301" s="668" t="s">
        <v>649</v>
      </c>
      <c r="D301" s="589" t="s">
        <v>566</v>
      </c>
      <c r="E301" s="669" t="s">
        <v>617</v>
      </c>
      <c r="F301" s="669" t="s">
        <v>622</v>
      </c>
      <c r="G301" s="669" t="s">
        <v>82</v>
      </c>
      <c r="H301" s="669" t="s">
        <v>108</v>
      </c>
      <c r="I301" s="669"/>
      <c r="J301" s="599" t="s">
        <v>108</v>
      </c>
      <c r="K301" s="669" t="s">
        <v>6</v>
      </c>
      <c r="L301" s="811"/>
      <c r="M301" s="813"/>
    </row>
    <row r="302" spans="1:13">
      <c r="A302" s="666" t="s">
        <v>381</v>
      </c>
      <c r="B302" s="667" t="s">
        <v>382</v>
      </c>
      <c r="C302" s="673" t="s">
        <v>554</v>
      </c>
      <c r="D302" s="589" t="s">
        <v>566</v>
      </c>
      <c r="E302" s="669" t="s">
        <v>617</v>
      </c>
      <c r="F302" s="669" t="s">
        <v>622</v>
      </c>
      <c r="G302" s="669" t="s">
        <v>82</v>
      </c>
      <c r="H302" s="669" t="s">
        <v>108</v>
      </c>
      <c r="I302" s="669"/>
      <c r="J302" s="599" t="s">
        <v>108</v>
      </c>
      <c r="K302" s="669" t="s">
        <v>6</v>
      </c>
      <c r="L302" s="811"/>
      <c r="M302" s="813"/>
    </row>
    <row r="303" spans="1:13">
      <c r="A303" s="666" t="s">
        <v>381</v>
      </c>
      <c r="B303" s="667" t="s">
        <v>382</v>
      </c>
      <c r="C303" s="668" t="s">
        <v>650</v>
      </c>
      <c r="D303" s="589" t="s">
        <v>566</v>
      </c>
      <c r="E303" s="669" t="s">
        <v>617</v>
      </c>
      <c r="F303" s="669" t="s">
        <v>622</v>
      </c>
      <c r="G303" s="669" t="s">
        <v>82</v>
      </c>
      <c r="H303" s="669" t="s">
        <v>108</v>
      </c>
      <c r="I303" s="669"/>
      <c r="J303" s="599" t="s">
        <v>108</v>
      </c>
      <c r="K303" s="669" t="s">
        <v>6</v>
      </c>
      <c r="L303" s="811"/>
      <c r="M303" s="813"/>
    </row>
    <row r="304" spans="1:13">
      <c r="A304" s="666" t="s">
        <v>381</v>
      </c>
      <c r="B304" s="667" t="s">
        <v>389</v>
      </c>
      <c r="C304" s="673" t="s">
        <v>559</v>
      </c>
      <c r="D304" s="589" t="s">
        <v>566</v>
      </c>
      <c r="E304" s="669" t="s">
        <v>617</v>
      </c>
      <c r="F304" s="669" t="s">
        <v>622</v>
      </c>
      <c r="G304" s="669" t="s">
        <v>82</v>
      </c>
      <c r="H304" s="669" t="s">
        <v>405</v>
      </c>
      <c r="I304" s="669" t="s">
        <v>391</v>
      </c>
      <c r="J304" s="599" t="s">
        <v>398</v>
      </c>
      <c r="K304" s="669" t="s">
        <v>82</v>
      </c>
      <c r="L304" s="811"/>
      <c r="M304" s="813"/>
    </row>
    <row r="305" spans="1:13">
      <c r="A305" s="666" t="s">
        <v>381</v>
      </c>
      <c r="B305" s="667" t="s">
        <v>382</v>
      </c>
      <c r="C305" s="668" t="s">
        <v>651</v>
      </c>
      <c r="D305" s="589" t="s">
        <v>566</v>
      </c>
      <c r="E305" s="669" t="s">
        <v>617</v>
      </c>
      <c r="F305" s="669" t="s">
        <v>637</v>
      </c>
      <c r="G305" s="669" t="s">
        <v>82</v>
      </c>
      <c r="H305" s="669" t="s">
        <v>108</v>
      </c>
      <c r="I305" s="669"/>
      <c r="J305" s="599" t="s">
        <v>108</v>
      </c>
      <c r="K305" s="669" t="s">
        <v>6</v>
      </c>
      <c r="L305" s="811"/>
      <c r="M305" s="813"/>
    </row>
    <row r="306" spans="1:13">
      <c r="A306" s="666" t="s">
        <v>381</v>
      </c>
      <c r="B306" s="667" t="s">
        <v>389</v>
      </c>
      <c r="C306" s="673" t="s">
        <v>400</v>
      </c>
      <c r="D306" s="589" t="s">
        <v>566</v>
      </c>
      <c r="E306" s="669" t="s">
        <v>617</v>
      </c>
      <c r="F306" s="669" t="s">
        <v>622</v>
      </c>
      <c r="G306" s="669" t="s">
        <v>6</v>
      </c>
      <c r="H306" s="669">
        <v>21482</v>
      </c>
      <c r="I306" s="669" t="s">
        <v>391</v>
      </c>
      <c r="J306" s="599" t="s">
        <v>392</v>
      </c>
      <c r="K306" s="669" t="s">
        <v>82</v>
      </c>
      <c r="L306" s="811"/>
      <c r="M306" s="813"/>
    </row>
    <row r="307" spans="1:13">
      <c r="A307" s="666" t="s">
        <v>381</v>
      </c>
      <c r="B307" s="667" t="s">
        <v>389</v>
      </c>
      <c r="C307" s="668" t="s">
        <v>652</v>
      </c>
      <c r="D307" s="589" t="s">
        <v>566</v>
      </c>
      <c r="E307" s="669" t="s">
        <v>617</v>
      </c>
      <c r="F307" s="669" t="s">
        <v>622</v>
      </c>
      <c r="G307" s="669" t="s">
        <v>6</v>
      </c>
      <c r="H307" s="669">
        <v>15666</v>
      </c>
      <c r="I307" s="669" t="s">
        <v>391</v>
      </c>
      <c r="J307" s="599" t="s">
        <v>392</v>
      </c>
      <c r="K307" s="669" t="s">
        <v>82</v>
      </c>
      <c r="L307" s="811"/>
      <c r="M307" s="813"/>
    </row>
    <row r="308" spans="1:13">
      <c r="A308" s="666" t="s">
        <v>381</v>
      </c>
      <c r="B308" s="667" t="s">
        <v>382</v>
      </c>
      <c r="C308" s="673" t="s">
        <v>653</v>
      </c>
      <c r="D308" s="589" t="s">
        <v>566</v>
      </c>
      <c r="E308" s="669" t="s">
        <v>617</v>
      </c>
      <c r="F308" s="669" t="s">
        <v>654</v>
      </c>
      <c r="G308" s="669" t="s">
        <v>82</v>
      </c>
      <c r="H308" s="669" t="s">
        <v>108</v>
      </c>
      <c r="I308" s="669"/>
      <c r="J308" s="599" t="s">
        <v>108</v>
      </c>
      <c r="K308" s="669" t="s">
        <v>6</v>
      </c>
      <c r="L308" s="811"/>
      <c r="M308" s="814"/>
    </row>
    <row r="309" spans="1:13" ht="63.75">
      <c r="A309" s="666" t="s">
        <v>381</v>
      </c>
      <c r="B309" s="667" t="s">
        <v>389</v>
      </c>
      <c r="C309" s="668" t="s">
        <v>655</v>
      </c>
      <c r="D309" s="589" t="s">
        <v>566</v>
      </c>
      <c r="E309" s="669" t="s">
        <v>656</v>
      </c>
      <c r="F309" s="669" t="s">
        <v>657</v>
      </c>
      <c r="G309" s="669" t="s">
        <v>6</v>
      </c>
      <c r="H309" s="669">
        <v>10864</v>
      </c>
      <c r="I309" s="669" t="s">
        <v>391</v>
      </c>
      <c r="J309" s="599" t="s">
        <v>108</v>
      </c>
      <c r="K309" s="669" t="s">
        <v>82</v>
      </c>
      <c r="L309" s="688" t="s">
        <v>665</v>
      </c>
      <c r="M309" s="679" t="s">
        <v>816</v>
      </c>
    </row>
  </sheetData>
  <autoFilter ref="A4:M309" xr:uid="{8D5CA7EA-3AFB-4237-A2C5-F9CF3C951D0E}"/>
  <mergeCells count="7">
    <mergeCell ref="L268:L308"/>
    <mergeCell ref="M268:M308"/>
    <mergeCell ref="M5:M45"/>
    <mergeCell ref="M68:M121"/>
    <mergeCell ref="M122:M217"/>
    <mergeCell ref="M218:M240"/>
    <mergeCell ref="M241:M267"/>
  </mergeCells>
  <dataValidations count="1">
    <dataValidation type="list" allowBlank="1" showInputMessage="1" showErrorMessage="1" sqref="A5:A10" xr:uid="{00000000-0002-0000-0000-000000000000}">
      <formula1>#REF!</formula1>
    </dataValidation>
  </dataValidations>
  <pageMargins left="0.7" right="0.7" top="0.75" bottom="0.75" header="0.3" footer="0.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4" tint="0.39997558519241921"/>
    <pageSetUpPr fitToPage="1"/>
  </sheetPr>
  <dimension ref="A1:Y26"/>
  <sheetViews>
    <sheetView zoomScaleNormal="100" workbookViewId="0">
      <selection activeCell="H19" sqref="H19"/>
    </sheetView>
  </sheetViews>
  <sheetFormatPr defaultColWidth="8.85546875" defaultRowHeight="12.75"/>
  <cols>
    <col min="1" max="1" width="8" style="1" customWidth="1"/>
    <col min="2" max="2" width="16.42578125" style="6" customWidth="1"/>
    <col min="3" max="3" width="26.28515625" style="1" customWidth="1"/>
    <col min="4" max="4" width="14.7109375" style="1" customWidth="1"/>
    <col min="5" max="5" width="20.140625" style="1" customWidth="1"/>
    <col min="6" max="6" width="10.42578125" style="1" customWidth="1"/>
    <col min="7" max="10" width="3.28515625" style="1" customWidth="1"/>
    <col min="11" max="11" width="3.28515625" style="1" bestFit="1" customWidth="1"/>
    <col min="12" max="12" width="4.140625" style="1" customWidth="1"/>
    <col min="13" max="17" width="3.28515625" style="1" bestFit="1" customWidth="1"/>
    <col min="18" max="18" width="5" style="1" customWidth="1"/>
    <col min="19" max="20" width="3.28515625" style="1" bestFit="1" customWidth="1"/>
    <col min="21" max="21" width="5.5703125" style="1" customWidth="1"/>
    <col min="22" max="22" width="3.28515625" style="1" customWidth="1"/>
    <col min="23" max="23" width="3.28515625" style="1" bestFit="1" customWidth="1"/>
    <col min="24" max="24" width="4.28515625" style="1" customWidth="1"/>
    <col min="25" max="25" width="19.5703125" style="1" customWidth="1"/>
    <col min="26" max="26" width="19.42578125" style="1" customWidth="1"/>
    <col min="27" max="16384" width="8.85546875" style="1"/>
  </cols>
  <sheetData>
    <row r="1" spans="1:25" ht="13.5" thickBot="1">
      <c r="A1" s="9" t="s">
        <v>47</v>
      </c>
      <c r="B1" s="3"/>
      <c r="C1" s="2"/>
      <c r="D1" s="2"/>
      <c r="E1" s="2"/>
      <c r="F1" s="2"/>
      <c r="G1" s="2"/>
      <c r="H1" s="2"/>
      <c r="I1" s="2"/>
      <c r="J1" s="2"/>
      <c r="K1" s="2"/>
      <c r="L1" s="2"/>
      <c r="M1" s="2"/>
      <c r="N1" s="2"/>
      <c r="O1" s="2"/>
      <c r="P1" s="2"/>
      <c r="Q1" s="2"/>
    </row>
    <row r="2" spans="1:25">
      <c r="A2" s="54"/>
      <c r="B2" s="90"/>
      <c r="C2" s="90"/>
      <c r="D2" s="90"/>
      <c r="E2" s="90"/>
      <c r="F2" s="90"/>
      <c r="G2" s="90"/>
      <c r="H2" s="90"/>
      <c r="I2" s="90"/>
      <c r="J2" s="90"/>
      <c r="K2" s="90"/>
      <c r="L2" s="90"/>
      <c r="M2" s="90"/>
      <c r="N2" s="90"/>
      <c r="O2" s="90"/>
      <c r="P2" s="90"/>
      <c r="Q2" s="90"/>
      <c r="R2" s="827" t="s">
        <v>59</v>
      </c>
      <c r="S2" s="828"/>
      <c r="T2" s="828"/>
      <c r="U2" s="828"/>
      <c r="V2" s="828"/>
      <c r="W2" s="828"/>
      <c r="X2" s="829"/>
      <c r="Y2" s="98" t="s">
        <v>1184</v>
      </c>
    </row>
    <row r="3" spans="1:25" ht="13.5" thickBot="1">
      <c r="A3" s="87"/>
      <c r="B3" s="88"/>
      <c r="C3" s="88"/>
      <c r="D3" s="88"/>
      <c r="E3" s="88"/>
      <c r="F3" s="88"/>
      <c r="G3" s="88"/>
      <c r="H3" s="88"/>
      <c r="I3" s="88"/>
      <c r="J3" s="88"/>
      <c r="K3" s="88"/>
      <c r="L3" s="88"/>
      <c r="M3" s="88"/>
      <c r="N3" s="88"/>
      <c r="O3" s="88"/>
      <c r="P3" s="88"/>
      <c r="Q3" s="88"/>
      <c r="R3" s="824" t="s">
        <v>60</v>
      </c>
      <c r="S3" s="825"/>
      <c r="T3" s="825"/>
      <c r="U3" s="825"/>
      <c r="V3" s="825"/>
      <c r="W3" s="825"/>
      <c r="X3" s="826"/>
      <c r="Y3" s="99" t="s">
        <v>679</v>
      </c>
    </row>
    <row r="4" spans="1:25" ht="29.25" customHeight="1">
      <c r="A4" s="822" t="s">
        <v>0</v>
      </c>
      <c r="B4" s="833" t="s">
        <v>8</v>
      </c>
      <c r="C4" s="835" t="s">
        <v>1</v>
      </c>
      <c r="D4" s="835" t="s">
        <v>5</v>
      </c>
      <c r="E4" s="833" t="s">
        <v>18</v>
      </c>
      <c r="F4" s="838" t="s">
        <v>9</v>
      </c>
      <c r="G4" s="830" t="s">
        <v>42</v>
      </c>
      <c r="H4" s="831"/>
      <c r="I4" s="832"/>
      <c r="J4" s="843" t="s">
        <v>19</v>
      </c>
      <c r="K4" s="833"/>
      <c r="L4" s="844"/>
      <c r="M4" s="822" t="s">
        <v>20</v>
      </c>
      <c r="N4" s="835"/>
      <c r="O4" s="845"/>
      <c r="P4" s="822" t="s">
        <v>21</v>
      </c>
      <c r="Q4" s="835"/>
      <c r="R4" s="842"/>
      <c r="S4" s="840" t="s">
        <v>22</v>
      </c>
      <c r="T4" s="841"/>
      <c r="U4" s="842"/>
      <c r="V4" s="840" t="s">
        <v>23</v>
      </c>
      <c r="W4" s="841"/>
      <c r="X4" s="842"/>
      <c r="Y4" s="16" t="s">
        <v>4</v>
      </c>
    </row>
    <row r="5" spans="1:25" ht="27" thickBot="1">
      <c r="A5" s="823"/>
      <c r="B5" s="834"/>
      <c r="C5" s="836"/>
      <c r="D5" s="836"/>
      <c r="E5" s="837"/>
      <c r="F5" s="839"/>
      <c r="G5" s="13">
        <v>2017</v>
      </c>
      <c r="H5" s="10">
        <v>2018</v>
      </c>
      <c r="I5" s="14">
        <v>2019</v>
      </c>
      <c r="J5" s="13">
        <v>2017</v>
      </c>
      <c r="K5" s="10">
        <v>2018</v>
      </c>
      <c r="L5" s="14">
        <v>2019</v>
      </c>
      <c r="M5" s="13">
        <v>2017</v>
      </c>
      <c r="N5" s="10">
        <v>2018</v>
      </c>
      <c r="O5" s="14">
        <v>2019</v>
      </c>
      <c r="P5" s="13">
        <v>2017</v>
      </c>
      <c r="Q5" s="10">
        <v>2018</v>
      </c>
      <c r="R5" s="14">
        <v>2019</v>
      </c>
      <c r="S5" s="13">
        <v>2017</v>
      </c>
      <c r="T5" s="10">
        <v>2018</v>
      </c>
      <c r="U5" s="14">
        <v>2019</v>
      </c>
      <c r="V5" s="13">
        <v>2017</v>
      </c>
      <c r="W5" s="10">
        <v>2018</v>
      </c>
      <c r="X5" s="14">
        <v>2019</v>
      </c>
      <c r="Y5" s="15"/>
    </row>
    <row r="6" spans="1:25">
      <c r="A6" s="217" t="s">
        <v>381</v>
      </c>
      <c r="B6" s="218" t="s">
        <v>390</v>
      </c>
      <c r="C6" s="219" t="s">
        <v>78</v>
      </c>
      <c r="D6" s="220" t="s">
        <v>79</v>
      </c>
      <c r="E6" s="221" t="s">
        <v>383</v>
      </c>
      <c r="F6" s="222" t="s">
        <v>269</v>
      </c>
      <c r="G6" s="223" t="s">
        <v>190</v>
      </c>
      <c r="H6" s="223" t="s">
        <v>190</v>
      </c>
      <c r="I6" s="223" t="s">
        <v>190</v>
      </c>
      <c r="J6" s="818" t="s">
        <v>666</v>
      </c>
      <c r="K6" s="818"/>
      <c r="L6" s="818"/>
      <c r="M6" s="223" t="s">
        <v>190</v>
      </c>
      <c r="N6" s="223" t="s">
        <v>190</v>
      </c>
      <c r="O6" s="223" t="s">
        <v>190</v>
      </c>
      <c r="P6" s="223" t="s">
        <v>190</v>
      </c>
      <c r="Q6" s="223" t="s">
        <v>190</v>
      </c>
      <c r="R6" s="223" t="s">
        <v>190</v>
      </c>
      <c r="S6" s="818" t="s">
        <v>666</v>
      </c>
      <c r="T6" s="818"/>
      <c r="U6" s="818"/>
      <c r="V6" s="846" t="s">
        <v>666</v>
      </c>
      <c r="W6" s="846"/>
      <c r="X6" s="846"/>
      <c r="Y6" s="19"/>
    </row>
    <row r="7" spans="1:25">
      <c r="A7" s="224" t="s">
        <v>381</v>
      </c>
      <c r="B7" s="225" t="s">
        <v>397</v>
      </c>
      <c r="C7" s="226" t="s">
        <v>78</v>
      </c>
      <c r="D7" s="227" t="s">
        <v>79</v>
      </c>
      <c r="E7" s="228" t="s">
        <v>383</v>
      </c>
      <c r="F7" s="229" t="s">
        <v>269</v>
      </c>
      <c r="G7" s="230" t="s">
        <v>190</v>
      </c>
      <c r="H7" s="230" t="s">
        <v>190</v>
      </c>
      <c r="I7" s="230" t="s">
        <v>190</v>
      </c>
      <c r="J7" s="230" t="s">
        <v>190</v>
      </c>
      <c r="K7" s="230" t="s">
        <v>190</v>
      </c>
      <c r="L7" s="230" t="s">
        <v>190</v>
      </c>
      <c r="M7" s="230" t="s">
        <v>190</v>
      </c>
      <c r="N7" s="230" t="s">
        <v>190</v>
      </c>
      <c r="O7" s="230" t="s">
        <v>190</v>
      </c>
      <c r="P7" s="230" t="s">
        <v>190</v>
      </c>
      <c r="Q7" s="230" t="s">
        <v>190</v>
      </c>
      <c r="R7" s="230" t="s">
        <v>190</v>
      </c>
      <c r="S7" s="847" t="s">
        <v>666</v>
      </c>
      <c r="T7" s="847"/>
      <c r="U7" s="847"/>
      <c r="V7" s="848" t="s">
        <v>666</v>
      </c>
      <c r="W7" s="848"/>
      <c r="X7" s="848"/>
      <c r="Y7" s="5"/>
    </row>
    <row r="8" spans="1:25">
      <c r="A8" s="224" t="s">
        <v>381</v>
      </c>
      <c r="B8" s="231" t="s">
        <v>81</v>
      </c>
      <c r="C8" s="226" t="s">
        <v>83</v>
      </c>
      <c r="D8" s="227" t="s">
        <v>79</v>
      </c>
      <c r="E8" s="228" t="s">
        <v>424</v>
      </c>
      <c r="F8" s="229" t="s">
        <v>269</v>
      </c>
      <c r="G8" s="230" t="s">
        <v>190</v>
      </c>
      <c r="H8" s="230" t="s">
        <v>190</v>
      </c>
      <c r="I8" s="230" t="s">
        <v>190</v>
      </c>
      <c r="J8" s="230" t="s">
        <v>190</v>
      </c>
      <c r="K8" s="230" t="s">
        <v>190</v>
      </c>
      <c r="L8" s="230" t="s">
        <v>190</v>
      </c>
      <c r="M8" s="230" t="s">
        <v>190</v>
      </c>
      <c r="N8" s="230" t="s">
        <v>190</v>
      </c>
      <c r="O8" s="230" t="s">
        <v>190</v>
      </c>
      <c r="P8" s="230" t="s">
        <v>190</v>
      </c>
      <c r="Q8" s="230" t="s">
        <v>190</v>
      </c>
      <c r="R8" s="230" t="s">
        <v>190</v>
      </c>
      <c r="S8" s="230" t="s">
        <v>190</v>
      </c>
      <c r="T8" s="230" t="s">
        <v>190</v>
      </c>
      <c r="U8" s="230" t="s">
        <v>190</v>
      </c>
      <c r="V8" s="848" t="s">
        <v>666</v>
      </c>
      <c r="W8" s="848"/>
      <c r="X8" s="848"/>
      <c r="Y8" s="5"/>
    </row>
    <row r="9" spans="1:25">
      <c r="A9" s="224" t="s">
        <v>381</v>
      </c>
      <c r="B9" s="231" t="s">
        <v>385</v>
      </c>
      <c r="C9" s="226" t="s">
        <v>83</v>
      </c>
      <c r="D9" s="227" t="s">
        <v>79</v>
      </c>
      <c r="E9" s="228" t="s">
        <v>426</v>
      </c>
      <c r="F9" s="227" t="s">
        <v>667</v>
      </c>
      <c r="G9" s="230" t="s">
        <v>190</v>
      </c>
      <c r="H9" s="230" t="s">
        <v>190</v>
      </c>
      <c r="I9" s="230" t="s">
        <v>190</v>
      </c>
      <c r="J9" s="230" t="s">
        <v>190</v>
      </c>
      <c r="K9" s="230" t="s">
        <v>190</v>
      </c>
      <c r="L9" s="230" t="s">
        <v>190</v>
      </c>
      <c r="M9" s="230" t="s">
        <v>190</v>
      </c>
      <c r="N9" s="230" t="s">
        <v>190</v>
      </c>
      <c r="O9" s="230" t="s">
        <v>190</v>
      </c>
      <c r="P9" s="230" t="s">
        <v>190</v>
      </c>
      <c r="Q9" s="230" t="s">
        <v>190</v>
      </c>
      <c r="R9" s="230" t="s">
        <v>190</v>
      </c>
      <c r="S9" s="230" t="s">
        <v>190</v>
      </c>
      <c r="T9" s="230" t="s">
        <v>190</v>
      </c>
      <c r="U9" s="230" t="s">
        <v>190</v>
      </c>
      <c r="V9" s="848" t="s">
        <v>666</v>
      </c>
      <c r="W9" s="848"/>
      <c r="X9" s="848"/>
      <c r="Y9" s="5"/>
    </row>
    <row r="10" spans="1:25" s="510" customFormat="1">
      <c r="A10" s="690" t="s">
        <v>381</v>
      </c>
      <c r="B10" s="691" t="s">
        <v>80</v>
      </c>
      <c r="C10" s="692" t="s">
        <v>83</v>
      </c>
      <c r="D10" s="693" t="s">
        <v>79</v>
      </c>
      <c r="E10" s="694" t="s">
        <v>432</v>
      </c>
      <c r="F10" s="695" t="s">
        <v>667</v>
      </c>
      <c r="G10" s="819" t="s">
        <v>666</v>
      </c>
      <c r="H10" s="819"/>
      <c r="I10" s="819"/>
      <c r="J10" s="819" t="s">
        <v>666</v>
      </c>
      <c r="K10" s="819"/>
      <c r="L10" s="819"/>
      <c r="M10" s="819" t="s">
        <v>666</v>
      </c>
      <c r="N10" s="819"/>
      <c r="O10" s="819"/>
      <c r="P10" s="820" t="s">
        <v>666</v>
      </c>
      <c r="Q10" s="819"/>
      <c r="R10" s="821"/>
      <c r="S10" s="819" t="s">
        <v>666</v>
      </c>
      <c r="T10" s="819"/>
      <c r="U10" s="819"/>
      <c r="V10" s="819" t="s">
        <v>666</v>
      </c>
      <c r="W10" s="819"/>
      <c r="X10" s="819"/>
      <c r="Y10" s="696"/>
    </row>
    <row r="11" spans="1:25" ht="12.75" customHeight="1">
      <c r="A11" s="224" t="s">
        <v>381</v>
      </c>
      <c r="B11" s="231" t="s">
        <v>80</v>
      </c>
      <c r="C11" s="226" t="s">
        <v>83</v>
      </c>
      <c r="D11" s="227" t="s">
        <v>79</v>
      </c>
      <c r="E11" s="228" t="s">
        <v>433</v>
      </c>
      <c r="F11" s="227" t="s">
        <v>667</v>
      </c>
      <c r="G11" s="230" t="s">
        <v>190</v>
      </c>
      <c r="H11" s="230" t="s">
        <v>190</v>
      </c>
      <c r="I11" s="230" t="s">
        <v>190</v>
      </c>
      <c r="J11" s="230" t="s">
        <v>190</v>
      </c>
      <c r="K11" s="230" t="s">
        <v>190</v>
      </c>
      <c r="L11" s="230" t="s">
        <v>190</v>
      </c>
      <c r="M11" s="230" t="s">
        <v>190</v>
      </c>
      <c r="N11" s="230" t="s">
        <v>190</v>
      </c>
      <c r="O11" s="230" t="s">
        <v>190</v>
      </c>
      <c r="P11" s="230" t="s">
        <v>190</v>
      </c>
      <c r="Q11" s="230" t="s">
        <v>190</v>
      </c>
      <c r="R11" s="230" t="s">
        <v>190</v>
      </c>
      <c r="S11" s="230" t="s">
        <v>190</v>
      </c>
      <c r="T11" s="230" t="s">
        <v>190</v>
      </c>
      <c r="U11" s="230" t="s">
        <v>190</v>
      </c>
      <c r="V11" s="848" t="s">
        <v>666</v>
      </c>
      <c r="W11" s="848"/>
      <c r="X11" s="848"/>
      <c r="Y11" s="253"/>
    </row>
    <row r="12" spans="1:25" ht="12.75" customHeight="1">
      <c r="A12" s="224" t="s">
        <v>381</v>
      </c>
      <c r="B12" s="231" t="s">
        <v>435</v>
      </c>
      <c r="C12" s="226" t="s">
        <v>83</v>
      </c>
      <c r="D12" s="227" t="s">
        <v>79</v>
      </c>
      <c r="E12" s="228" t="s">
        <v>424</v>
      </c>
      <c r="F12" s="227" t="s">
        <v>667</v>
      </c>
      <c r="G12" s="230" t="s">
        <v>190</v>
      </c>
      <c r="H12" s="230" t="s">
        <v>190</v>
      </c>
      <c r="I12" s="230" t="s">
        <v>190</v>
      </c>
      <c r="J12" s="230" t="s">
        <v>190</v>
      </c>
      <c r="K12" s="230" t="s">
        <v>190</v>
      </c>
      <c r="L12" s="230" t="s">
        <v>190</v>
      </c>
      <c r="M12" s="230" t="s">
        <v>190</v>
      </c>
      <c r="N12" s="230" t="s">
        <v>190</v>
      </c>
      <c r="O12" s="230" t="s">
        <v>190</v>
      </c>
      <c r="P12" s="230" t="s">
        <v>190</v>
      </c>
      <c r="Q12" s="230" t="s">
        <v>190</v>
      </c>
      <c r="R12" s="230" t="s">
        <v>190</v>
      </c>
      <c r="S12" s="230" t="s">
        <v>190</v>
      </c>
      <c r="T12" s="230" t="s">
        <v>190</v>
      </c>
      <c r="U12" s="230" t="s">
        <v>190</v>
      </c>
      <c r="V12" s="848" t="s">
        <v>666</v>
      </c>
      <c r="W12" s="848"/>
      <c r="X12" s="848"/>
      <c r="Y12" s="253"/>
    </row>
    <row r="13" spans="1:25">
      <c r="A13" s="224" t="s">
        <v>381</v>
      </c>
      <c r="B13" s="231" t="s">
        <v>437</v>
      </c>
      <c r="C13" s="226" t="s">
        <v>83</v>
      </c>
      <c r="D13" s="227" t="s">
        <v>79</v>
      </c>
      <c r="E13" s="228" t="s">
        <v>438</v>
      </c>
      <c r="F13" s="227" t="s">
        <v>667</v>
      </c>
      <c r="G13" s="230" t="s">
        <v>190</v>
      </c>
      <c r="H13" s="230" t="s">
        <v>190</v>
      </c>
      <c r="I13" s="230" t="s">
        <v>190</v>
      </c>
      <c r="J13" s="230" t="s">
        <v>190</v>
      </c>
      <c r="K13" s="230" t="s">
        <v>190</v>
      </c>
      <c r="L13" s="230" t="s">
        <v>190</v>
      </c>
      <c r="M13" s="230" t="s">
        <v>190</v>
      </c>
      <c r="N13" s="230" t="s">
        <v>190</v>
      </c>
      <c r="O13" s="230" t="s">
        <v>190</v>
      </c>
      <c r="P13" s="849" t="s">
        <v>666</v>
      </c>
      <c r="Q13" s="849"/>
      <c r="R13" s="849"/>
      <c r="S13" s="847" t="s">
        <v>666</v>
      </c>
      <c r="T13" s="847"/>
      <c r="U13" s="847"/>
      <c r="V13" s="848" t="s">
        <v>666</v>
      </c>
      <c r="W13" s="848"/>
      <c r="X13" s="848"/>
      <c r="Y13" s="5"/>
    </row>
    <row r="14" spans="1:25" ht="12.75" customHeight="1">
      <c r="A14" s="224" t="s">
        <v>381</v>
      </c>
      <c r="B14" s="231" t="s">
        <v>421</v>
      </c>
      <c r="C14" s="226" t="s">
        <v>83</v>
      </c>
      <c r="D14" s="227" t="s">
        <v>79</v>
      </c>
      <c r="E14" s="228" t="s">
        <v>424</v>
      </c>
      <c r="F14" s="227" t="s">
        <v>667</v>
      </c>
      <c r="G14" s="230" t="s">
        <v>190</v>
      </c>
      <c r="H14" s="230" t="s">
        <v>190</v>
      </c>
      <c r="I14" s="230" t="s">
        <v>190</v>
      </c>
      <c r="J14" s="230" t="s">
        <v>190</v>
      </c>
      <c r="K14" s="230" t="s">
        <v>190</v>
      </c>
      <c r="L14" s="230" t="s">
        <v>190</v>
      </c>
      <c r="M14" s="230" t="s">
        <v>190</v>
      </c>
      <c r="N14" s="230" t="s">
        <v>190</v>
      </c>
      <c r="O14" s="230" t="s">
        <v>190</v>
      </c>
      <c r="P14" s="230" t="s">
        <v>190</v>
      </c>
      <c r="Q14" s="230" t="s">
        <v>190</v>
      </c>
      <c r="R14" s="230" t="s">
        <v>190</v>
      </c>
      <c r="S14" s="230" t="s">
        <v>190</v>
      </c>
      <c r="T14" s="230" t="s">
        <v>190</v>
      </c>
      <c r="U14" s="230" t="s">
        <v>190</v>
      </c>
      <c r="V14" s="848" t="s">
        <v>666</v>
      </c>
      <c r="W14" s="848"/>
      <c r="X14" s="848"/>
      <c r="Y14" s="253"/>
    </row>
    <row r="15" spans="1:25" ht="38.25">
      <c r="A15" s="224" t="s">
        <v>381</v>
      </c>
      <c r="B15" s="231" t="s">
        <v>399</v>
      </c>
      <c r="C15" s="226" t="s">
        <v>78</v>
      </c>
      <c r="D15" s="227" t="s">
        <v>79</v>
      </c>
      <c r="E15" s="228" t="s">
        <v>467</v>
      </c>
      <c r="F15" s="232" t="s">
        <v>269</v>
      </c>
      <c r="G15" s="230" t="s">
        <v>190</v>
      </c>
      <c r="H15" s="230" t="s">
        <v>190</v>
      </c>
      <c r="I15" s="230" t="s">
        <v>190</v>
      </c>
      <c r="J15" s="230" t="s">
        <v>190</v>
      </c>
      <c r="K15" s="230" t="s">
        <v>190</v>
      </c>
      <c r="L15" s="230" t="s">
        <v>190</v>
      </c>
      <c r="M15" s="230" t="s">
        <v>190</v>
      </c>
      <c r="N15" s="230" t="s">
        <v>190</v>
      </c>
      <c r="O15" s="230" t="s">
        <v>190</v>
      </c>
      <c r="P15" s="230" t="s">
        <v>190</v>
      </c>
      <c r="Q15" s="230" t="s">
        <v>190</v>
      </c>
      <c r="R15" s="230" t="s">
        <v>190</v>
      </c>
      <c r="S15" s="847" t="s">
        <v>666</v>
      </c>
      <c r="T15" s="847"/>
      <c r="U15" s="847"/>
      <c r="V15" s="848" t="s">
        <v>666</v>
      </c>
      <c r="W15" s="848"/>
      <c r="X15" s="848"/>
      <c r="Y15" s="5"/>
    </row>
    <row r="16" spans="1:25" ht="25.5">
      <c r="A16" s="224" t="s">
        <v>381</v>
      </c>
      <c r="B16" s="231" t="s">
        <v>385</v>
      </c>
      <c r="C16" s="226" t="s">
        <v>86</v>
      </c>
      <c r="D16" s="227" t="s">
        <v>79</v>
      </c>
      <c r="E16" s="228" t="s">
        <v>484</v>
      </c>
      <c r="F16" s="232" t="s">
        <v>269</v>
      </c>
      <c r="G16" s="230" t="s">
        <v>190</v>
      </c>
      <c r="H16" s="230" t="s">
        <v>190</v>
      </c>
      <c r="I16" s="230" t="s">
        <v>190</v>
      </c>
      <c r="J16" s="230" t="s">
        <v>190</v>
      </c>
      <c r="K16" s="230" t="s">
        <v>190</v>
      </c>
      <c r="L16" s="230" t="s">
        <v>190</v>
      </c>
      <c r="M16" s="230" t="s">
        <v>190</v>
      </c>
      <c r="N16" s="230" t="s">
        <v>190</v>
      </c>
      <c r="O16" s="230" t="s">
        <v>190</v>
      </c>
      <c r="P16" s="230" t="s">
        <v>190</v>
      </c>
      <c r="Q16" s="230" t="s">
        <v>190</v>
      </c>
      <c r="R16" s="230" t="s">
        <v>190</v>
      </c>
      <c r="S16" s="847" t="s">
        <v>666</v>
      </c>
      <c r="T16" s="847"/>
      <c r="U16" s="847"/>
      <c r="V16" s="848" t="s">
        <v>666</v>
      </c>
      <c r="W16" s="848"/>
      <c r="X16" s="848"/>
      <c r="Y16" s="850" t="s">
        <v>842</v>
      </c>
    </row>
    <row r="17" spans="1:25">
      <c r="A17" s="224" t="s">
        <v>381</v>
      </c>
      <c r="B17" s="231" t="s">
        <v>388</v>
      </c>
      <c r="C17" s="226" t="s">
        <v>86</v>
      </c>
      <c r="D17" s="227" t="s">
        <v>79</v>
      </c>
      <c r="E17" s="228" t="s">
        <v>526</v>
      </c>
      <c r="F17" s="232" t="s">
        <v>269</v>
      </c>
      <c r="G17" s="230" t="s">
        <v>190</v>
      </c>
      <c r="H17" s="230" t="s">
        <v>190</v>
      </c>
      <c r="I17" s="230" t="s">
        <v>190</v>
      </c>
      <c r="J17" s="230" t="s">
        <v>190</v>
      </c>
      <c r="K17" s="230" t="s">
        <v>190</v>
      </c>
      <c r="L17" s="230" t="s">
        <v>190</v>
      </c>
      <c r="M17" s="230" t="s">
        <v>190</v>
      </c>
      <c r="N17" s="230" t="s">
        <v>190</v>
      </c>
      <c r="O17" s="230" t="s">
        <v>190</v>
      </c>
      <c r="P17" s="230" t="s">
        <v>190</v>
      </c>
      <c r="Q17" s="230" t="s">
        <v>190</v>
      </c>
      <c r="R17" s="230" t="s">
        <v>190</v>
      </c>
      <c r="S17" s="847" t="s">
        <v>666</v>
      </c>
      <c r="T17" s="847"/>
      <c r="U17" s="847"/>
      <c r="V17" s="848" t="s">
        <v>666</v>
      </c>
      <c r="W17" s="848"/>
      <c r="X17" s="848"/>
      <c r="Y17" s="851"/>
    </row>
    <row r="18" spans="1:25" ht="25.5">
      <c r="A18" s="224" t="s">
        <v>381</v>
      </c>
      <c r="B18" s="231" t="s">
        <v>395</v>
      </c>
      <c r="C18" s="226" t="s">
        <v>86</v>
      </c>
      <c r="D18" s="227" t="s">
        <v>79</v>
      </c>
      <c r="E18" s="228" t="s">
        <v>553</v>
      </c>
      <c r="F18" s="232" t="s">
        <v>269</v>
      </c>
      <c r="G18" s="230" t="s">
        <v>190</v>
      </c>
      <c r="H18" s="230" t="s">
        <v>190</v>
      </c>
      <c r="I18" s="230" t="s">
        <v>190</v>
      </c>
      <c r="J18" s="230" t="s">
        <v>190</v>
      </c>
      <c r="K18" s="230" t="s">
        <v>190</v>
      </c>
      <c r="L18" s="230" t="s">
        <v>190</v>
      </c>
      <c r="M18" s="230" t="s">
        <v>190</v>
      </c>
      <c r="N18" s="230" t="s">
        <v>190</v>
      </c>
      <c r="O18" s="230" t="s">
        <v>190</v>
      </c>
      <c r="P18" s="230" t="s">
        <v>190</v>
      </c>
      <c r="Q18" s="230" t="s">
        <v>190</v>
      </c>
      <c r="R18" s="230" t="s">
        <v>190</v>
      </c>
      <c r="S18" s="847" t="s">
        <v>666</v>
      </c>
      <c r="T18" s="847"/>
      <c r="U18" s="847"/>
      <c r="V18" s="848" t="s">
        <v>666</v>
      </c>
      <c r="W18" s="848"/>
      <c r="X18" s="848"/>
      <c r="Y18" s="851"/>
    </row>
    <row r="19" spans="1:25" ht="25.5">
      <c r="A19" s="224" t="s">
        <v>381</v>
      </c>
      <c r="B19" s="231" t="s">
        <v>400</v>
      </c>
      <c r="C19" s="226" t="s">
        <v>86</v>
      </c>
      <c r="D19" s="227" t="s">
        <v>79</v>
      </c>
      <c r="E19" s="228" t="s">
        <v>563</v>
      </c>
      <c r="F19" s="232" t="s">
        <v>269</v>
      </c>
      <c r="G19" s="230" t="s">
        <v>190</v>
      </c>
      <c r="H19" s="230" t="s">
        <v>190</v>
      </c>
      <c r="I19" s="230" t="s">
        <v>190</v>
      </c>
      <c r="J19" s="230" t="s">
        <v>190</v>
      </c>
      <c r="K19" s="230" t="s">
        <v>190</v>
      </c>
      <c r="L19" s="230" t="s">
        <v>190</v>
      </c>
      <c r="M19" s="230" t="s">
        <v>190</v>
      </c>
      <c r="N19" s="230" t="s">
        <v>190</v>
      </c>
      <c r="O19" s="230" t="s">
        <v>190</v>
      </c>
      <c r="P19" s="230" t="s">
        <v>190</v>
      </c>
      <c r="Q19" s="230" t="s">
        <v>190</v>
      </c>
      <c r="R19" s="230" t="s">
        <v>190</v>
      </c>
      <c r="S19" s="847" t="s">
        <v>666</v>
      </c>
      <c r="T19" s="847"/>
      <c r="U19" s="847"/>
      <c r="V19" s="848" t="s">
        <v>666</v>
      </c>
      <c r="W19" s="848"/>
      <c r="X19" s="848"/>
      <c r="Y19" s="852"/>
    </row>
    <row r="20" spans="1:25" ht="25.5">
      <c r="A20" s="224" t="s">
        <v>381</v>
      </c>
      <c r="B20" s="231" t="s">
        <v>635</v>
      </c>
      <c r="C20" s="233" t="s">
        <v>566</v>
      </c>
      <c r="D20" s="227" t="s">
        <v>617</v>
      </c>
      <c r="E20" s="228" t="s">
        <v>622</v>
      </c>
      <c r="F20" s="232" t="s">
        <v>269</v>
      </c>
      <c r="G20" s="230" t="s">
        <v>190</v>
      </c>
      <c r="H20" s="230" t="s">
        <v>190</v>
      </c>
      <c r="I20" s="230" t="s">
        <v>190</v>
      </c>
      <c r="J20" s="230" t="s">
        <v>190</v>
      </c>
      <c r="K20" s="230" t="s">
        <v>190</v>
      </c>
      <c r="L20" s="230" t="s">
        <v>190</v>
      </c>
      <c r="M20" s="230" t="s">
        <v>190</v>
      </c>
      <c r="N20" s="230" t="s">
        <v>190</v>
      </c>
      <c r="O20" s="230" t="s">
        <v>190</v>
      </c>
      <c r="P20" s="230" t="s">
        <v>668</v>
      </c>
      <c r="Q20" s="230"/>
      <c r="R20" s="230"/>
      <c r="S20" s="230" t="s">
        <v>668</v>
      </c>
      <c r="T20" s="230"/>
      <c r="U20" s="230"/>
      <c r="V20" s="848" t="s">
        <v>666</v>
      </c>
      <c r="W20" s="848"/>
      <c r="X20" s="848"/>
      <c r="Y20" s="5"/>
    </row>
    <row r="21" spans="1:25">
      <c r="A21" s="224" t="s">
        <v>381</v>
      </c>
      <c r="B21" s="231" t="s">
        <v>549</v>
      </c>
      <c r="C21" s="233" t="s">
        <v>566</v>
      </c>
      <c r="D21" s="227" t="s">
        <v>617</v>
      </c>
      <c r="E21" s="228" t="s">
        <v>644</v>
      </c>
      <c r="F21" s="232" t="s">
        <v>269</v>
      </c>
      <c r="G21" s="230" t="s">
        <v>190</v>
      </c>
      <c r="H21" s="230" t="s">
        <v>190</v>
      </c>
      <c r="I21" s="230" t="s">
        <v>190</v>
      </c>
      <c r="J21" s="230" t="s">
        <v>190</v>
      </c>
      <c r="K21" s="230" t="s">
        <v>190</v>
      </c>
      <c r="L21" s="230" t="s">
        <v>190</v>
      </c>
      <c r="M21" s="230" t="s">
        <v>190</v>
      </c>
      <c r="N21" s="230" t="s">
        <v>190</v>
      </c>
      <c r="O21" s="230" t="s">
        <v>190</v>
      </c>
      <c r="P21" s="230" t="s">
        <v>668</v>
      </c>
      <c r="Q21" s="230"/>
      <c r="R21" s="230"/>
      <c r="S21" s="230" t="s">
        <v>668</v>
      </c>
      <c r="T21" s="230"/>
      <c r="U21" s="230"/>
      <c r="V21" s="848" t="s">
        <v>666</v>
      </c>
      <c r="W21" s="848"/>
      <c r="X21" s="848"/>
      <c r="Y21" s="5"/>
    </row>
    <row r="22" spans="1:25" ht="25.5">
      <c r="A22" s="224" t="s">
        <v>381</v>
      </c>
      <c r="B22" s="231" t="s">
        <v>645</v>
      </c>
      <c r="C22" s="233" t="s">
        <v>566</v>
      </c>
      <c r="D22" s="227" t="s">
        <v>617</v>
      </c>
      <c r="E22" s="228" t="s">
        <v>622</v>
      </c>
      <c r="F22" s="232" t="s">
        <v>269</v>
      </c>
      <c r="G22" s="230" t="s">
        <v>190</v>
      </c>
      <c r="H22" s="230" t="s">
        <v>190</v>
      </c>
      <c r="I22" s="230" t="s">
        <v>190</v>
      </c>
      <c r="J22" s="230" t="s">
        <v>190</v>
      </c>
      <c r="K22" s="230" t="s">
        <v>190</v>
      </c>
      <c r="L22" s="230" t="s">
        <v>190</v>
      </c>
      <c r="M22" s="230" t="s">
        <v>190</v>
      </c>
      <c r="N22" s="230" t="s">
        <v>190</v>
      </c>
      <c r="O22" s="230" t="s">
        <v>190</v>
      </c>
      <c r="P22" s="230" t="s">
        <v>668</v>
      </c>
      <c r="Q22" s="230"/>
      <c r="R22" s="230"/>
      <c r="S22" s="230" t="s">
        <v>668</v>
      </c>
      <c r="T22" s="230"/>
      <c r="U22" s="230"/>
      <c r="V22" s="848" t="s">
        <v>666</v>
      </c>
      <c r="W22" s="848"/>
      <c r="X22" s="848"/>
      <c r="Y22" s="5"/>
    </row>
    <row r="23" spans="1:25" ht="25.5">
      <c r="A23" s="224" t="s">
        <v>381</v>
      </c>
      <c r="B23" s="231" t="s">
        <v>647</v>
      </c>
      <c r="C23" s="233" t="s">
        <v>566</v>
      </c>
      <c r="D23" s="227" t="s">
        <v>617</v>
      </c>
      <c r="E23" s="228" t="s">
        <v>622</v>
      </c>
      <c r="F23" s="232" t="s">
        <v>269</v>
      </c>
      <c r="G23" s="230" t="s">
        <v>190</v>
      </c>
      <c r="H23" s="230" t="s">
        <v>190</v>
      </c>
      <c r="I23" s="230" t="s">
        <v>190</v>
      </c>
      <c r="J23" s="230" t="s">
        <v>190</v>
      </c>
      <c r="K23" s="230" t="s">
        <v>190</v>
      </c>
      <c r="L23" s="230" t="s">
        <v>190</v>
      </c>
      <c r="M23" s="230" t="s">
        <v>190</v>
      </c>
      <c r="N23" s="230" t="s">
        <v>190</v>
      </c>
      <c r="O23" s="230" t="s">
        <v>190</v>
      </c>
      <c r="P23" s="230" t="s">
        <v>668</v>
      </c>
      <c r="Q23" s="230"/>
      <c r="R23" s="230"/>
      <c r="S23" s="230" t="s">
        <v>668</v>
      </c>
      <c r="T23" s="230"/>
      <c r="U23" s="230"/>
      <c r="V23" s="848" t="s">
        <v>666</v>
      </c>
      <c r="W23" s="848"/>
      <c r="X23" s="848"/>
      <c r="Y23" s="5"/>
    </row>
    <row r="24" spans="1:25" ht="25.5">
      <c r="A24" s="224" t="s">
        <v>381</v>
      </c>
      <c r="B24" s="231" t="s">
        <v>400</v>
      </c>
      <c r="C24" s="233" t="s">
        <v>566</v>
      </c>
      <c r="D24" s="227" t="s">
        <v>617</v>
      </c>
      <c r="E24" s="228" t="s">
        <v>622</v>
      </c>
      <c r="F24" s="232" t="s">
        <v>269</v>
      </c>
      <c r="G24" s="230" t="s">
        <v>190</v>
      </c>
      <c r="H24" s="230" t="s">
        <v>190</v>
      </c>
      <c r="I24" s="230" t="s">
        <v>190</v>
      </c>
      <c r="J24" s="230" t="s">
        <v>190</v>
      </c>
      <c r="K24" s="230" t="s">
        <v>190</v>
      </c>
      <c r="L24" s="230" t="s">
        <v>190</v>
      </c>
      <c r="M24" s="230" t="s">
        <v>190</v>
      </c>
      <c r="N24" s="230" t="s">
        <v>190</v>
      </c>
      <c r="O24" s="230" t="s">
        <v>190</v>
      </c>
      <c r="P24" s="230" t="s">
        <v>668</v>
      </c>
      <c r="Q24" s="230"/>
      <c r="R24" s="230"/>
      <c r="S24" s="230" t="s">
        <v>668</v>
      </c>
      <c r="T24" s="230"/>
      <c r="U24" s="230"/>
      <c r="V24" s="848" t="s">
        <v>666</v>
      </c>
      <c r="W24" s="848"/>
      <c r="X24" s="848"/>
      <c r="Y24" s="5"/>
    </row>
    <row r="25" spans="1:25" ht="25.5">
      <c r="A25" s="224" t="s">
        <v>381</v>
      </c>
      <c r="B25" s="231" t="s">
        <v>652</v>
      </c>
      <c r="C25" s="233" t="s">
        <v>566</v>
      </c>
      <c r="D25" s="227" t="s">
        <v>617</v>
      </c>
      <c r="E25" s="228" t="s">
        <v>622</v>
      </c>
      <c r="F25" s="232" t="s">
        <v>269</v>
      </c>
      <c r="G25" s="230" t="s">
        <v>190</v>
      </c>
      <c r="H25" s="230" t="s">
        <v>190</v>
      </c>
      <c r="I25" s="230" t="s">
        <v>190</v>
      </c>
      <c r="J25" s="230" t="s">
        <v>190</v>
      </c>
      <c r="K25" s="230" t="s">
        <v>190</v>
      </c>
      <c r="L25" s="230" t="s">
        <v>190</v>
      </c>
      <c r="M25" s="230" t="s">
        <v>190</v>
      </c>
      <c r="N25" s="230" t="s">
        <v>190</v>
      </c>
      <c r="O25" s="230" t="s">
        <v>190</v>
      </c>
      <c r="P25" s="230" t="s">
        <v>668</v>
      </c>
      <c r="Q25" s="230"/>
      <c r="R25" s="230"/>
      <c r="S25" s="230" t="s">
        <v>668</v>
      </c>
      <c r="T25" s="230"/>
      <c r="U25" s="230"/>
      <c r="V25" s="848" t="s">
        <v>666</v>
      </c>
      <c r="W25" s="848"/>
      <c r="X25" s="848"/>
      <c r="Y25" s="5"/>
    </row>
    <row r="26" spans="1:25" ht="26.25" thickBot="1">
      <c r="A26" s="234" t="s">
        <v>381</v>
      </c>
      <c r="B26" s="235" t="s">
        <v>655</v>
      </c>
      <c r="C26" s="236" t="s">
        <v>566</v>
      </c>
      <c r="D26" s="237" t="s">
        <v>656</v>
      </c>
      <c r="E26" s="238" t="s">
        <v>657</v>
      </c>
      <c r="F26" s="239" t="s">
        <v>269</v>
      </c>
      <c r="G26" s="240" t="s">
        <v>190</v>
      </c>
      <c r="H26" s="240" t="s">
        <v>190</v>
      </c>
      <c r="I26" s="240" t="s">
        <v>190</v>
      </c>
      <c r="J26" s="240" t="s">
        <v>190</v>
      </c>
      <c r="K26" s="240" t="s">
        <v>190</v>
      </c>
      <c r="L26" s="240" t="s">
        <v>190</v>
      </c>
      <c r="M26" s="240" t="s">
        <v>190</v>
      </c>
      <c r="N26" s="240" t="s">
        <v>190</v>
      </c>
      <c r="O26" s="240" t="s">
        <v>190</v>
      </c>
      <c r="P26" s="240" t="s">
        <v>668</v>
      </c>
      <c r="Q26" s="240"/>
      <c r="R26" s="240"/>
      <c r="S26" s="240" t="s">
        <v>668</v>
      </c>
      <c r="T26" s="240"/>
      <c r="U26" s="240"/>
      <c r="V26" s="853" t="s">
        <v>666</v>
      </c>
      <c r="W26" s="853"/>
      <c r="X26" s="853"/>
      <c r="Y26" s="5"/>
    </row>
  </sheetData>
  <mergeCells count="51">
    <mergeCell ref="Y16:Y19"/>
    <mergeCell ref="V26:X26"/>
    <mergeCell ref="V21:X21"/>
    <mergeCell ref="V22:X22"/>
    <mergeCell ref="V23:X23"/>
    <mergeCell ref="V24:X24"/>
    <mergeCell ref="V25:X25"/>
    <mergeCell ref="V20:X20"/>
    <mergeCell ref="S18:U18"/>
    <mergeCell ref="V18:X18"/>
    <mergeCell ref="S19:U19"/>
    <mergeCell ref="V19:X19"/>
    <mergeCell ref="S15:U15"/>
    <mergeCell ref="V15:X15"/>
    <mergeCell ref="S16:U16"/>
    <mergeCell ref="V16:X16"/>
    <mergeCell ref="S17:U17"/>
    <mergeCell ref="V17:X17"/>
    <mergeCell ref="V14:X14"/>
    <mergeCell ref="V8:X8"/>
    <mergeCell ref="V9:X9"/>
    <mergeCell ref="V11:X11"/>
    <mergeCell ref="V12:X12"/>
    <mergeCell ref="S6:U6"/>
    <mergeCell ref="V6:X6"/>
    <mergeCell ref="S7:U7"/>
    <mergeCell ref="V7:X7"/>
    <mergeCell ref="P13:R13"/>
    <mergeCell ref="S13:U13"/>
    <mergeCell ref="V13:X13"/>
    <mergeCell ref="V10:X10"/>
    <mergeCell ref="S10:U10"/>
    <mergeCell ref="A4:A5"/>
    <mergeCell ref="R3:X3"/>
    <mergeCell ref="R2:X2"/>
    <mergeCell ref="G4:I4"/>
    <mergeCell ref="B4:B5"/>
    <mergeCell ref="C4:C5"/>
    <mergeCell ref="D4:D5"/>
    <mergeCell ref="E4:E5"/>
    <mergeCell ref="F4:F5"/>
    <mergeCell ref="V4:X4"/>
    <mergeCell ref="J4:L4"/>
    <mergeCell ref="M4:O4"/>
    <mergeCell ref="P4:R4"/>
    <mergeCell ref="S4:U4"/>
    <mergeCell ref="J6:L6"/>
    <mergeCell ref="G10:I10"/>
    <mergeCell ref="J10:L10"/>
    <mergeCell ref="M10:O10"/>
    <mergeCell ref="P10:R10"/>
  </mergeCells>
  <dataValidations count="2">
    <dataValidation type="list" allowBlank="1" showInputMessage="1" showErrorMessage="1" sqref="C11:C17 C6:C9 A6:A17 C10:D10" xr:uid="{00000000-0002-0000-0100-000000000000}">
      <formula1>#REF!</formula1>
    </dataValidation>
    <dataValidation type="list" allowBlank="1" showInputMessage="1" showErrorMessage="1" sqref="D6:D9 D11:D17" xr:uid="{00000000-0002-0000-0100-000001000000}">
      <formula1>#REF!</formula1>
    </dataValidation>
  </dataValidations>
  <pageMargins left="0.7" right="0.7" top="0.75" bottom="0.75" header="0.3" footer="0.3"/>
  <pageSetup paperSize="9" scale="61" fitToHeight="0" orientation="landscape" r:id="rId1"/>
  <headerFooter alignWithMargins="0"/>
  <ignoredErrors>
    <ignoredError sqref="Y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4" tint="0.39997558519241921"/>
    <pageSetUpPr fitToPage="1"/>
  </sheetPr>
  <dimension ref="A1:Q132"/>
  <sheetViews>
    <sheetView topLeftCell="A73" zoomScale="80" zoomScaleNormal="80" workbookViewId="0">
      <selection activeCell="G12" sqref="G12"/>
    </sheetView>
  </sheetViews>
  <sheetFormatPr defaultColWidth="8.85546875" defaultRowHeight="12.75"/>
  <cols>
    <col min="1" max="1" width="5.7109375" style="1" customWidth="1"/>
    <col min="2" max="3" width="8.7109375" style="1" customWidth="1"/>
    <col min="4" max="4" width="21.140625" style="1" customWidth="1"/>
    <col min="5" max="5" width="32.140625" style="1" customWidth="1"/>
    <col min="6" max="6" width="8.7109375" style="1" customWidth="1"/>
    <col min="7" max="7" width="29" style="1" customWidth="1"/>
    <col min="8" max="8" width="14.85546875" style="1" customWidth="1"/>
    <col min="9" max="9" width="17.7109375" style="1" customWidth="1"/>
    <col min="10" max="11" width="8.7109375" style="1" customWidth="1"/>
    <col min="12" max="12" width="16.28515625" style="243" customWidth="1"/>
    <col min="13" max="13" width="32" style="1" customWidth="1"/>
    <col min="14" max="14" width="21.28515625" style="510" customWidth="1"/>
    <col min="15" max="15" width="20.140625" style="1" customWidth="1"/>
    <col min="16" max="16" width="16.140625" style="1" customWidth="1"/>
    <col min="17" max="17" width="26.7109375" style="243" customWidth="1"/>
    <col min="18" max="18" width="9.140625" style="1" customWidth="1"/>
    <col min="19" max="16384" width="8.85546875" style="1"/>
  </cols>
  <sheetData>
    <row r="1" spans="1:17" ht="13.5" thickBot="1">
      <c r="A1" s="11" t="s">
        <v>48</v>
      </c>
      <c r="B1" s="2"/>
      <c r="C1" s="2"/>
      <c r="D1" s="2"/>
      <c r="E1" s="2"/>
      <c r="F1" s="2"/>
      <c r="G1" s="2"/>
      <c r="H1" s="2"/>
      <c r="I1" s="2"/>
      <c r="J1" s="2"/>
      <c r="K1" s="2"/>
      <c r="L1" s="241"/>
      <c r="M1" s="2"/>
      <c r="N1" s="511"/>
      <c r="O1" s="2"/>
    </row>
    <row r="2" spans="1:17">
      <c r="A2" s="54"/>
      <c r="B2" s="90"/>
      <c r="C2" s="90"/>
      <c r="D2" s="90"/>
      <c r="E2" s="90"/>
      <c r="F2" s="90"/>
      <c r="G2" s="90"/>
      <c r="H2" s="90"/>
      <c r="I2" s="90"/>
      <c r="J2" s="91"/>
      <c r="K2" s="91"/>
      <c r="L2" s="242"/>
      <c r="M2" s="91"/>
      <c r="N2" s="512"/>
      <c r="O2" s="91"/>
      <c r="P2" s="365" t="s">
        <v>58</v>
      </c>
      <c r="Q2" s="276" t="s">
        <v>1184</v>
      </c>
    </row>
    <row r="3" spans="1:17" s="6" customFormat="1" ht="13.5" thickBot="1">
      <c r="A3" s="90"/>
      <c r="B3" s="90"/>
      <c r="C3" s="90"/>
      <c r="D3" s="90"/>
      <c r="E3" s="90"/>
      <c r="F3" s="90"/>
      <c r="G3" s="90"/>
      <c r="H3" s="90"/>
      <c r="I3" s="90"/>
      <c r="J3" s="91"/>
      <c r="K3" s="91"/>
      <c r="L3" s="242"/>
      <c r="M3" s="91"/>
      <c r="N3" s="512"/>
      <c r="O3" s="91"/>
      <c r="P3" s="105" t="s">
        <v>57</v>
      </c>
      <c r="Q3" s="277">
        <v>2018</v>
      </c>
    </row>
    <row r="4" spans="1:17" ht="101.25">
      <c r="A4" s="206" t="s">
        <v>0</v>
      </c>
      <c r="B4" s="207" t="s">
        <v>24</v>
      </c>
      <c r="C4" s="207" t="s">
        <v>11</v>
      </c>
      <c r="D4" s="207" t="s">
        <v>8</v>
      </c>
      <c r="E4" s="207" t="s">
        <v>1</v>
      </c>
      <c r="F4" s="207" t="s">
        <v>5</v>
      </c>
      <c r="G4" s="207" t="s">
        <v>18</v>
      </c>
      <c r="H4" s="207" t="s">
        <v>2</v>
      </c>
      <c r="I4" s="207" t="s">
        <v>3</v>
      </c>
      <c r="J4" s="207" t="s">
        <v>44</v>
      </c>
      <c r="K4" s="207" t="s">
        <v>45</v>
      </c>
      <c r="L4" s="207" t="s">
        <v>4</v>
      </c>
      <c r="M4" s="208" t="s">
        <v>53</v>
      </c>
      <c r="N4" s="513" t="s">
        <v>64</v>
      </c>
      <c r="O4" s="208" t="s">
        <v>54</v>
      </c>
      <c r="P4" s="208" t="s">
        <v>55</v>
      </c>
      <c r="Q4" s="204" t="s">
        <v>63</v>
      </c>
    </row>
    <row r="5" spans="1:17" ht="63.75" customHeight="1">
      <c r="A5" s="80" t="s">
        <v>381</v>
      </c>
      <c r="B5" s="80" t="s">
        <v>381</v>
      </c>
      <c r="C5" s="81">
        <v>2018</v>
      </c>
      <c r="D5" s="502" t="s">
        <v>390</v>
      </c>
      <c r="E5" s="508" t="s">
        <v>78</v>
      </c>
      <c r="F5" s="80" t="s">
        <v>79</v>
      </c>
      <c r="G5" s="80" t="s">
        <v>383</v>
      </c>
      <c r="H5" s="81" t="s">
        <v>42</v>
      </c>
      <c r="I5" s="81" t="s">
        <v>669</v>
      </c>
      <c r="J5" s="81">
        <v>1000</v>
      </c>
      <c r="K5" s="81" t="s">
        <v>7</v>
      </c>
      <c r="L5" s="503" t="s">
        <v>677</v>
      </c>
      <c r="M5" s="249">
        <v>2034</v>
      </c>
      <c r="N5" s="250">
        <f>M5/J5</f>
        <v>2.0339999999999998</v>
      </c>
      <c r="O5" s="205">
        <v>20</v>
      </c>
      <c r="P5" s="205" t="s">
        <v>709</v>
      </c>
      <c r="Q5" s="854" t="s">
        <v>811</v>
      </c>
    </row>
    <row r="6" spans="1:17" ht="69.75" customHeight="1">
      <c r="A6" s="80" t="s">
        <v>381</v>
      </c>
      <c r="B6" s="80" t="s">
        <v>381</v>
      </c>
      <c r="C6" s="81">
        <v>2018</v>
      </c>
      <c r="D6" s="504" t="s">
        <v>390</v>
      </c>
      <c r="E6" s="508" t="s">
        <v>78</v>
      </c>
      <c r="F6" s="80" t="s">
        <v>79</v>
      </c>
      <c r="G6" s="80" t="s">
        <v>383</v>
      </c>
      <c r="H6" s="81" t="s">
        <v>20</v>
      </c>
      <c r="I6" s="81" t="s">
        <v>669</v>
      </c>
      <c r="J6" s="81">
        <v>500</v>
      </c>
      <c r="K6" s="81" t="s">
        <v>7</v>
      </c>
      <c r="L6" s="503"/>
      <c r="M6" s="272">
        <v>520</v>
      </c>
      <c r="N6" s="250">
        <f t="shared" ref="N6:N66" si="0">M6/J6</f>
        <v>1.04</v>
      </c>
      <c r="O6" s="273">
        <v>13</v>
      </c>
      <c r="P6" s="205" t="s">
        <v>812</v>
      </c>
      <c r="Q6" s="814"/>
    </row>
    <row r="7" spans="1:17" ht="28.5" customHeight="1">
      <c r="A7" s="80" t="s">
        <v>381</v>
      </c>
      <c r="B7" s="80" t="s">
        <v>381</v>
      </c>
      <c r="C7" s="81">
        <v>2018</v>
      </c>
      <c r="D7" s="504" t="s">
        <v>397</v>
      </c>
      <c r="E7" s="508" t="s">
        <v>78</v>
      </c>
      <c r="F7" s="80" t="s">
        <v>79</v>
      </c>
      <c r="G7" s="80" t="s">
        <v>383</v>
      </c>
      <c r="H7" s="81" t="s">
        <v>42</v>
      </c>
      <c r="I7" s="81" t="s">
        <v>669</v>
      </c>
      <c r="J7" s="81">
        <v>2000</v>
      </c>
      <c r="K7" s="81" t="s">
        <v>7</v>
      </c>
      <c r="L7" s="503"/>
      <c r="M7" s="272">
        <v>0</v>
      </c>
      <c r="N7" s="250">
        <f t="shared" si="0"/>
        <v>0</v>
      </c>
      <c r="O7" s="273">
        <v>0</v>
      </c>
      <c r="P7" s="205" t="s">
        <v>709</v>
      </c>
      <c r="Q7" s="812" t="s">
        <v>1189</v>
      </c>
    </row>
    <row r="8" spans="1:17">
      <c r="A8" s="80" t="s">
        <v>381</v>
      </c>
      <c r="B8" s="80" t="s">
        <v>381</v>
      </c>
      <c r="C8" s="81">
        <v>2018</v>
      </c>
      <c r="D8" s="506" t="s">
        <v>397</v>
      </c>
      <c r="E8" s="508" t="s">
        <v>78</v>
      </c>
      <c r="F8" s="80" t="s">
        <v>79</v>
      </c>
      <c r="G8" s="81" t="s">
        <v>383</v>
      </c>
      <c r="H8" s="81" t="s">
        <v>19</v>
      </c>
      <c r="I8" s="81" t="s">
        <v>669</v>
      </c>
      <c r="J8" s="81">
        <v>200</v>
      </c>
      <c r="K8" s="81" t="s">
        <v>7</v>
      </c>
      <c r="L8" s="503"/>
      <c r="M8" s="272">
        <v>0</v>
      </c>
      <c r="N8" s="250">
        <f t="shared" si="0"/>
        <v>0</v>
      </c>
      <c r="O8" s="273">
        <v>0</v>
      </c>
      <c r="P8" s="205" t="s">
        <v>813</v>
      </c>
      <c r="Q8" s="861"/>
    </row>
    <row r="9" spans="1:17" ht="25.5" customHeight="1">
      <c r="A9" s="80" t="s">
        <v>381</v>
      </c>
      <c r="B9" s="80" t="s">
        <v>381</v>
      </c>
      <c r="C9" s="81">
        <v>2018</v>
      </c>
      <c r="D9" s="506" t="s">
        <v>397</v>
      </c>
      <c r="E9" s="508" t="s">
        <v>78</v>
      </c>
      <c r="F9" s="80" t="s">
        <v>79</v>
      </c>
      <c r="G9" s="81" t="s">
        <v>383</v>
      </c>
      <c r="H9" s="81" t="s">
        <v>20</v>
      </c>
      <c r="I9" s="81" t="s">
        <v>669</v>
      </c>
      <c r="J9" s="81">
        <v>1000</v>
      </c>
      <c r="K9" s="81" t="s">
        <v>7</v>
      </c>
      <c r="L9" s="503"/>
      <c r="M9" s="272">
        <v>0</v>
      </c>
      <c r="N9" s="250">
        <f t="shared" si="0"/>
        <v>0</v>
      </c>
      <c r="O9" s="273">
        <v>0</v>
      </c>
      <c r="P9" s="812" t="s">
        <v>709</v>
      </c>
      <c r="Q9" s="861"/>
    </row>
    <row r="10" spans="1:17" ht="25.5" customHeight="1">
      <c r="A10" s="80" t="s">
        <v>381</v>
      </c>
      <c r="B10" s="80" t="s">
        <v>381</v>
      </c>
      <c r="C10" s="81">
        <v>2018</v>
      </c>
      <c r="D10" s="506" t="s">
        <v>397</v>
      </c>
      <c r="E10" s="508" t="s">
        <v>78</v>
      </c>
      <c r="F10" s="80" t="s">
        <v>79</v>
      </c>
      <c r="G10" s="81" t="s">
        <v>383</v>
      </c>
      <c r="H10" s="81" t="s">
        <v>21</v>
      </c>
      <c r="I10" s="81" t="s">
        <v>669</v>
      </c>
      <c r="J10" s="81">
        <v>200</v>
      </c>
      <c r="K10" s="81" t="s">
        <v>7</v>
      </c>
      <c r="L10" s="503"/>
      <c r="M10" s="272">
        <v>0</v>
      </c>
      <c r="N10" s="250">
        <f t="shared" si="0"/>
        <v>0</v>
      </c>
      <c r="O10" s="273">
        <v>0</v>
      </c>
      <c r="P10" s="814"/>
      <c r="Q10" s="861"/>
    </row>
    <row r="11" spans="1:17">
      <c r="A11" s="80" t="s">
        <v>381</v>
      </c>
      <c r="B11" s="80" t="s">
        <v>381</v>
      </c>
      <c r="C11" s="81">
        <v>2018</v>
      </c>
      <c r="D11" s="506" t="s">
        <v>397</v>
      </c>
      <c r="E11" s="508" t="s">
        <v>78</v>
      </c>
      <c r="F11" s="80" t="s">
        <v>79</v>
      </c>
      <c r="G11" s="81" t="s">
        <v>383</v>
      </c>
      <c r="H11" s="81" t="s">
        <v>22</v>
      </c>
      <c r="I11" s="81" t="s">
        <v>669</v>
      </c>
      <c r="J11" s="81">
        <v>0</v>
      </c>
      <c r="K11" s="81" t="s">
        <v>7</v>
      </c>
      <c r="L11" s="503"/>
      <c r="M11" s="272">
        <v>0</v>
      </c>
      <c r="N11" s="250" t="s">
        <v>7</v>
      </c>
      <c r="O11" s="273">
        <v>0</v>
      </c>
      <c r="P11" s="178" t="s">
        <v>7</v>
      </c>
      <c r="Q11" s="862"/>
    </row>
    <row r="12" spans="1:17" ht="239.25" customHeight="1">
      <c r="A12" s="966" t="s">
        <v>381</v>
      </c>
      <c r="B12" s="966" t="s">
        <v>381</v>
      </c>
      <c r="C12" s="966">
        <v>2018</v>
      </c>
      <c r="D12" s="962" t="s">
        <v>81</v>
      </c>
      <c r="E12" s="967" t="s">
        <v>83</v>
      </c>
      <c r="F12" s="968" t="s">
        <v>79</v>
      </c>
      <c r="G12" s="968" t="s">
        <v>670</v>
      </c>
      <c r="H12" s="966" t="s">
        <v>42</v>
      </c>
      <c r="I12" s="966" t="s">
        <v>669</v>
      </c>
      <c r="J12" s="966">
        <v>0</v>
      </c>
      <c r="K12" s="966" t="s">
        <v>7</v>
      </c>
      <c r="L12" s="969"/>
      <c r="M12" s="802">
        <v>0</v>
      </c>
      <c r="N12" s="970">
        <v>0</v>
      </c>
      <c r="O12" s="802">
        <v>0</v>
      </c>
      <c r="P12" s="964" t="s">
        <v>7</v>
      </c>
      <c r="Q12" s="965" t="s">
        <v>1194</v>
      </c>
    </row>
    <row r="13" spans="1:17">
      <c r="A13" s="968" t="s">
        <v>381</v>
      </c>
      <c r="B13" s="968" t="s">
        <v>381</v>
      </c>
      <c r="C13" s="966">
        <v>2018</v>
      </c>
      <c r="D13" s="963" t="s">
        <v>81</v>
      </c>
      <c r="E13" s="971" t="s">
        <v>83</v>
      </c>
      <c r="F13" s="968" t="s">
        <v>79</v>
      </c>
      <c r="G13" s="966" t="s">
        <v>670</v>
      </c>
      <c r="H13" s="966" t="s">
        <v>19</v>
      </c>
      <c r="I13" s="966" t="s">
        <v>669</v>
      </c>
      <c r="J13" s="966">
        <v>0</v>
      </c>
      <c r="K13" s="966" t="s">
        <v>7</v>
      </c>
      <c r="L13" s="969"/>
      <c r="M13" s="972"/>
      <c r="N13" s="974" t="s">
        <v>7</v>
      </c>
      <c r="O13" s="973"/>
      <c r="P13" s="864"/>
      <c r="Q13" s="859"/>
    </row>
    <row r="14" spans="1:17">
      <c r="A14" s="968" t="s">
        <v>381</v>
      </c>
      <c r="B14" s="968" t="s">
        <v>381</v>
      </c>
      <c r="C14" s="966">
        <v>2018</v>
      </c>
      <c r="D14" s="963" t="s">
        <v>81</v>
      </c>
      <c r="E14" s="971" t="s">
        <v>83</v>
      </c>
      <c r="F14" s="968" t="s">
        <v>79</v>
      </c>
      <c r="G14" s="966" t="s">
        <v>670</v>
      </c>
      <c r="H14" s="966" t="s">
        <v>20</v>
      </c>
      <c r="I14" s="966" t="s">
        <v>669</v>
      </c>
      <c r="J14" s="966">
        <v>0</v>
      </c>
      <c r="K14" s="966" t="s">
        <v>7</v>
      </c>
      <c r="L14" s="969"/>
      <c r="M14" s="972"/>
      <c r="N14" s="974" t="s">
        <v>7</v>
      </c>
      <c r="O14" s="973"/>
      <c r="P14" s="864"/>
      <c r="Q14" s="859"/>
    </row>
    <row r="15" spans="1:17">
      <c r="A15" s="968" t="s">
        <v>381</v>
      </c>
      <c r="B15" s="968" t="s">
        <v>381</v>
      </c>
      <c r="C15" s="966">
        <v>2018</v>
      </c>
      <c r="D15" s="963" t="s">
        <v>81</v>
      </c>
      <c r="E15" s="971" t="s">
        <v>83</v>
      </c>
      <c r="F15" s="968" t="s">
        <v>79</v>
      </c>
      <c r="G15" s="966" t="s">
        <v>670</v>
      </c>
      <c r="H15" s="966" t="s">
        <v>21</v>
      </c>
      <c r="I15" s="966" t="s">
        <v>669</v>
      </c>
      <c r="J15" s="966">
        <v>0</v>
      </c>
      <c r="K15" s="966" t="s">
        <v>7</v>
      </c>
      <c r="L15" s="969"/>
      <c r="M15" s="972"/>
      <c r="N15" s="974" t="s">
        <v>7</v>
      </c>
      <c r="O15" s="973"/>
      <c r="P15" s="864"/>
      <c r="Q15" s="859"/>
    </row>
    <row r="16" spans="1:17">
      <c r="A16" s="968" t="s">
        <v>381</v>
      </c>
      <c r="B16" s="968" t="s">
        <v>381</v>
      </c>
      <c r="C16" s="966">
        <v>2018</v>
      </c>
      <c r="D16" s="963" t="s">
        <v>81</v>
      </c>
      <c r="E16" s="971" t="s">
        <v>83</v>
      </c>
      <c r="F16" s="968" t="s">
        <v>79</v>
      </c>
      <c r="G16" s="966" t="s">
        <v>670</v>
      </c>
      <c r="H16" s="966" t="s">
        <v>22</v>
      </c>
      <c r="I16" s="966" t="s">
        <v>669</v>
      </c>
      <c r="J16" s="966">
        <v>0</v>
      </c>
      <c r="K16" s="966" t="s">
        <v>7</v>
      </c>
      <c r="L16" s="969"/>
      <c r="M16" s="972"/>
      <c r="N16" s="974" t="s">
        <v>7</v>
      </c>
      <c r="O16" s="973"/>
      <c r="P16" s="865"/>
      <c r="Q16" s="860"/>
    </row>
    <row r="17" spans="1:17" ht="127.5" customHeight="1">
      <c r="A17" s="80" t="s">
        <v>381</v>
      </c>
      <c r="B17" s="80" t="s">
        <v>381</v>
      </c>
      <c r="C17" s="81">
        <v>2018</v>
      </c>
      <c r="D17" s="506" t="s">
        <v>385</v>
      </c>
      <c r="E17" s="508" t="s">
        <v>83</v>
      </c>
      <c r="F17" s="80" t="s">
        <v>79</v>
      </c>
      <c r="G17" s="81" t="s">
        <v>426</v>
      </c>
      <c r="H17" s="81" t="s">
        <v>42</v>
      </c>
      <c r="I17" s="81" t="s">
        <v>669</v>
      </c>
      <c r="J17" s="81">
        <v>2228</v>
      </c>
      <c r="K17" s="81" t="s">
        <v>7</v>
      </c>
      <c r="L17" s="503"/>
      <c r="M17" s="272">
        <v>1908</v>
      </c>
      <c r="N17" s="505">
        <f t="shared" si="0"/>
        <v>0.85637342908438063</v>
      </c>
      <c r="O17" s="273">
        <v>18</v>
      </c>
      <c r="P17" s="863" t="s">
        <v>710</v>
      </c>
      <c r="Q17" s="812" t="s">
        <v>789</v>
      </c>
    </row>
    <row r="18" spans="1:17">
      <c r="A18" s="80" t="s">
        <v>381</v>
      </c>
      <c r="B18" s="80" t="s">
        <v>381</v>
      </c>
      <c r="C18" s="81">
        <v>2018</v>
      </c>
      <c r="D18" s="506" t="s">
        <v>385</v>
      </c>
      <c r="E18" s="508" t="s">
        <v>83</v>
      </c>
      <c r="F18" s="80" t="s">
        <v>79</v>
      </c>
      <c r="G18" s="81" t="s">
        <v>426</v>
      </c>
      <c r="H18" s="81" t="s">
        <v>19</v>
      </c>
      <c r="I18" s="81" t="s">
        <v>669</v>
      </c>
      <c r="J18" s="81">
        <v>1352</v>
      </c>
      <c r="K18" s="81" t="s">
        <v>7</v>
      </c>
      <c r="L18" s="503"/>
      <c r="M18" s="272">
        <v>1212</v>
      </c>
      <c r="N18" s="250">
        <f t="shared" si="0"/>
        <v>0.89644970414201186</v>
      </c>
      <c r="O18" s="273">
        <v>10</v>
      </c>
      <c r="P18" s="864"/>
      <c r="Q18" s="813"/>
    </row>
    <row r="19" spans="1:17">
      <c r="A19" s="80" t="s">
        <v>381</v>
      </c>
      <c r="B19" s="80" t="s">
        <v>381</v>
      </c>
      <c r="C19" s="81">
        <v>2018</v>
      </c>
      <c r="D19" s="506" t="s">
        <v>385</v>
      </c>
      <c r="E19" s="508" t="s">
        <v>83</v>
      </c>
      <c r="F19" s="80" t="s">
        <v>79</v>
      </c>
      <c r="G19" s="81" t="s">
        <v>426</v>
      </c>
      <c r="H19" s="81" t="s">
        <v>20</v>
      </c>
      <c r="I19" s="81" t="s">
        <v>669</v>
      </c>
      <c r="J19" s="81">
        <v>1352</v>
      </c>
      <c r="K19" s="81" t="s">
        <v>7</v>
      </c>
      <c r="L19" s="503"/>
      <c r="M19" s="272">
        <v>1212</v>
      </c>
      <c r="N19" s="250">
        <f t="shared" si="0"/>
        <v>0.89644970414201186</v>
      </c>
      <c r="O19" s="273">
        <v>10</v>
      </c>
      <c r="P19" s="864"/>
      <c r="Q19" s="813"/>
    </row>
    <row r="20" spans="1:17">
      <c r="A20" s="80" t="s">
        <v>381</v>
      </c>
      <c r="B20" s="80" t="s">
        <v>381</v>
      </c>
      <c r="C20" s="81">
        <v>2018</v>
      </c>
      <c r="D20" s="506" t="s">
        <v>385</v>
      </c>
      <c r="E20" s="508" t="s">
        <v>83</v>
      </c>
      <c r="F20" s="80" t="s">
        <v>79</v>
      </c>
      <c r="G20" s="81" t="s">
        <v>426</v>
      </c>
      <c r="H20" s="81" t="s">
        <v>21</v>
      </c>
      <c r="I20" s="81" t="s">
        <v>669</v>
      </c>
      <c r="J20" s="81">
        <v>1341</v>
      </c>
      <c r="K20" s="81" t="s">
        <v>7</v>
      </c>
      <c r="L20" s="503"/>
      <c r="M20" s="272">
        <v>1190</v>
      </c>
      <c r="N20" s="250">
        <f t="shared" si="0"/>
        <v>0.88739746457867263</v>
      </c>
      <c r="O20" s="273">
        <v>8</v>
      </c>
      <c r="P20" s="864"/>
      <c r="Q20" s="813"/>
    </row>
    <row r="21" spans="1:17">
      <c r="A21" s="80" t="s">
        <v>381</v>
      </c>
      <c r="B21" s="80" t="s">
        <v>381</v>
      </c>
      <c r="C21" s="81">
        <v>2018</v>
      </c>
      <c r="D21" s="506" t="s">
        <v>385</v>
      </c>
      <c r="E21" s="508" t="s">
        <v>83</v>
      </c>
      <c r="F21" s="80" t="s">
        <v>79</v>
      </c>
      <c r="G21" s="81" t="s">
        <v>426</v>
      </c>
      <c r="H21" s="81" t="s">
        <v>22</v>
      </c>
      <c r="I21" s="81" t="s">
        <v>669</v>
      </c>
      <c r="J21" s="81">
        <v>1341</v>
      </c>
      <c r="K21" s="81" t="s">
        <v>7</v>
      </c>
      <c r="L21" s="503"/>
      <c r="M21" s="272">
        <v>1190</v>
      </c>
      <c r="N21" s="250">
        <f t="shared" si="0"/>
        <v>0.88739746457867263</v>
      </c>
      <c r="O21" s="273">
        <v>8</v>
      </c>
      <c r="P21" s="865"/>
      <c r="Q21" s="814"/>
    </row>
    <row r="22" spans="1:17">
      <c r="A22" s="80" t="s">
        <v>381</v>
      </c>
      <c r="B22" s="80" t="s">
        <v>381</v>
      </c>
      <c r="C22" s="81">
        <v>2018</v>
      </c>
      <c r="D22" s="506" t="s">
        <v>385</v>
      </c>
      <c r="E22" s="508" t="s">
        <v>83</v>
      </c>
      <c r="F22" s="80" t="s">
        <v>79</v>
      </c>
      <c r="G22" s="81" t="s">
        <v>426</v>
      </c>
      <c r="H22" s="81" t="s">
        <v>42</v>
      </c>
      <c r="I22" s="81" t="s">
        <v>671</v>
      </c>
      <c r="J22" s="81">
        <v>1389</v>
      </c>
      <c r="K22" s="81" t="s">
        <v>7</v>
      </c>
      <c r="L22" s="855" t="s">
        <v>672</v>
      </c>
      <c r="M22" s="251">
        <f>2185+607+913</f>
        <v>3705</v>
      </c>
      <c r="N22" s="250">
        <f t="shared" si="0"/>
        <v>2.6673866090712743</v>
      </c>
      <c r="O22" s="274">
        <v>20</v>
      </c>
      <c r="P22" s="178"/>
      <c r="Q22" s="271"/>
    </row>
    <row r="23" spans="1:17">
      <c r="A23" s="80" t="s">
        <v>381</v>
      </c>
      <c r="B23" s="80" t="s">
        <v>381</v>
      </c>
      <c r="C23" s="81">
        <v>2018</v>
      </c>
      <c r="D23" s="506" t="s">
        <v>385</v>
      </c>
      <c r="E23" s="508" t="s">
        <v>83</v>
      </c>
      <c r="F23" s="80" t="s">
        <v>79</v>
      </c>
      <c r="G23" s="81" t="s">
        <v>426</v>
      </c>
      <c r="H23" s="81" t="s">
        <v>19</v>
      </c>
      <c r="I23" s="81" t="s">
        <v>671</v>
      </c>
      <c r="J23" s="81">
        <v>892</v>
      </c>
      <c r="K23" s="81" t="s">
        <v>7</v>
      </c>
      <c r="L23" s="856"/>
      <c r="M23" s="251">
        <v>820</v>
      </c>
      <c r="N23" s="250">
        <f t="shared" si="0"/>
        <v>0.91928251121076232</v>
      </c>
      <c r="O23" s="274">
        <v>11</v>
      </c>
      <c r="P23" s="178"/>
      <c r="Q23" s="271"/>
    </row>
    <row r="24" spans="1:17">
      <c r="A24" s="80" t="s">
        <v>381</v>
      </c>
      <c r="B24" s="80" t="s">
        <v>381</v>
      </c>
      <c r="C24" s="81">
        <v>2018</v>
      </c>
      <c r="D24" s="506" t="s">
        <v>385</v>
      </c>
      <c r="E24" s="508" t="s">
        <v>83</v>
      </c>
      <c r="F24" s="80" t="s">
        <v>79</v>
      </c>
      <c r="G24" s="81" t="s">
        <v>426</v>
      </c>
      <c r="H24" s="81" t="s">
        <v>20</v>
      </c>
      <c r="I24" s="81" t="s">
        <v>671</v>
      </c>
      <c r="J24" s="81">
        <v>892</v>
      </c>
      <c r="K24" s="81" t="s">
        <v>7</v>
      </c>
      <c r="L24" s="856"/>
      <c r="M24" s="251">
        <v>2185</v>
      </c>
      <c r="N24" s="250">
        <f t="shared" si="0"/>
        <v>2.4495515695067263</v>
      </c>
      <c r="O24" s="274">
        <v>11</v>
      </c>
      <c r="P24" s="178"/>
      <c r="Q24" s="271"/>
    </row>
    <row r="25" spans="1:17">
      <c r="A25" s="80" t="s">
        <v>381</v>
      </c>
      <c r="B25" s="80" t="s">
        <v>381</v>
      </c>
      <c r="C25" s="81">
        <v>2018</v>
      </c>
      <c r="D25" s="506" t="s">
        <v>385</v>
      </c>
      <c r="E25" s="508" t="s">
        <v>83</v>
      </c>
      <c r="F25" s="80" t="s">
        <v>79</v>
      </c>
      <c r="G25" s="81" t="s">
        <v>426</v>
      </c>
      <c r="H25" s="81" t="s">
        <v>21</v>
      </c>
      <c r="I25" s="81" t="s">
        <v>671</v>
      </c>
      <c r="J25" s="81">
        <v>860</v>
      </c>
      <c r="K25" s="81" t="s">
        <v>7</v>
      </c>
      <c r="L25" s="856"/>
      <c r="M25" s="251">
        <v>820</v>
      </c>
      <c r="N25" s="250">
        <f t="shared" si="0"/>
        <v>0.95348837209302328</v>
      </c>
      <c r="O25" s="274">
        <v>11</v>
      </c>
      <c r="P25" s="178"/>
      <c r="Q25" s="271"/>
    </row>
    <row r="26" spans="1:17">
      <c r="A26" s="80" t="s">
        <v>381</v>
      </c>
      <c r="B26" s="80" t="s">
        <v>381</v>
      </c>
      <c r="C26" s="81">
        <v>2018</v>
      </c>
      <c r="D26" s="506" t="s">
        <v>385</v>
      </c>
      <c r="E26" s="508" t="s">
        <v>83</v>
      </c>
      <c r="F26" s="80" t="s">
        <v>79</v>
      </c>
      <c r="G26" s="81" t="s">
        <v>426</v>
      </c>
      <c r="H26" s="81" t="s">
        <v>22</v>
      </c>
      <c r="I26" s="81" t="s">
        <v>671</v>
      </c>
      <c r="J26" s="81">
        <v>860</v>
      </c>
      <c r="K26" s="81" t="s">
        <v>7</v>
      </c>
      <c r="L26" s="857"/>
      <c r="M26" s="251">
        <v>820</v>
      </c>
      <c r="N26" s="250">
        <f t="shared" si="0"/>
        <v>0.95348837209302328</v>
      </c>
      <c r="O26" s="274">
        <v>11</v>
      </c>
      <c r="P26" s="178"/>
      <c r="Q26" s="271"/>
    </row>
    <row r="27" spans="1:17" ht="63.75">
      <c r="A27" s="80" t="s">
        <v>381</v>
      </c>
      <c r="B27" s="80" t="s">
        <v>381</v>
      </c>
      <c r="C27" s="81">
        <v>2018</v>
      </c>
      <c r="D27" s="506" t="s">
        <v>80</v>
      </c>
      <c r="E27" s="508" t="s">
        <v>83</v>
      </c>
      <c r="F27" s="80" t="s">
        <v>79</v>
      </c>
      <c r="G27" s="81" t="s">
        <v>432</v>
      </c>
      <c r="H27" s="81" t="s">
        <v>42</v>
      </c>
      <c r="I27" s="81" t="s">
        <v>669</v>
      </c>
      <c r="J27" s="81">
        <v>0</v>
      </c>
      <c r="K27" s="81" t="s">
        <v>7</v>
      </c>
      <c r="L27" s="503" t="s">
        <v>678</v>
      </c>
      <c r="M27" s="272" t="s">
        <v>7</v>
      </c>
      <c r="N27" s="250" t="s">
        <v>7</v>
      </c>
      <c r="O27" s="272" t="s">
        <v>7</v>
      </c>
      <c r="P27" s="272" t="s">
        <v>7</v>
      </c>
      <c r="Q27" s="854" t="s">
        <v>713</v>
      </c>
    </row>
    <row r="28" spans="1:17">
      <c r="A28" s="80" t="s">
        <v>381</v>
      </c>
      <c r="B28" s="80" t="s">
        <v>381</v>
      </c>
      <c r="C28" s="81">
        <v>2018</v>
      </c>
      <c r="D28" s="506" t="s">
        <v>80</v>
      </c>
      <c r="E28" s="508" t="s">
        <v>83</v>
      </c>
      <c r="F28" s="80" t="s">
        <v>79</v>
      </c>
      <c r="G28" s="81" t="s">
        <v>432</v>
      </c>
      <c r="H28" s="81" t="s">
        <v>19</v>
      </c>
      <c r="I28" s="81" t="s">
        <v>669</v>
      </c>
      <c r="J28" s="81">
        <v>0</v>
      </c>
      <c r="K28" s="81" t="s">
        <v>7</v>
      </c>
      <c r="L28" s="503"/>
      <c r="M28" s="272" t="s">
        <v>7</v>
      </c>
      <c r="N28" s="250" t="s">
        <v>7</v>
      </c>
      <c r="O28" s="272" t="s">
        <v>7</v>
      </c>
      <c r="P28" s="272" t="s">
        <v>7</v>
      </c>
      <c r="Q28" s="813"/>
    </row>
    <row r="29" spans="1:17">
      <c r="A29" s="80" t="s">
        <v>381</v>
      </c>
      <c r="B29" s="80" t="s">
        <v>381</v>
      </c>
      <c r="C29" s="81">
        <v>2018</v>
      </c>
      <c r="D29" s="506" t="s">
        <v>80</v>
      </c>
      <c r="E29" s="508" t="s">
        <v>83</v>
      </c>
      <c r="F29" s="80" t="s">
        <v>79</v>
      </c>
      <c r="G29" s="81" t="s">
        <v>432</v>
      </c>
      <c r="H29" s="81" t="s">
        <v>20</v>
      </c>
      <c r="I29" s="81" t="s">
        <v>669</v>
      </c>
      <c r="J29" s="81">
        <v>0</v>
      </c>
      <c r="K29" s="81" t="s">
        <v>7</v>
      </c>
      <c r="L29" s="503"/>
      <c r="M29" s="272" t="s">
        <v>7</v>
      </c>
      <c r="N29" s="250" t="s">
        <v>7</v>
      </c>
      <c r="O29" s="272" t="s">
        <v>7</v>
      </c>
      <c r="P29" s="272" t="s">
        <v>7</v>
      </c>
      <c r="Q29" s="813"/>
    </row>
    <row r="30" spans="1:17">
      <c r="A30" s="80" t="s">
        <v>381</v>
      </c>
      <c r="B30" s="80" t="s">
        <v>381</v>
      </c>
      <c r="C30" s="81">
        <v>2018</v>
      </c>
      <c r="D30" s="506" t="s">
        <v>80</v>
      </c>
      <c r="E30" s="508" t="s">
        <v>83</v>
      </c>
      <c r="F30" s="80" t="s">
        <v>79</v>
      </c>
      <c r="G30" s="81" t="s">
        <v>432</v>
      </c>
      <c r="H30" s="81" t="s">
        <v>21</v>
      </c>
      <c r="I30" s="81" t="s">
        <v>669</v>
      </c>
      <c r="J30" s="81">
        <v>0</v>
      </c>
      <c r="K30" s="81" t="s">
        <v>7</v>
      </c>
      <c r="L30" s="503"/>
      <c r="M30" s="272" t="s">
        <v>7</v>
      </c>
      <c r="N30" s="250" t="s">
        <v>7</v>
      </c>
      <c r="O30" s="272" t="s">
        <v>7</v>
      </c>
      <c r="P30" s="272" t="s">
        <v>7</v>
      </c>
      <c r="Q30" s="813"/>
    </row>
    <row r="31" spans="1:17">
      <c r="A31" s="80" t="s">
        <v>381</v>
      </c>
      <c r="B31" s="80" t="s">
        <v>381</v>
      </c>
      <c r="C31" s="81">
        <v>2018</v>
      </c>
      <c r="D31" s="506" t="s">
        <v>80</v>
      </c>
      <c r="E31" s="508" t="s">
        <v>83</v>
      </c>
      <c r="F31" s="80" t="s">
        <v>79</v>
      </c>
      <c r="G31" s="81" t="s">
        <v>432</v>
      </c>
      <c r="H31" s="81" t="s">
        <v>22</v>
      </c>
      <c r="I31" s="81" t="s">
        <v>669</v>
      </c>
      <c r="J31" s="81">
        <v>0</v>
      </c>
      <c r="K31" s="81" t="s">
        <v>7</v>
      </c>
      <c r="L31" s="503"/>
      <c r="M31" s="272" t="s">
        <v>7</v>
      </c>
      <c r="N31" s="250" t="s">
        <v>7</v>
      </c>
      <c r="O31" s="272" t="s">
        <v>7</v>
      </c>
      <c r="P31" s="272" t="s">
        <v>7</v>
      </c>
      <c r="Q31" s="814"/>
    </row>
    <row r="32" spans="1:17" ht="101.25" customHeight="1">
      <c r="A32" s="80" t="s">
        <v>381</v>
      </c>
      <c r="B32" s="80" t="s">
        <v>381</v>
      </c>
      <c r="C32" s="81">
        <v>2018</v>
      </c>
      <c r="D32" s="506" t="s">
        <v>80</v>
      </c>
      <c r="E32" s="508" t="s">
        <v>83</v>
      </c>
      <c r="F32" s="80" t="s">
        <v>79</v>
      </c>
      <c r="G32" s="81" t="s">
        <v>433</v>
      </c>
      <c r="H32" s="81" t="s">
        <v>42</v>
      </c>
      <c r="I32" s="81" t="s">
        <v>669</v>
      </c>
      <c r="J32" s="81">
        <v>6133</v>
      </c>
      <c r="K32" s="81" t="s">
        <v>7</v>
      </c>
      <c r="L32" s="503"/>
      <c r="M32" s="272">
        <v>3059</v>
      </c>
      <c r="N32" s="250">
        <f t="shared" si="0"/>
        <v>0.49877710745149195</v>
      </c>
      <c r="O32" s="273">
        <v>29</v>
      </c>
      <c r="P32" s="812" t="s">
        <v>711</v>
      </c>
      <c r="Q32" s="812" t="s">
        <v>810</v>
      </c>
    </row>
    <row r="33" spans="1:17">
      <c r="A33" s="80" t="s">
        <v>381</v>
      </c>
      <c r="B33" s="80" t="s">
        <v>381</v>
      </c>
      <c r="C33" s="81">
        <v>2018</v>
      </c>
      <c r="D33" s="506" t="s">
        <v>80</v>
      </c>
      <c r="E33" s="508" t="s">
        <v>83</v>
      </c>
      <c r="F33" s="80" t="s">
        <v>79</v>
      </c>
      <c r="G33" s="81" t="s">
        <v>433</v>
      </c>
      <c r="H33" s="81" t="s">
        <v>19</v>
      </c>
      <c r="I33" s="81" t="s">
        <v>669</v>
      </c>
      <c r="J33" s="81">
        <v>2181</v>
      </c>
      <c r="K33" s="81" t="s">
        <v>7</v>
      </c>
      <c r="L33" s="503"/>
      <c r="M33" s="272">
        <v>1346</v>
      </c>
      <c r="N33" s="250">
        <f t="shared" si="0"/>
        <v>0.61714809720311781</v>
      </c>
      <c r="O33" s="273">
        <v>7</v>
      </c>
      <c r="P33" s="813"/>
      <c r="Q33" s="813"/>
    </row>
    <row r="34" spans="1:17">
      <c r="A34" s="80" t="s">
        <v>381</v>
      </c>
      <c r="B34" s="80" t="s">
        <v>381</v>
      </c>
      <c r="C34" s="81">
        <v>2018</v>
      </c>
      <c r="D34" s="506" t="s">
        <v>80</v>
      </c>
      <c r="E34" s="508" t="s">
        <v>83</v>
      </c>
      <c r="F34" s="80" t="s">
        <v>79</v>
      </c>
      <c r="G34" s="81" t="s">
        <v>433</v>
      </c>
      <c r="H34" s="81" t="s">
        <v>20</v>
      </c>
      <c r="I34" s="81" t="s">
        <v>669</v>
      </c>
      <c r="J34" s="81">
        <v>2181</v>
      </c>
      <c r="K34" s="81" t="s">
        <v>7</v>
      </c>
      <c r="L34" s="503"/>
      <c r="M34" s="272">
        <v>1346</v>
      </c>
      <c r="N34" s="250">
        <f t="shared" si="0"/>
        <v>0.61714809720311781</v>
      </c>
      <c r="O34" s="273">
        <v>7</v>
      </c>
      <c r="P34" s="813"/>
      <c r="Q34" s="813"/>
    </row>
    <row r="35" spans="1:17">
      <c r="A35" s="80" t="s">
        <v>381</v>
      </c>
      <c r="B35" s="80" t="s">
        <v>381</v>
      </c>
      <c r="C35" s="81">
        <v>2018</v>
      </c>
      <c r="D35" s="506" t="s">
        <v>80</v>
      </c>
      <c r="E35" s="508" t="s">
        <v>83</v>
      </c>
      <c r="F35" s="80" t="s">
        <v>79</v>
      </c>
      <c r="G35" s="81" t="s">
        <v>433</v>
      </c>
      <c r="H35" s="81" t="s">
        <v>21</v>
      </c>
      <c r="I35" s="81" t="s">
        <v>669</v>
      </c>
      <c r="J35" s="81">
        <v>1406</v>
      </c>
      <c r="K35" s="81" t="s">
        <v>7</v>
      </c>
      <c r="L35" s="503"/>
      <c r="M35" s="272">
        <v>413</v>
      </c>
      <c r="N35" s="250">
        <f t="shared" si="0"/>
        <v>0.29374110953058319</v>
      </c>
      <c r="O35" s="273">
        <v>4</v>
      </c>
      <c r="P35" s="814"/>
      <c r="Q35" s="813"/>
    </row>
    <row r="36" spans="1:17">
      <c r="A36" s="80" t="s">
        <v>381</v>
      </c>
      <c r="B36" s="80" t="s">
        <v>381</v>
      </c>
      <c r="C36" s="81">
        <v>2018</v>
      </c>
      <c r="D36" s="506" t="s">
        <v>80</v>
      </c>
      <c r="E36" s="508" t="s">
        <v>83</v>
      </c>
      <c r="F36" s="80" t="s">
        <v>79</v>
      </c>
      <c r="G36" s="81" t="s">
        <v>433</v>
      </c>
      <c r="H36" s="81" t="s">
        <v>22</v>
      </c>
      <c r="I36" s="81" t="s">
        <v>669</v>
      </c>
      <c r="J36" s="81">
        <v>1406</v>
      </c>
      <c r="K36" s="81" t="s">
        <v>7</v>
      </c>
      <c r="L36" s="503"/>
      <c r="M36" s="272">
        <v>413</v>
      </c>
      <c r="N36" s="250">
        <f t="shared" si="0"/>
        <v>0.29374110953058319</v>
      </c>
      <c r="O36" s="273">
        <v>4</v>
      </c>
      <c r="P36" s="271"/>
      <c r="Q36" s="814"/>
    </row>
    <row r="37" spans="1:17">
      <c r="A37" s="80" t="s">
        <v>381</v>
      </c>
      <c r="B37" s="80" t="s">
        <v>381</v>
      </c>
      <c r="C37" s="81">
        <v>2018</v>
      </c>
      <c r="D37" s="506" t="s">
        <v>80</v>
      </c>
      <c r="E37" s="508" t="s">
        <v>83</v>
      </c>
      <c r="F37" s="80" t="s">
        <v>79</v>
      </c>
      <c r="G37" s="81" t="s">
        <v>433</v>
      </c>
      <c r="H37" s="81" t="s">
        <v>42</v>
      </c>
      <c r="I37" s="81" t="s">
        <v>671</v>
      </c>
      <c r="J37" s="81">
        <v>2707</v>
      </c>
      <c r="K37" s="81" t="s">
        <v>7</v>
      </c>
      <c r="L37" s="855" t="s">
        <v>672</v>
      </c>
      <c r="M37" s="251">
        <f>1127+1009+138</f>
        <v>2274</v>
      </c>
      <c r="N37" s="250">
        <f>M37/J37</f>
        <v>0.84004432951606944</v>
      </c>
      <c r="O37" s="274">
        <v>12</v>
      </c>
      <c r="P37" s="178"/>
      <c r="Q37" s="271"/>
    </row>
    <row r="38" spans="1:17">
      <c r="A38" s="80" t="s">
        <v>381</v>
      </c>
      <c r="B38" s="80" t="s">
        <v>381</v>
      </c>
      <c r="C38" s="81">
        <v>2018</v>
      </c>
      <c r="D38" s="506" t="s">
        <v>80</v>
      </c>
      <c r="E38" s="508" t="s">
        <v>83</v>
      </c>
      <c r="F38" s="80" t="s">
        <v>79</v>
      </c>
      <c r="G38" s="81" t="s">
        <v>433</v>
      </c>
      <c r="H38" s="81" t="s">
        <v>19</v>
      </c>
      <c r="I38" s="81" t="s">
        <v>671</v>
      </c>
      <c r="J38" s="81">
        <v>538</v>
      </c>
      <c r="K38" s="81" t="s">
        <v>7</v>
      </c>
      <c r="L38" s="856"/>
      <c r="M38" s="251">
        <f>251+287+1</f>
        <v>539</v>
      </c>
      <c r="N38" s="250">
        <f>M38/J38</f>
        <v>1.0018587360594795</v>
      </c>
      <c r="O38" s="274">
        <v>11</v>
      </c>
      <c r="P38" s="178"/>
      <c r="Q38" s="271"/>
    </row>
    <row r="39" spans="1:17">
      <c r="A39" s="80" t="s">
        <v>381</v>
      </c>
      <c r="B39" s="80" t="s">
        <v>381</v>
      </c>
      <c r="C39" s="81">
        <v>2018</v>
      </c>
      <c r="D39" s="506" t="s">
        <v>80</v>
      </c>
      <c r="E39" s="508" t="s">
        <v>83</v>
      </c>
      <c r="F39" s="80" t="s">
        <v>79</v>
      </c>
      <c r="G39" s="81" t="s">
        <v>433</v>
      </c>
      <c r="H39" s="81" t="s">
        <v>20</v>
      </c>
      <c r="I39" s="81" t="s">
        <v>671</v>
      </c>
      <c r="J39" s="81">
        <v>538</v>
      </c>
      <c r="K39" s="81" t="s">
        <v>7</v>
      </c>
      <c r="L39" s="856"/>
      <c r="M39" s="251">
        <v>545</v>
      </c>
      <c r="N39" s="250">
        <f>M39/J39</f>
        <v>1.013011152416357</v>
      </c>
      <c r="O39" s="274">
        <v>11</v>
      </c>
      <c r="P39" s="178"/>
      <c r="Q39" s="271"/>
    </row>
    <row r="40" spans="1:17">
      <c r="A40" s="80" t="s">
        <v>381</v>
      </c>
      <c r="B40" s="80" t="s">
        <v>381</v>
      </c>
      <c r="C40" s="81">
        <v>2018</v>
      </c>
      <c r="D40" s="506" t="s">
        <v>80</v>
      </c>
      <c r="E40" s="508" t="s">
        <v>83</v>
      </c>
      <c r="F40" s="80" t="s">
        <v>79</v>
      </c>
      <c r="G40" s="81" t="s">
        <v>433</v>
      </c>
      <c r="H40" s="81" t="s">
        <v>21</v>
      </c>
      <c r="I40" s="81" t="s">
        <v>671</v>
      </c>
      <c r="J40" s="81">
        <v>538</v>
      </c>
      <c r="K40" s="81" t="s">
        <v>7</v>
      </c>
      <c r="L40" s="856"/>
      <c r="M40" s="251">
        <v>545</v>
      </c>
      <c r="N40" s="250">
        <f>M40/J40</f>
        <v>1.013011152416357</v>
      </c>
      <c r="O40" s="274">
        <v>11</v>
      </c>
      <c r="P40" s="178"/>
      <c r="Q40" s="271"/>
    </row>
    <row r="41" spans="1:17">
      <c r="A41" s="80" t="s">
        <v>381</v>
      </c>
      <c r="B41" s="80" t="s">
        <v>381</v>
      </c>
      <c r="C41" s="81">
        <v>2018</v>
      </c>
      <c r="D41" s="506" t="s">
        <v>80</v>
      </c>
      <c r="E41" s="508" t="s">
        <v>83</v>
      </c>
      <c r="F41" s="80" t="s">
        <v>79</v>
      </c>
      <c r="G41" s="81" t="s">
        <v>433</v>
      </c>
      <c r="H41" s="81" t="s">
        <v>22</v>
      </c>
      <c r="I41" s="81" t="s">
        <v>671</v>
      </c>
      <c r="J41" s="81">
        <v>538</v>
      </c>
      <c r="K41" s="81" t="s">
        <v>7</v>
      </c>
      <c r="L41" s="857"/>
      <c r="M41" s="251">
        <v>545</v>
      </c>
      <c r="N41" s="250">
        <f>M41/J41</f>
        <v>1.013011152416357</v>
      </c>
      <c r="O41" s="274">
        <v>11</v>
      </c>
      <c r="P41" s="178"/>
      <c r="Q41" s="271"/>
    </row>
    <row r="42" spans="1:17">
      <c r="A42" s="80" t="s">
        <v>381</v>
      </c>
      <c r="B42" s="80" t="s">
        <v>381</v>
      </c>
      <c r="C42" s="81">
        <v>2018</v>
      </c>
      <c r="D42" s="506" t="s">
        <v>435</v>
      </c>
      <c r="E42" s="508" t="s">
        <v>83</v>
      </c>
      <c r="F42" s="80" t="s">
        <v>79</v>
      </c>
      <c r="G42" s="81" t="s">
        <v>424</v>
      </c>
      <c r="H42" s="81" t="s">
        <v>42</v>
      </c>
      <c r="I42" s="81" t="s">
        <v>669</v>
      </c>
      <c r="J42" s="81">
        <v>4248</v>
      </c>
      <c r="K42" s="81" t="s">
        <v>7</v>
      </c>
      <c r="L42" s="503"/>
      <c r="M42" s="272">
        <v>4929</v>
      </c>
      <c r="N42" s="250">
        <f t="shared" si="0"/>
        <v>1.1603107344632768</v>
      </c>
      <c r="O42" s="273">
        <v>38</v>
      </c>
      <c r="P42" s="812" t="s">
        <v>711</v>
      </c>
      <c r="Q42" s="271"/>
    </row>
    <row r="43" spans="1:17">
      <c r="A43" s="80" t="s">
        <v>381</v>
      </c>
      <c r="B43" s="80" t="s">
        <v>381</v>
      </c>
      <c r="C43" s="81">
        <v>2018</v>
      </c>
      <c r="D43" s="506" t="s">
        <v>435</v>
      </c>
      <c r="E43" s="508" t="s">
        <v>83</v>
      </c>
      <c r="F43" s="80" t="s">
        <v>79</v>
      </c>
      <c r="G43" s="81" t="s">
        <v>424</v>
      </c>
      <c r="H43" s="81" t="s">
        <v>19</v>
      </c>
      <c r="I43" s="81" t="s">
        <v>669</v>
      </c>
      <c r="J43" s="81">
        <v>1336</v>
      </c>
      <c r="K43" s="81" t="s">
        <v>7</v>
      </c>
      <c r="L43" s="503"/>
      <c r="M43" s="272">
        <v>1263</v>
      </c>
      <c r="N43" s="250">
        <f t="shared" si="0"/>
        <v>0.94535928143712578</v>
      </c>
      <c r="O43" s="273">
        <v>6</v>
      </c>
      <c r="P43" s="813"/>
      <c r="Q43" s="271"/>
    </row>
    <row r="44" spans="1:17">
      <c r="A44" s="80" t="s">
        <v>381</v>
      </c>
      <c r="B44" s="80" t="s">
        <v>381</v>
      </c>
      <c r="C44" s="81">
        <v>2018</v>
      </c>
      <c r="D44" s="506" t="s">
        <v>435</v>
      </c>
      <c r="E44" s="508" t="s">
        <v>83</v>
      </c>
      <c r="F44" s="80" t="s">
        <v>79</v>
      </c>
      <c r="G44" s="81" t="s">
        <v>424</v>
      </c>
      <c r="H44" s="81" t="s">
        <v>20</v>
      </c>
      <c r="I44" s="81" t="s">
        <v>669</v>
      </c>
      <c r="J44" s="81">
        <v>1336</v>
      </c>
      <c r="K44" s="81" t="s">
        <v>7</v>
      </c>
      <c r="L44" s="503"/>
      <c r="M44" s="272">
        <v>1263</v>
      </c>
      <c r="N44" s="250">
        <f t="shared" si="0"/>
        <v>0.94535928143712578</v>
      </c>
      <c r="O44" s="273">
        <v>6</v>
      </c>
      <c r="P44" s="813"/>
      <c r="Q44" s="271"/>
    </row>
    <row r="45" spans="1:17">
      <c r="A45" s="80" t="s">
        <v>381</v>
      </c>
      <c r="B45" s="80" t="s">
        <v>381</v>
      </c>
      <c r="C45" s="81">
        <v>2018</v>
      </c>
      <c r="D45" s="506" t="s">
        <v>435</v>
      </c>
      <c r="E45" s="508" t="s">
        <v>83</v>
      </c>
      <c r="F45" s="80" t="s">
        <v>79</v>
      </c>
      <c r="G45" s="81" t="s">
        <v>424</v>
      </c>
      <c r="H45" s="81" t="s">
        <v>21</v>
      </c>
      <c r="I45" s="81" t="s">
        <v>669</v>
      </c>
      <c r="J45" s="81">
        <v>1336</v>
      </c>
      <c r="K45" s="81" t="s">
        <v>7</v>
      </c>
      <c r="L45" s="503"/>
      <c r="M45" s="272">
        <v>1263</v>
      </c>
      <c r="N45" s="250">
        <f t="shared" si="0"/>
        <v>0.94535928143712578</v>
      </c>
      <c r="O45" s="273">
        <v>6</v>
      </c>
      <c r="P45" s="814"/>
      <c r="Q45" s="271"/>
    </row>
    <row r="46" spans="1:17">
      <c r="A46" s="80" t="s">
        <v>381</v>
      </c>
      <c r="B46" s="80" t="s">
        <v>381</v>
      </c>
      <c r="C46" s="81">
        <v>2018</v>
      </c>
      <c r="D46" s="506" t="s">
        <v>435</v>
      </c>
      <c r="E46" s="508" t="s">
        <v>83</v>
      </c>
      <c r="F46" s="80" t="s">
        <v>79</v>
      </c>
      <c r="G46" s="81" t="s">
        <v>424</v>
      </c>
      <c r="H46" s="81" t="s">
        <v>22</v>
      </c>
      <c r="I46" s="81" t="s">
        <v>669</v>
      </c>
      <c r="J46" s="81">
        <v>1336</v>
      </c>
      <c r="K46" s="81" t="s">
        <v>7</v>
      </c>
      <c r="L46" s="503"/>
      <c r="M46" s="272">
        <v>1263</v>
      </c>
      <c r="N46" s="250">
        <f t="shared" si="0"/>
        <v>0.94535928143712578</v>
      </c>
      <c r="O46" s="273">
        <v>6</v>
      </c>
      <c r="P46" s="271"/>
      <c r="Q46" s="271"/>
    </row>
    <row r="47" spans="1:17">
      <c r="A47" s="80" t="s">
        <v>381</v>
      </c>
      <c r="B47" s="80" t="s">
        <v>381</v>
      </c>
      <c r="C47" s="81">
        <v>2018</v>
      </c>
      <c r="D47" s="506" t="s">
        <v>435</v>
      </c>
      <c r="E47" s="508" t="s">
        <v>83</v>
      </c>
      <c r="F47" s="80" t="s">
        <v>79</v>
      </c>
      <c r="G47" s="81" t="s">
        <v>424</v>
      </c>
      <c r="H47" s="81" t="s">
        <v>42</v>
      </c>
      <c r="I47" s="81" t="s">
        <v>671</v>
      </c>
      <c r="J47" s="81">
        <v>2063</v>
      </c>
      <c r="K47" s="81" t="s">
        <v>7</v>
      </c>
      <c r="L47" s="855" t="s">
        <v>672</v>
      </c>
      <c r="M47" s="251">
        <f>1061+394</f>
        <v>1455</v>
      </c>
      <c r="N47" s="250">
        <f>M47/J47</f>
        <v>0.70528356761997091</v>
      </c>
      <c r="O47" s="274">
        <v>10</v>
      </c>
      <c r="P47" s="178"/>
      <c r="Q47" s="271"/>
    </row>
    <row r="48" spans="1:17">
      <c r="A48" s="80" t="s">
        <v>381</v>
      </c>
      <c r="B48" s="80" t="s">
        <v>381</v>
      </c>
      <c r="C48" s="81">
        <v>2018</v>
      </c>
      <c r="D48" s="506" t="s">
        <v>435</v>
      </c>
      <c r="E48" s="508" t="s">
        <v>83</v>
      </c>
      <c r="F48" s="80" t="s">
        <v>79</v>
      </c>
      <c r="G48" s="81" t="s">
        <v>424</v>
      </c>
      <c r="H48" s="81" t="s">
        <v>19</v>
      </c>
      <c r="I48" s="81" t="s">
        <v>671</v>
      </c>
      <c r="J48" s="81">
        <v>533</v>
      </c>
      <c r="K48" s="81" t="s">
        <v>7</v>
      </c>
      <c r="L48" s="856"/>
      <c r="M48" s="251">
        <f>328+229</f>
        <v>557</v>
      </c>
      <c r="N48" s="250">
        <f>M48/J48</f>
        <v>1.0450281425891181</v>
      </c>
      <c r="O48" s="274">
        <v>10</v>
      </c>
      <c r="P48" s="178"/>
      <c r="Q48" s="271"/>
    </row>
    <row r="49" spans="1:17">
      <c r="A49" s="80" t="s">
        <v>381</v>
      </c>
      <c r="B49" s="80" t="s">
        <v>381</v>
      </c>
      <c r="C49" s="81">
        <v>2018</v>
      </c>
      <c r="D49" s="506" t="s">
        <v>435</v>
      </c>
      <c r="E49" s="508" t="s">
        <v>83</v>
      </c>
      <c r="F49" s="80" t="s">
        <v>79</v>
      </c>
      <c r="G49" s="81" t="s">
        <v>424</v>
      </c>
      <c r="H49" s="81" t="s">
        <v>20</v>
      </c>
      <c r="I49" s="81" t="s">
        <v>671</v>
      </c>
      <c r="J49" s="81">
        <v>533</v>
      </c>
      <c r="K49" s="81" t="s">
        <v>7</v>
      </c>
      <c r="L49" s="856"/>
      <c r="M49" s="251">
        <f>328+229</f>
        <v>557</v>
      </c>
      <c r="N49" s="250">
        <f>M49/J49</f>
        <v>1.0450281425891181</v>
      </c>
      <c r="O49" s="274">
        <v>10</v>
      </c>
      <c r="P49" s="178"/>
      <c r="Q49" s="271"/>
    </row>
    <row r="50" spans="1:17">
      <c r="A50" s="80" t="s">
        <v>381</v>
      </c>
      <c r="B50" s="80" t="s">
        <v>381</v>
      </c>
      <c r="C50" s="81">
        <v>2018</v>
      </c>
      <c r="D50" s="506" t="s">
        <v>435</v>
      </c>
      <c r="E50" s="508" t="s">
        <v>83</v>
      </c>
      <c r="F50" s="80" t="s">
        <v>79</v>
      </c>
      <c r="G50" s="81" t="s">
        <v>424</v>
      </c>
      <c r="H50" s="81" t="s">
        <v>21</v>
      </c>
      <c r="I50" s="81" t="s">
        <v>671</v>
      </c>
      <c r="J50" s="81">
        <v>533</v>
      </c>
      <c r="K50" s="81" t="s">
        <v>7</v>
      </c>
      <c r="L50" s="856"/>
      <c r="M50" s="251">
        <v>1455</v>
      </c>
      <c r="N50" s="250">
        <f>M50/J50</f>
        <v>2.7298311444652907</v>
      </c>
      <c r="O50" s="274">
        <v>10</v>
      </c>
      <c r="P50" s="178"/>
      <c r="Q50" s="271"/>
    </row>
    <row r="51" spans="1:17">
      <c r="A51" s="80" t="s">
        <v>381</v>
      </c>
      <c r="B51" s="80" t="s">
        <v>381</v>
      </c>
      <c r="C51" s="81">
        <v>2018</v>
      </c>
      <c r="D51" s="506" t="s">
        <v>435</v>
      </c>
      <c r="E51" s="508" t="s">
        <v>83</v>
      </c>
      <c r="F51" s="80" t="s">
        <v>79</v>
      </c>
      <c r="G51" s="81" t="s">
        <v>424</v>
      </c>
      <c r="H51" s="81" t="s">
        <v>22</v>
      </c>
      <c r="I51" s="81" t="s">
        <v>671</v>
      </c>
      <c r="J51" s="81">
        <v>533</v>
      </c>
      <c r="K51" s="81" t="s">
        <v>7</v>
      </c>
      <c r="L51" s="856"/>
      <c r="M51" s="251">
        <v>557</v>
      </c>
      <c r="N51" s="250">
        <f>M51/J51</f>
        <v>1.0450281425891181</v>
      </c>
      <c r="O51" s="274">
        <v>10</v>
      </c>
      <c r="P51" s="178"/>
      <c r="Q51" s="271"/>
    </row>
    <row r="52" spans="1:17">
      <c r="A52" s="80" t="s">
        <v>381</v>
      </c>
      <c r="B52" s="80" t="s">
        <v>381</v>
      </c>
      <c r="C52" s="81">
        <v>2018</v>
      </c>
      <c r="D52" s="506" t="s">
        <v>437</v>
      </c>
      <c r="E52" s="508" t="s">
        <v>83</v>
      </c>
      <c r="F52" s="80" t="s">
        <v>79</v>
      </c>
      <c r="G52" s="81" t="s">
        <v>438</v>
      </c>
      <c r="H52" s="81" t="s">
        <v>42</v>
      </c>
      <c r="I52" s="81" t="s">
        <v>671</v>
      </c>
      <c r="J52" s="81">
        <v>50</v>
      </c>
      <c r="K52" s="81" t="s">
        <v>7</v>
      </c>
      <c r="L52" s="856"/>
      <c r="M52" s="272"/>
      <c r="N52" s="250">
        <f t="shared" si="0"/>
        <v>0</v>
      </c>
      <c r="O52" s="273"/>
      <c r="P52" s="178"/>
      <c r="Q52" s="271"/>
    </row>
    <row r="53" spans="1:17">
      <c r="A53" s="80" t="s">
        <v>381</v>
      </c>
      <c r="B53" s="80" t="s">
        <v>381</v>
      </c>
      <c r="C53" s="81">
        <v>2018</v>
      </c>
      <c r="D53" s="506" t="s">
        <v>437</v>
      </c>
      <c r="E53" s="508" t="s">
        <v>83</v>
      </c>
      <c r="F53" s="80" t="s">
        <v>79</v>
      </c>
      <c r="G53" s="81" t="s">
        <v>438</v>
      </c>
      <c r="H53" s="81" t="s">
        <v>19</v>
      </c>
      <c r="I53" s="81" t="s">
        <v>671</v>
      </c>
      <c r="J53" s="81">
        <v>50</v>
      </c>
      <c r="K53" s="81" t="s">
        <v>7</v>
      </c>
      <c r="L53" s="856"/>
      <c r="M53" s="272"/>
      <c r="N53" s="250">
        <f t="shared" si="0"/>
        <v>0</v>
      </c>
      <c r="O53" s="273"/>
      <c r="P53" s="178"/>
      <c r="Q53" s="271"/>
    </row>
    <row r="54" spans="1:17">
      <c r="A54" s="80" t="s">
        <v>381</v>
      </c>
      <c r="B54" s="80" t="s">
        <v>381</v>
      </c>
      <c r="C54" s="81">
        <v>2018</v>
      </c>
      <c r="D54" s="506" t="s">
        <v>437</v>
      </c>
      <c r="E54" s="508" t="s">
        <v>83</v>
      </c>
      <c r="F54" s="80" t="s">
        <v>79</v>
      </c>
      <c r="G54" s="81" t="s">
        <v>438</v>
      </c>
      <c r="H54" s="81" t="s">
        <v>20</v>
      </c>
      <c r="I54" s="81" t="s">
        <v>671</v>
      </c>
      <c r="J54" s="81">
        <v>50</v>
      </c>
      <c r="K54" s="81" t="s">
        <v>7</v>
      </c>
      <c r="L54" s="857"/>
      <c r="M54" s="272"/>
      <c r="N54" s="250">
        <f t="shared" si="0"/>
        <v>0</v>
      </c>
      <c r="O54" s="273"/>
      <c r="P54" s="178"/>
      <c r="Q54" s="271"/>
    </row>
    <row r="55" spans="1:17" ht="47.25" customHeight="1">
      <c r="A55" s="80" t="s">
        <v>381</v>
      </c>
      <c r="B55" s="80" t="s">
        <v>381</v>
      </c>
      <c r="C55" s="81">
        <v>2018</v>
      </c>
      <c r="D55" s="506" t="s">
        <v>421</v>
      </c>
      <c r="E55" s="508" t="s">
        <v>83</v>
      </c>
      <c r="F55" s="80" t="s">
        <v>79</v>
      </c>
      <c r="G55" s="81" t="s">
        <v>424</v>
      </c>
      <c r="H55" s="81" t="s">
        <v>42</v>
      </c>
      <c r="I55" s="81" t="s">
        <v>669</v>
      </c>
      <c r="J55" s="81">
        <v>1938</v>
      </c>
      <c r="K55" s="81" t="s">
        <v>7</v>
      </c>
      <c r="L55" s="503"/>
      <c r="M55" s="272">
        <v>492</v>
      </c>
      <c r="N55" s="250">
        <f t="shared" si="0"/>
        <v>0.25386996904024767</v>
      </c>
      <c r="O55" s="273">
        <v>2</v>
      </c>
      <c r="P55" s="858" t="s">
        <v>793</v>
      </c>
      <c r="Q55" s="812" t="s">
        <v>786</v>
      </c>
    </row>
    <row r="56" spans="1:17">
      <c r="A56" s="80" t="s">
        <v>381</v>
      </c>
      <c r="B56" s="80" t="s">
        <v>381</v>
      </c>
      <c r="C56" s="81">
        <v>2018</v>
      </c>
      <c r="D56" s="506" t="s">
        <v>421</v>
      </c>
      <c r="E56" s="508" t="s">
        <v>83</v>
      </c>
      <c r="F56" s="80" t="s">
        <v>79</v>
      </c>
      <c r="G56" s="81" t="s">
        <v>424</v>
      </c>
      <c r="H56" s="81" t="s">
        <v>19</v>
      </c>
      <c r="I56" s="81" t="s">
        <v>669</v>
      </c>
      <c r="J56" s="81">
        <v>684</v>
      </c>
      <c r="K56" s="81" t="s">
        <v>7</v>
      </c>
      <c r="L56" s="503"/>
      <c r="M56" s="272">
        <v>163</v>
      </c>
      <c r="N56" s="250">
        <f t="shared" si="0"/>
        <v>0.23830409356725146</v>
      </c>
      <c r="O56" s="273">
        <v>2</v>
      </c>
      <c r="P56" s="859"/>
      <c r="Q56" s="813"/>
    </row>
    <row r="57" spans="1:17">
      <c r="A57" s="80" t="s">
        <v>381</v>
      </c>
      <c r="B57" s="80" t="s">
        <v>381</v>
      </c>
      <c r="C57" s="81">
        <v>2018</v>
      </c>
      <c r="D57" s="506" t="s">
        <v>421</v>
      </c>
      <c r="E57" s="508" t="s">
        <v>83</v>
      </c>
      <c r="F57" s="80" t="s">
        <v>79</v>
      </c>
      <c r="G57" s="81" t="s">
        <v>424</v>
      </c>
      <c r="H57" s="81" t="s">
        <v>20</v>
      </c>
      <c r="I57" s="81" t="s">
        <v>669</v>
      </c>
      <c r="J57" s="81">
        <v>684</v>
      </c>
      <c r="K57" s="81" t="s">
        <v>7</v>
      </c>
      <c r="L57" s="503"/>
      <c r="M57" s="272">
        <v>492</v>
      </c>
      <c r="N57" s="250">
        <f t="shared" si="0"/>
        <v>0.7192982456140351</v>
      </c>
      <c r="O57" s="273">
        <v>2</v>
      </c>
      <c r="P57" s="859"/>
      <c r="Q57" s="813"/>
    </row>
    <row r="58" spans="1:17">
      <c r="A58" s="80" t="s">
        <v>381</v>
      </c>
      <c r="B58" s="80" t="s">
        <v>381</v>
      </c>
      <c r="C58" s="81">
        <v>2018</v>
      </c>
      <c r="D58" s="506" t="s">
        <v>421</v>
      </c>
      <c r="E58" s="508" t="s">
        <v>83</v>
      </c>
      <c r="F58" s="80" t="s">
        <v>79</v>
      </c>
      <c r="G58" s="81" t="s">
        <v>424</v>
      </c>
      <c r="H58" s="81" t="s">
        <v>21</v>
      </c>
      <c r="I58" s="81" t="s">
        <v>669</v>
      </c>
      <c r="J58" s="81">
        <v>615</v>
      </c>
      <c r="K58" s="81" t="s">
        <v>7</v>
      </c>
      <c r="L58" s="503"/>
      <c r="M58" s="272">
        <v>0</v>
      </c>
      <c r="N58" s="250">
        <f t="shared" si="0"/>
        <v>0</v>
      </c>
      <c r="O58" s="273"/>
      <c r="P58" s="860"/>
      <c r="Q58" s="813"/>
    </row>
    <row r="59" spans="1:17">
      <c r="A59" s="80" t="s">
        <v>381</v>
      </c>
      <c r="B59" s="80" t="s">
        <v>381</v>
      </c>
      <c r="C59" s="81">
        <v>2018</v>
      </c>
      <c r="D59" s="506" t="s">
        <v>421</v>
      </c>
      <c r="E59" s="508" t="s">
        <v>83</v>
      </c>
      <c r="F59" s="80" t="s">
        <v>79</v>
      </c>
      <c r="G59" s="81" t="s">
        <v>424</v>
      </c>
      <c r="H59" s="81" t="s">
        <v>22</v>
      </c>
      <c r="I59" s="81" t="s">
        <v>669</v>
      </c>
      <c r="J59" s="81">
        <v>615</v>
      </c>
      <c r="K59" s="81" t="s">
        <v>7</v>
      </c>
      <c r="L59" s="503"/>
      <c r="M59" s="272">
        <v>0</v>
      </c>
      <c r="N59" s="250">
        <f t="shared" si="0"/>
        <v>0</v>
      </c>
      <c r="O59" s="273"/>
      <c r="P59" s="271"/>
      <c r="Q59" s="814"/>
    </row>
    <row r="60" spans="1:17" ht="65.25" customHeight="1">
      <c r="A60" s="80" t="s">
        <v>381</v>
      </c>
      <c r="B60" s="80" t="s">
        <v>381</v>
      </c>
      <c r="C60" s="81">
        <v>2018</v>
      </c>
      <c r="D60" s="506" t="s">
        <v>421</v>
      </c>
      <c r="E60" s="508" t="s">
        <v>83</v>
      </c>
      <c r="F60" s="80" t="s">
        <v>79</v>
      </c>
      <c r="G60" s="81" t="s">
        <v>424</v>
      </c>
      <c r="H60" s="81" t="s">
        <v>42</v>
      </c>
      <c r="I60" s="81" t="s">
        <v>671</v>
      </c>
      <c r="J60" s="81">
        <v>3618</v>
      </c>
      <c r="K60" s="81" t="s">
        <v>7</v>
      </c>
      <c r="L60" s="855" t="s">
        <v>672</v>
      </c>
      <c r="M60" s="251">
        <f>296+12+1195+1872</f>
        <v>3375</v>
      </c>
      <c r="N60" s="250">
        <f t="shared" si="0"/>
        <v>0.93283582089552242</v>
      </c>
      <c r="O60" s="274">
        <v>16</v>
      </c>
      <c r="P60" s="178"/>
      <c r="Q60" s="271"/>
    </row>
    <row r="61" spans="1:17">
      <c r="A61" s="80" t="s">
        <v>381</v>
      </c>
      <c r="B61" s="80" t="s">
        <v>381</v>
      </c>
      <c r="C61" s="81">
        <v>2018</v>
      </c>
      <c r="D61" s="506" t="s">
        <v>421</v>
      </c>
      <c r="E61" s="508" t="s">
        <v>83</v>
      </c>
      <c r="F61" s="80" t="s">
        <v>79</v>
      </c>
      <c r="G61" s="81" t="s">
        <v>424</v>
      </c>
      <c r="H61" s="81" t="s">
        <v>19</v>
      </c>
      <c r="I61" s="81" t="s">
        <v>671</v>
      </c>
      <c r="J61" s="81">
        <v>1243</v>
      </c>
      <c r="K61" s="81" t="s">
        <v>7</v>
      </c>
      <c r="L61" s="856"/>
      <c r="M61" s="251">
        <v>584</v>
      </c>
      <c r="N61" s="250">
        <f t="shared" si="0"/>
        <v>0.46983105390185037</v>
      </c>
      <c r="O61" s="274">
        <v>11</v>
      </c>
      <c r="P61" s="178"/>
      <c r="Q61" s="271"/>
    </row>
    <row r="62" spans="1:17">
      <c r="A62" s="80" t="s">
        <v>381</v>
      </c>
      <c r="B62" s="80" t="s">
        <v>381</v>
      </c>
      <c r="C62" s="81">
        <v>2018</v>
      </c>
      <c r="D62" s="506" t="s">
        <v>421</v>
      </c>
      <c r="E62" s="508" t="s">
        <v>83</v>
      </c>
      <c r="F62" s="80" t="s">
        <v>79</v>
      </c>
      <c r="G62" s="81" t="s">
        <v>424</v>
      </c>
      <c r="H62" s="81" t="s">
        <v>20</v>
      </c>
      <c r="I62" s="81" t="s">
        <v>671</v>
      </c>
      <c r="J62" s="81">
        <v>1243</v>
      </c>
      <c r="K62" s="81" t="s">
        <v>7</v>
      </c>
      <c r="L62" s="856"/>
      <c r="M62" s="251">
        <f>1195+1872</f>
        <v>3067</v>
      </c>
      <c r="N62" s="250">
        <f t="shared" si="0"/>
        <v>2.4674175382139985</v>
      </c>
      <c r="O62" s="274">
        <v>11</v>
      </c>
      <c r="P62" s="178"/>
      <c r="Q62" s="271"/>
    </row>
    <row r="63" spans="1:17">
      <c r="A63" s="80" t="s">
        <v>381</v>
      </c>
      <c r="B63" s="80" t="s">
        <v>381</v>
      </c>
      <c r="C63" s="81">
        <v>2018</v>
      </c>
      <c r="D63" s="506" t="s">
        <v>421</v>
      </c>
      <c r="E63" s="508" t="s">
        <v>83</v>
      </c>
      <c r="F63" s="80" t="s">
        <v>79</v>
      </c>
      <c r="G63" s="81" t="s">
        <v>424</v>
      </c>
      <c r="H63" s="81" t="s">
        <v>21</v>
      </c>
      <c r="I63" s="81" t="s">
        <v>671</v>
      </c>
      <c r="J63" s="81">
        <v>1008</v>
      </c>
      <c r="K63" s="81" t="s">
        <v>7</v>
      </c>
      <c r="L63" s="856"/>
      <c r="M63" s="251">
        <v>584</v>
      </c>
      <c r="N63" s="250">
        <f t="shared" si="0"/>
        <v>0.57936507936507942</v>
      </c>
      <c r="O63" s="274">
        <v>11</v>
      </c>
      <c r="P63" s="178"/>
      <c r="Q63" s="271"/>
    </row>
    <row r="64" spans="1:17">
      <c r="A64" s="80" t="s">
        <v>381</v>
      </c>
      <c r="B64" s="80" t="s">
        <v>381</v>
      </c>
      <c r="C64" s="81">
        <v>2018</v>
      </c>
      <c r="D64" s="506" t="s">
        <v>421</v>
      </c>
      <c r="E64" s="508" t="s">
        <v>83</v>
      </c>
      <c r="F64" s="80" t="s">
        <v>79</v>
      </c>
      <c r="G64" s="81" t="s">
        <v>424</v>
      </c>
      <c r="H64" s="81" t="s">
        <v>22</v>
      </c>
      <c r="I64" s="81" t="s">
        <v>671</v>
      </c>
      <c r="J64" s="81">
        <v>1008</v>
      </c>
      <c r="K64" s="81" t="s">
        <v>7</v>
      </c>
      <c r="L64" s="857"/>
      <c r="M64" s="251">
        <v>584</v>
      </c>
      <c r="N64" s="250">
        <f t="shared" si="0"/>
        <v>0.57936507936507942</v>
      </c>
      <c r="O64" s="274">
        <v>11</v>
      </c>
      <c r="P64" s="178"/>
      <c r="Q64" s="271"/>
    </row>
    <row r="65" spans="1:17" ht="25.5">
      <c r="A65" s="80" t="s">
        <v>381</v>
      </c>
      <c r="B65" s="80" t="s">
        <v>381</v>
      </c>
      <c r="C65" s="81">
        <v>2018</v>
      </c>
      <c r="D65" s="506" t="s">
        <v>399</v>
      </c>
      <c r="E65" s="508" t="s">
        <v>78</v>
      </c>
      <c r="F65" s="80" t="s">
        <v>79</v>
      </c>
      <c r="G65" s="81" t="s">
        <v>467</v>
      </c>
      <c r="H65" s="81" t="s">
        <v>42</v>
      </c>
      <c r="I65" s="81" t="s">
        <v>669</v>
      </c>
      <c r="J65" s="81">
        <v>2000</v>
      </c>
      <c r="K65" s="81" t="s">
        <v>7</v>
      </c>
      <c r="L65" s="503"/>
      <c r="M65" s="272">
        <v>3258</v>
      </c>
      <c r="N65" s="250">
        <f t="shared" si="0"/>
        <v>1.629</v>
      </c>
      <c r="O65" s="273">
        <v>30</v>
      </c>
      <c r="P65" s="271" t="s">
        <v>709</v>
      </c>
      <c r="Q65" s="271"/>
    </row>
    <row r="66" spans="1:17" ht="25.5">
      <c r="A66" s="80" t="s">
        <v>381</v>
      </c>
      <c r="B66" s="80" t="s">
        <v>381</v>
      </c>
      <c r="C66" s="81">
        <v>2018</v>
      </c>
      <c r="D66" s="506" t="s">
        <v>399</v>
      </c>
      <c r="E66" s="508" t="s">
        <v>78</v>
      </c>
      <c r="F66" s="80" t="s">
        <v>79</v>
      </c>
      <c r="G66" s="81" t="s">
        <v>467</v>
      </c>
      <c r="H66" s="81" t="s">
        <v>19</v>
      </c>
      <c r="I66" s="81" t="s">
        <v>669</v>
      </c>
      <c r="J66" s="81">
        <v>200</v>
      </c>
      <c r="K66" s="81" t="s">
        <v>7</v>
      </c>
      <c r="L66" s="503"/>
      <c r="M66" s="272">
        <v>200</v>
      </c>
      <c r="N66" s="250">
        <f t="shared" si="0"/>
        <v>1</v>
      </c>
      <c r="O66" s="273">
        <v>10</v>
      </c>
      <c r="P66" s="205" t="s">
        <v>813</v>
      </c>
      <c r="Q66" s="271" t="s">
        <v>815</v>
      </c>
    </row>
    <row r="67" spans="1:17">
      <c r="A67" s="80" t="s">
        <v>381</v>
      </c>
      <c r="B67" s="80" t="s">
        <v>381</v>
      </c>
      <c r="C67" s="81">
        <v>2018</v>
      </c>
      <c r="D67" s="506" t="s">
        <v>399</v>
      </c>
      <c r="E67" s="508" t="s">
        <v>78</v>
      </c>
      <c r="F67" s="80" t="s">
        <v>79</v>
      </c>
      <c r="G67" s="81" t="s">
        <v>467</v>
      </c>
      <c r="H67" s="81" t="s">
        <v>20</v>
      </c>
      <c r="I67" s="81" t="s">
        <v>669</v>
      </c>
      <c r="J67" s="81">
        <v>1000</v>
      </c>
      <c r="K67" s="81" t="s">
        <v>7</v>
      </c>
      <c r="L67" s="503"/>
      <c r="M67" s="272">
        <v>1000</v>
      </c>
      <c r="N67" s="250">
        <f t="shared" ref="N67:N68" si="1">M67/J67</f>
        <v>1</v>
      </c>
      <c r="O67" s="273">
        <v>10</v>
      </c>
      <c r="P67" s="812" t="s">
        <v>709</v>
      </c>
      <c r="Q67" s="271"/>
    </row>
    <row r="68" spans="1:17">
      <c r="A68" s="80" t="s">
        <v>381</v>
      </c>
      <c r="B68" s="80" t="s">
        <v>381</v>
      </c>
      <c r="C68" s="81">
        <v>2018</v>
      </c>
      <c r="D68" s="506" t="s">
        <v>399</v>
      </c>
      <c r="E68" s="508" t="s">
        <v>78</v>
      </c>
      <c r="F68" s="80" t="s">
        <v>79</v>
      </c>
      <c r="G68" s="81" t="s">
        <v>467</v>
      </c>
      <c r="H68" s="81" t="s">
        <v>21</v>
      </c>
      <c r="I68" s="81" t="s">
        <v>669</v>
      </c>
      <c r="J68" s="81">
        <v>200</v>
      </c>
      <c r="K68" s="81" t="s">
        <v>7</v>
      </c>
      <c r="L68" s="503"/>
      <c r="M68" s="272">
        <v>1000</v>
      </c>
      <c r="N68" s="250">
        <f t="shared" si="1"/>
        <v>5</v>
      </c>
      <c r="O68" s="273">
        <v>10</v>
      </c>
      <c r="P68" s="814"/>
      <c r="Q68" s="271"/>
    </row>
    <row r="69" spans="1:17">
      <c r="A69" s="80" t="s">
        <v>381</v>
      </c>
      <c r="B69" s="80" t="s">
        <v>381</v>
      </c>
      <c r="C69" s="81">
        <v>2018</v>
      </c>
      <c r="D69" s="506" t="s">
        <v>399</v>
      </c>
      <c r="E69" s="508" t="s">
        <v>78</v>
      </c>
      <c r="F69" s="80" t="s">
        <v>79</v>
      </c>
      <c r="G69" s="81" t="s">
        <v>467</v>
      </c>
      <c r="H69" s="81" t="s">
        <v>22</v>
      </c>
      <c r="I69" s="81" t="s">
        <v>669</v>
      </c>
      <c r="J69" s="81">
        <v>0</v>
      </c>
      <c r="K69" s="81" t="s">
        <v>7</v>
      </c>
      <c r="L69" s="503"/>
      <c r="M69" s="272" t="s">
        <v>7</v>
      </c>
      <c r="N69" s="250" t="s">
        <v>7</v>
      </c>
      <c r="O69" s="272" t="s">
        <v>7</v>
      </c>
      <c r="P69" s="272" t="s">
        <v>7</v>
      </c>
      <c r="Q69" s="854" t="s">
        <v>788</v>
      </c>
    </row>
    <row r="70" spans="1:17">
      <c r="A70" s="80" t="s">
        <v>381</v>
      </c>
      <c r="B70" s="80" t="s">
        <v>381</v>
      </c>
      <c r="C70" s="81">
        <v>2018</v>
      </c>
      <c r="D70" s="506" t="s">
        <v>385</v>
      </c>
      <c r="E70" s="508" t="s">
        <v>86</v>
      </c>
      <c r="F70" s="80" t="s">
        <v>79</v>
      </c>
      <c r="G70" s="81" t="s">
        <v>484</v>
      </c>
      <c r="H70" s="81" t="s">
        <v>42</v>
      </c>
      <c r="I70" s="81" t="s">
        <v>669</v>
      </c>
      <c r="J70" s="81">
        <v>1000</v>
      </c>
      <c r="K70" s="81" t="s">
        <v>7</v>
      </c>
      <c r="L70" s="503"/>
      <c r="M70" s="272" t="s">
        <v>7</v>
      </c>
      <c r="N70" s="250" t="s">
        <v>7</v>
      </c>
      <c r="O70" s="272" t="s">
        <v>7</v>
      </c>
      <c r="P70" s="272" t="s">
        <v>7</v>
      </c>
      <c r="Q70" s="813"/>
    </row>
    <row r="71" spans="1:17">
      <c r="A71" s="80" t="s">
        <v>381</v>
      </c>
      <c r="B71" s="80" t="s">
        <v>381</v>
      </c>
      <c r="C71" s="81">
        <v>2018</v>
      </c>
      <c r="D71" s="506" t="s">
        <v>385</v>
      </c>
      <c r="E71" s="508" t="s">
        <v>86</v>
      </c>
      <c r="F71" s="80" t="s">
        <v>79</v>
      </c>
      <c r="G71" s="81" t="s">
        <v>484</v>
      </c>
      <c r="H71" s="81" t="s">
        <v>19</v>
      </c>
      <c r="I71" s="81" t="s">
        <v>669</v>
      </c>
      <c r="J71" s="81">
        <v>200</v>
      </c>
      <c r="K71" s="81" t="s">
        <v>7</v>
      </c>
      <c r="L71" s="503"/>
      <c r="M71" s="272" t="s">
        <v>7</v>
      </c>
      <c r="N71" s="250" t="s">
        <v>7</v>
      </c>
      <c r="O71" s="272" t="s">
        <v>7</v>
      </c>
      <c r="P71" s="272" t="s">
        <v>7</v>
      </c>
      <c r="Q71" s="813"/>
    </row>
    <row r="72" spans="1:17">
      <c r="A72" s="80" t="s">
        <v>381</v>
      </c>
      <c r="B72" s="80" t="s">
        <v>381</v>
      </c>
      <c r="C72" s="81">
        <v>2018</v>
      </c>
      <c r="D72" s="506" t="s">
        <v>385</v>
      </c>
      <c r="E72" s="93" t="s">
        <v>86</v>
      </c>
      <c r="F72" s="80" t="s">
        <v>79</v>
      </c>
      <c r="G72" s="81" t="s">
        <v>484</v>
      </c>
      <c r="H72" s="81" t="s">
        <v>20</v>
      </c>
      <c r="I72" s="81" t="s">
        <v>669</v>
      </c>
      <c r="J72" s="81">
        <v>200</v>
      </c>
      <c r="K72" s="81" t="s">
        <v>7</v>
      </c>
      <c r="L72" s="503"/>
      <c r="M72" s="272" t="s">
        <v>7</v>
      </c>
      <c r="N72" s="250" t="s">
        <v>7</v>
      </c>
      <c r="O72" s="272" t="s">
        <v>7</v>
      </c>
      <c r="P72" s="272" t="s">
        <v>7</v>
      </c>
      <c r="Q72" s="813"/>
    </row>
    <row r="73" spans="1:17">
      <c r="A73" s="80" t="s">
        <v>381</v>
      </c>
      <c r="B73" s="80" t="s">
        <v>381</v>
      </c>
      <c r="C73" s="81">
        <v>2018</v>
      </c>
      <c r="D73" s="506" t="s">
        <v>385</v>
      </c>
      <c r="E73" s="93" t="s">
        <v>86</v>
      </c>
      <c r="F73" s="80" t="s">
        <v>79</v>
      </c>
      <c r="G73" s="81" t="s">
        <v>484</v>
      </c>
      <c r="H73" s="81" t="s">
        <v>21</v>
      </c>
      <c r="I73" s="81" t="s">
        <v>669</v>
      </c>
      <c r="J73" s="81">
        <v>0</v>
      </c>
      <c r="K73" s="81" t="s">
        <v>7</v>
      </c>
      <c r="L73" s="503"/>
      <c r="M73" s="272" t="s">
        <v>7</v>
      </c>
      <c r="N73" s="250" t="s">
        <v>7</v>
      </c>
      <c r="O73" s="272" t="s">
        <v>7</v>
      </c>
      <c r="P73" s="272" t="s">
        <v>7</v>
      </c>
      <c r="Q73" s="813"/>
    </row>
    <row r="74" spans="1:17">
      <c r="A74" s="80" t="s">
        <v>381</v>
      </c>
      <c r="B74" s="80" t="s">
        <v>381</v>
      </c>
      <c r="C74" s="81">
        <v>2018</v>
      </c>
      <c r="D74" s="506" t="s">
        <v>385</v>
      </c>
      <c r="E74" s="93" t="s">
        <v>86</v>
      </c>
      <c r="F74" s="80" t="s">
        <v>79</v>
      </c>
      <c r="G74" s="81" t="s">
        <v>484</v>
      </c>
      <c r="H74" s="81" t="s">
        <v>22</v>
      </c>
      <c r="I74" s="81" t="s">
        <v>669</v>
      </c>
      <c r="J74" s="81">
        <v>0</v>
      </c>
      <c r="K74" s="81" t="s">
        <v>7</v>
      </c>
      <c r="L74" s="503"/>
      <c r="M74" s="272" t="s">
        <v>7</v>
      </c>
      <c r="N74" s="250" t="s">
        <v>7</v>
      </c>
      <c r="O74" s="272" t="s">
        <v>7</v>
      </c>
      <c r="P74" s="272" t="s">
        <v>7</v>
      </c>
      <c r="Q74" s="813"/>
    </row>
    <row r="75" spans="1:17">
      <c r="A75" s="80" t="s">
        <v>381</v>
      </c>
      <c r="B75" s="80" t="s">
        <v>381</v>
      </c>
      <c r="C75" s="81">
        <v>2018</v>
      </c>
      <c r="D75" s="506" t="s">
        <v>388</v>
      </c>
      <c r="E75" s="93" t="s">
        <v>86</v>
      </c>
      <c r="F75" s="80" t="s">
        <v>79</v>
      </c>
      <c r="G75" s="81" t="s">
        <v>526</v>
      </c>
      <c r="H75" s="81" t="s">
        <v>42</v>
      </c>
      <c r="I75" s="81" t="s">
        <v>669</v>
      </c>
      <c r="J75" s="81">
        <v>1000</v>
      </c>
      <c r="K75" s="81" t="s">
        <v>7</v>
      </c>
      <c r="L75" s="503"/>
      <c r="M75" s="272" t="s">
        <v>7</v>
      </c>
      <c r="N75" s="250" t="s">
        <v>7</v>
      </c>
      <c r="O75" s="272" t="s">
        <v>7</v>
      </c>
      <c r="P75" s="272" t="s">
        <v>7</v>
      </c>
      <c r="Q75" s="813"/>
    </row>
    <row r="76" spans="1:17">
      <c r="A76" s="80" t="s">
        <v>381</v>
      </c>
      <c r="B76" s="80" t="s">
        <v>381</v>
      </c>
      <c r="C76" s="81">
        <v>2018</v>
      </c>
      <c r="D76" s="506" t="s">
        <v>388</v>
      </c>
      <c r="E76" s="93" t="s">
        <v>86</v>
      </c>
      <c r="F76" s="80" t="s">
        <v>79</v>
      </c>
      <c r="G76" s="81" t="s">
        <v>526</v>
      </c>
      <c r="H76" s="81" t="s">
        <v>19</v>
      </c>
      <c r="I76" s="81" t="s">
        <v>669</v>
      </c>
      <c r="J76" s="81">
        <v>200</v>
      </c>
      <c r="K76" s="81" t="s">
        <v>7</v>
      </c>
      <c r="L76" s="503"/>
      <c r="M76" s="272" t="s">
        <v>7</v>
      </c>
      <c r="N76" s="250" t="s">
        <v>7</v>
      </c>
      <c r="O76" s="272" t="s">
        <v>7</v>
      </c>
      <c r="P76" s="272" t="s">
        <v>7</v>
      </c>
      <c r="Q76" s="813"/>
    </row>
    <row r="77" spans="1:17">
      <c r="A77" s="80" t="s">
        <v>381</v>
      </c>
      <c r="B77" s="80" t="s">
        <v>381</v>
      </c>
      <c r="C77" s="81">
        <v>2018</v>
      </c>
      <c r="D77" s="506" t="s">
        <v>388</v>
      </c>
      <c r="E77" s="93" t="s">
        <v>86</v>
      </c>
      <c r="F77" s="80" t="s">
        <v>79</v>
      </c>
      <c r="G77" s="81" t="s">
        <v>526</v>
      </c>
      <c r="H77" s="81" t="s">
        <v>20</v>
      </c>
      <c r="I77" s="81" t="s">
        <v>669</v>
      </c>
      <c r="J77" s="81">
        <v>200</v>
      </c>
      <c r="K77" s="81" t="s">
        <v>7</v>
      </c>
      <c r="L77" s="503"/>
      <c r="M77" s="272" t="s">
        <v>7</v>
      </c>
      <c r="N77" s="250" t="s">
        <v>7</v>
      </c>
      <c r="O77" s="272" t="s">
        <v>7</v>
      </c>
      <c r="P77" s="272" t="s">
        <v>7</v>
      </c>
      <c r="Q77" s="813"/>
    </row>
    <row r="78" spans="1:17">
      <c r="A78" s="80" t="s">
        <v>381</v>
      </c>
      <c r="B78" s="80" t="s">
        <v>381</v>
      </c>
      <c r="C78" s="81">
        <v>2018</v>
      </c>
      <c r="D78" s="506" t="s">
        <v>388</v>
      </c>
      <c r="E78" s="93" t="s">
        <v>86</v>
      </c>
      <c r="F78" s="80" t="s">
        <v>79</v>
      </c>
      <c r="G78" s="81" t="s">
        <v>526</v>
      </c>
      <c r="H78" s="81" t="s">
        <v>21</v>
      </c>
      <c r="I78" s="81" t="s">
        <v>669</v>
      </c>
      <c r="J78" s="81">
        <v>0</v>
      </c>
      <c r="K78" s="81" t="s">
        <v>7</v>
      </c>
      <c r="L78" s="503"/>
      <c r="M78" s="272" t="s">
        <v>7</v>
      </c>
      <c r="N78" s="250" t="s">
        <v>7</v>
      </c>
      <c r="O78" s="272" t="s">
        <v>7</v>
      </c>
      <c r="P78" s="272" t="s">
        <v>7</v>
      </c>
      <c r="Q78" s="813"/>
    </row>
    <row r="79" spans="1:17">
      <c r="A79" s="80" t="s">
        <v>381</v>
      </c>
      <c r="B79" s="80" t="s">
        <v>381</v>
      </c>
      <c r="C79" s="81">
        <v>2018</v>
      </c>
      <c r="D79" s="506" t="s">
        <v>388</v>
      </c>
      <c r="E79" s="93" t="s">
        <v>86</v>
      </c>
      <c r="F79" s="80" t="s">
        <v>79</v>
      </c>
      <c r="G79" s="81" t="s">
        <v>526</v>
      </c>
      <c r="H79" s="81" t="s">
        <v>22</v>
      </c>
      <c r="I79" s="81" t="s">
        <v>669</v>
      </c>
      <c r="J79" s="81">
        <v>0</v>
      </c>
      <c r="K79" s="81" t="s">
        <v>7</v>
      </c>
      <c r="L79" s="503"/>
      <c r="M79" s="272" t="s">
        <v>7</v>
      </c>
      <c r="N79" s="250" t="s">
        <v>7</v>
      </c>
      <c r="O79" s="272" t="s">
        <v>7</v>
      </c>
      <c r="P79" s="272" t="s">
        <v>7</v>
      </c>
      <c r="Q79" s="813"/>
    </row>
    <row r="80" spans="1:17">
      <c r="A80" s="80" t="s">
        <v>381</v>
      </c>
      <c r="B80" s="80" t="s">
        <v>381</v>
      </c>
      <c r="C80" s="81">
        <v>2018</v>
      </c>
      <c r="D80" s="506" t="s">
        <v>395</v>
      </c>
      <c r="E80" s="93" t="s">
        <v>86</v>
      </c>
      <c r="F80" s="80" t="s">
        <v>79</v>
      </c>
      <c r="G80" s="81" t="s">
        <v>553</v>
      </c>
      <c r="H80" s="81" t="s">
        <v>42</v>
      </c>
      <c r="I80" s="81" t="s">
        <v>669</v>
      </c>
      <c r="J80" s="81">
        <v>1000</v>
      </c>
      <c r="K80" s="81" t="s">
        <v>7</v>
      </c>
      <c r="L80" s="503"/>
      <c r="M80" s="272" t="s">
        <v>7</v>
      </c>
      <c r="N80" s="250" t="s">
        <v>7</v>
      </c>
      <c r="O80" s="272" t="s">
        <v>7</v>
      </c>
      <c r="P80" s="272" t="s">
        <v>7</v>
      </c>
      <c r="Q80" s="813"/>
    </row>
    <row r="81" spans="1:17">
      <c r="A81" s="80" t="s">
        <v>381</v>
      </c>
      <c r="B81" s="80" t="s">
        <v>381</v>
      </c>
      <c r="C81" s="81">
        <v>2018</v>
      </c>
      <c r="D81" s="506" t="s">
        <v>395</v>
      </c>
      <c r="E81" s="93" t="s">
        <v>86</v>
      </c>
      <c r="F81" s="80" t="s">
        <v>79</v>
      </c>
      <c r="G81" s="81" t="s">
        <v>553</v>
      </c>
      <c r="H81" s="81" t="s">
        <v>19</v>
      </c>
      <c r="I81" s="81" t="s">
        <v>669</v>
      </c>
      <c r="J81" s="81">
        <v>200</v>
      </c>
      <c r="K81" s="81" t="s">
        <v>7</v>
      </c>
      <c r="L81" s="503"/>
      <c r="M81" s="272" t="s">
        <v>7</v>
      </c>
      <c r="N81" s="250" t="s">
        <v>7</v>
      </c>
      <c r="O81" s="272" t="s">
        <v>7</v>
      </c>
      <c r="P81" s="272" t="s">
        <v>7</v>
      </c>
      <c r="Q81" s="813"/>
    </row>
    <row r="82" spans="1:17">
      <c r="A82" s="80" t="s">
        <v>381</v>
      </c>
      <c r="B82" s="80" t="s">
        <v>381</v>
      </c>
      <c r="C82" s="81">
        <v>2018</v>
      </c>
      <c r="D82" s="506" t="s">
        <v>395</v>
      </c>
      <c r="E82" s="93" t="s">
        <v>86</v>
      </c>
      <c r="F82" s="80" t="s">
        <v>79</v>
      </c>
      <c r="G82" s="81" t="s">
        <v>553</v>
      </c>
      <c r="H82" s="81" t="s">
        <v>20</v>
      </c>
      <c r="I82" s="81" t="s">
        <v>669</v>
      </c>
      <c r="J82" s="81">
        <v>200</v>
      </c>
      <c r="K82" s="81" t="s">
        <v>7</v>
      </c>
      <c r="L82" s="503"/>
      <c r="M82" s="272" t="s">
        <v>7</v>
      </c>
      <c r="N82" s="250" t="s">
        <v>7</v>
      </c>
      <c r="O82" s="272" t="s">
        <v>7</v>
      </c>
      <c r="P82" s="272" t="s">
        <v>7</v>
      </c>
      <c r="Q82" s="813"/>
    </row>
    <row r="83" spans="1:17">
      <c r="A83" s="80" t="s">
        <v>381</v>
      </c>
      <c r="B83" s="80" t="s">
        <v>381</v>
      </c>
      <c r="C83" s="81">
        <v>2018</v>
      </c>
      <c r="D83" s="506" t="s">
        <v>395</v>
      </c>
      <c r="E83" s="93" t="s">
        <v>86</v>
      </c>
      <c r="F83" s="80" t="s">
        <v>79</v>
      </c>
      <c r="G83" s="81" t="s">
        <v>553</v>
      </c>
      <c r="H83" s="81" t="s">
        <v>21</v>
      </c>
      <c r="I83" s="81" t="s">
        <v>669</v>
      </c>
      <c r="J83" s="81">
        <v>0</v>
      </c>
      <c r="K83" s="81" t="s">
        <v>7</v>
      </c>
      <c r="L83" s="503"/>
      <c r="M83" s="272" t="s">
        <v>7</v>
      </c>
      <c r="N83" s="250" t="s">
        <v>7</v>
      </c>
      <c r="O83" s="272" t="s">
        <v>7</v>
      </c>
      <c r="P83" s="272" t="s">
        <v>7</v>
      </c>
      <c r="Q83" s="813"/>
    </row>
    <row r="84" spans="1:17">
      <c r="A84" s="80" t="s">
        <v>381</v>
      </c>
      <c r="B84" s="80" t="s">
        <v>381</v>
      </c>
      <c r="C84" s="81">
        <v>2018</v>
      </c>
      <c r="D84" s="506" t="s">
        <v>395</v>
      </c>
      <c r="E84" s="93" t="s">
        <v>86</v>
      </c>
      <c r="F84" s="80" t="s">
        <v>79</v>
      </c>
      <c r="G84" s="81" t="s">
        <v>553</v>
      </c>
      <c r="H84" s="81" t="s">
        <v>22</v>
      </c>
      <c r="I84" s="81" t="s">
        <v>669</v>
      </c>
      <c r="J84" s="81">
        <v>0</v>
      </c>
      <c r="K84" s="81" t="s">
        <v>7</v>
      </c>
      <c r="L84" s="503"/>
      <c r="M84" s="272" t="s">
        <v>7</v>
      </c>
      <c r="N84" s="250" t="s">
        <v>7</v>
      </c>
      <c r="O84" s="272" t="s">
        <v>7</v>
      </c>
      <c r="P84" s="272" t="s">
        <v>7</v>
      </c>
      <c r="Q84" s="813"/>
    </row>
    <row r="85" spans="1:17">
      <c r="A85" s="80" t="s">
        <v>381</v>
      </c>
      <c r="B85" s="80" t="s">
        <v>381</v>
      </c>
      <c r="C85" s="81">
        <v>2018</v>
      </c>
      <c r="D85" s="506" t="s">
        <v>400</v>
      </c>
      <c r="E85" s="93" t="s">
        <v>86</v>
      </c>
      <c r="F85" s="80" t="s">
        <v>79</v>
      </c>
      <c r="G85" s="81" t="s">
        <v>563</v>
      </c>
      <c r="H85" s="81" t="s">
        <v>42</v>
      </c>
      <c r="I85" s="81" t="s">
        <v>669</v>
      </c>
      <c r="J85" s="81">
        <v>1000</v>
      </c>
      <c r="K85" s="81" t="s">
        <v>7</v>
      </c>
      <c r="L85" s="503"/>
      <c r="M85" s="272" t="s">
        <v>7</v>
      </c>
      <c r="N85" s="250" t="s">
        <v>7</v>
      </c>
      <c r="O85" s="272" t="s">
        <v>7</v>
      </c>
      <c r="P85" s="272" t="s">
        <v>7</v>
      </c>
      <c r="Q85" s="813"/>
    </row>
    <row r="86" spans="1:17">
      <c r="A86" s="80" t="s">
        <v>381</v>
      </c>
      <c r="B86" s="80" t="s">
        <v>381</v>
      </c>
      <c r="C86" s="81">
        <v>2018</v>
      </c>
      <c r="D86" s="506" t="s">
        <v>400</v>
      </c>
      <c r="E86" s="93" t="s">
        <v>86</v>
      </c>
      <c r="F86" s="80" t="s">
        <v>79</v>
      </c>
      <c r="G86" s="81" t="s">
        <v>563</v>
      </c>
      <c r="H86" s="81" t="s">
        <v>19</v>
      </c>
      <c r="I86" s="81" t="s">
        <v>669</v>
      </c>
      <c r="J86" s="81">
        <v>200</v>
      </c>
      <c r="K86" s="81" t="s">
        <v>7</v>
      </c>
      <c r="L86" s="503"/>
      <c r="M86" s="272" t="s">
        <v>7</v>
      </c>
      <c r="N86" s="250" t="s">
        <v>7</v>
      </c>
      <c r="O86" s="272" t="s">
        <v>7</v>
      </c>
      <c r="P86" s="272" t="s">
        <v>7</v>
      </c>
      <c r="Q86" s="813"/>
    </row>
    <row r="87" spans="1:17">
      <c r="A87" s="80" t="s">
        <v>381</v>
      </c>
      <c r="B87" s="80" t="s">
        <v>381</v>
      </c>
      <c r="C87" s="81">
        <v>2018</v>
      </c>
      <c r="D87" s="506" t="s">
        <v>400</v>
      </c>
      <c r="E87" s="93" t="s">
        <v>86</v>
      </c>
      <c r="F87" s="80" t="s">
        <v>79</v>
      </c>
      <c r="G87" s="81" t="s">
        <v>563</v>
      </c>
      <c r="H87" s="81" t="s">
        <v>20</v>
      </c>
      <c r="I87" s="81" t="s">
        <v>669</v>
      </c>
      <c r="J87" s="81">
        <v>200</v>
      </c>
      <c r="K87" s="81" t="s">
        <v>7</v>
      </c>
      <c r="L87" s="503"/>
      <c r="M87" s="272" t="s">
        <v>7</v>
      </c>
      <c r="N87" s="250" t="s">
        <v>7</v>
      </c>
      <c r="O87" s="272" t="s">
        <v>7</v>
      </c>
      <c r="P87" s="272" t="s">
        <v>7</v>
      </c>
      <c r="Q87" s="813"/>
    </row>
    <row r="88" spans="1:17">
      <c r="A88" s="80" t="s">
        <v>381</v>
      </c>
      <c r="B88" s="80" t="s">
        <v>381</v>
      </c>
      <c r="C88" s="81">
        <v>2018</v>
      </c>
      <c r="D88" s="506" t="s">
        <v>400</v>
      </c>
      <c r="E88" s="93" t="s">
        <v>86</v>
      </c>
      <c r="F88" s="80" t="s">
        <v>79</v>
      </c>
      <c r="G88" s="81" t="s">
        <v>563</v>
      </c>
      <c r="H88" s="81" t="s">
        <v>21</v>
      </c>
      <c r="I88" s="81" t="s">
        <v>669</v>
      </c>
      <c r="J88" s="81">
        <v>0</v>
      </c>
      <c r="K88" s="81" t="s">
        <v>7</v>
      </c>
      <c r="L88" s="503"/>
      <c r="M88" s="272" t="s">
        <v>7</v>
      </c>
      <c r="N88" s="250" t="s">
        <v>7</v>
      </c>
      <c r="O88" s="272" t="s">
        <v>7</v>
      </c>
      <c r="P88" s="272" t="s">
        <v>7</v>
      </c>
      <c r="Q88" s="813"/>
    </row>
    <row r="89" spans="1:17">
      <c r="A89" s="80" t="s">
        <v>381</v>
      </c>
      <c r="B89" s="80" t="s">
        <v>381</v>
      </c>
      <c r="C89" s="81">
        <v>2018</v>
      </c>
      <c r="D89" s="506" t="s">
        <v>400</v>
      </c>
      <c r="E89" s="93" t="s">
        <v>86</v>
      </c>
      <c r="F89" s="80" t="s">
        <v>79</v>
      </c>
      <c r="G89" s="81" t="s">
        <v>563</v>
      </c>
      <c r="H89" s="81" t="s">
        <v>22</v>
      </c>
      <c r="I89" s="81" t="s">
        <v>669</v>
      </c>
      <c r="J89" s="81">
        <v>0</v>
      </c>
      <c r="K89" s="81" t="s">
        <v>7</v>
      </c>
      <c r="L89" s="503"/>
      <c r="M89" s="272" t="s">
        <v>7</v>
      </c>
      <c r="N89" s="250" t="s">
        <v>7</v>
      </c>
      <c r="O89" s="272" t="s">
        <v>7</v>
      </c>
      <c r="P89" s="272" t="s">
        <v>7</v>
      </c>
      <c r="Q89" s="814"/>
    </row>
    <row r="90" spans="1:17" ht="114.75">
      <c r="A90" s="80" t="s">
        <v>381</v>
      </c>
      <c r="B90" s="80" t="s">
        <v>673</v>
      </c>
      <c r="C90" s="81">
        <v>2018</v>
      </c>
      <c r="D90" s="506" t="s">
        <v>635</v>
      </c>
      <c r="E90" s="93" t="s">
        <v>566</v>
      </c>
      <c r="F90" s="80" t="s">
        <v>617</v>
      </c>
      <c r="G90" s="81" t="s">
        <v>622</v>
      </c>
      <c r="H90" s="81" t="s">
        <v>42</v>
      </c>
      <c r="I90" s="81" t="s">
        <v>669</v>
      </c>
      <c r="J90" s="81">
        <v>0</v>
      </c>
      <c r="K90" s="81" t="s">
        <v>7</v>
      </c>
      <c r="L90" s="503" t="s">
        <v>674</v>
      </c>
      <c r="M90" s="272" t="s">
        <v>7</v>
      </c>
      <c r="N90" s="250" t="s">
        <v>7</v>
      </c>
      <c r="O90" s="272" t="s">
        <v>7</v>
      </c>
      <c r="P90" s="272" t="s">
        <v>7</v>
      </c>
      <c r="Q90" s="813"/>
    </row>
    <row r="91" spans="1:17">
      <c r="A91" s="80" t="s">
        <v>381</v>
      </c>
      <c r="B91" s="80" t="s">
        <v>673</v>
      </c>
      <c r="C91" s="81">
        <v>2018</v>
      </c>
      <c r="D91" s="506" t="s">
        <v>635</v>
      </c>
      <c r="E91" s="93" t="s">
        <v>566</v>
      </c>
      <c r="F91" s="80" t="s">
        <v>617</v>
      </c>
      <c r="G91" s="81" t="s">
        <v>622</v>
      </c>
      <c r="H91" s="81" t="s">
        <v>19</v>
      </c>
      <c r="I91" s="81" t="s">
        <v>669</v>
      </c>
      <c r="J91" s="81">
        <v>0</v>
      </c>
      <c r="K91" s="81" t="s">
        <v>7</v>
      </c>
      <c r="L91" s="503"/>
      <c r="M91" s="272" t="s">
        <v>7</v>
      </c>
      <c r="N91" s="250" t="s">
        <v>7</v>
      </c>
      <c r="O91" s="272" t="s">
        <v>7</v>
      </c>
      <c r="P91" s="272" t="s">
        <v>7</v>
      </c>
      <c r="Q91" s="813"/>
    </row>
    <row r="92" spans="1:17">
      <c r="A92" s="80" t="s">
        <v>381</v>
      </c>
      <c r="B92" s="80" t="s">
        <v>673</v>
      </c>
      <c r="C92" s="81">
        <v>2018</v>
      </c>
      <c r="D92" s="506" t="s">
        <v>635</v>
      </c>
      <c r="E92" s="93" t="s">
        <v>566</v>
      </c>
      <c r="F92" s="80" t="s">
        <v>617</v>
      </c>
      <c r="G92" s="81" t="s">
        <v>622</v>
      </c>
      <c r="H92" s="81" t="s">
        <v>20</v>
      </c>
      <c r="I92" s="81" t="s">
        <v>669</v>
      </c>
      <c r="J92" s="81">
        <v>0</v>
      </c>
      <c r="K92" s="81" t="s">
        <v>7</v>
      </c>
      <c r="L92" s="503"/>
      <c r="M92" s="272" t="s">
        <v>7</v>
      </c>
      <c r="N92" s="250" t="s">
        <v>7</v>
      </c>
      <c r="O92" s="272" t="s">
        <v>7</v>
      </c>
      <c r="P92" s="272" t="s">
        <v>7</v>
      </c>
      <c r="Q92" s="813"/>
    </row>
    <row r="93" spans="1:17">
      <c r="A93" s="80" t="s">
        <v>381</v>
      </c>
      <c r="B93" s="80" t="s">
        <v>673</v>
      </c>
      <c r="C93" s="81">
        <v>2018</v>
      </c>
      <c r="D93" s="506" t="s">
        <v>635</v>
      </c>
      <c r="E93" s="93" t="s">
        <v>566</v>
      </c>
      <c r="F93" s="80" t="s">
        <v>617</v>
      </c>
      <c r="G93" s="81" t="s">
        <v>622</v>
      </c>
      <c r="H93" s="81" t="s">
        <v>21</v>
      </c>
      <c r="I93" s="81" t="s">
        <v>669</v>
      </c>
      <c r="J93" s="81">
        <v>0</v>
      </c>
      <c r="K93" s="81" t="s">
        <v>7</v>
      </c>
      <c r="L93" s="503"/>
      <c r="M93" s="272" t="s">
        <v>7</v>
      </c>
      <c r="N93" s="250" t="s">
        <v>7</v>
      </c>
      <c r="O93" s="272" t="s">
        <v>7</v>
      </c>
      <c r="P93" s="272" t="s">
        <v>7</v>
      </c>
      <c r="Q93" s="813"/>
    </row>
    <row r="94" spans="1:17">
      <c r="A94" s="80" t="s">
        <v>381</v>
      </c>
      <c r="B94" s="80" t="s">
        <v>673</v>
      </c>
      <c r="C94" s="81">
        <v>2018</v>
      </c>
      <c r="D94" s="506" t="s">
        <v>635</v>
      </c>
      <c r="E94" s="93" t="s">
        <v>566</v>
      </c>
      <c r="F94" s="80" t="s">
        <v>617</v>
      </c>
      <c r="G94" s="81" t="s">
        <v>622</v>
      </c>
      <c r="H94" s="81" t="s">
        <v>22</v>
      </c>
      <c r="I94" s="81" t="s">
        <v>669</v>
      </c>
      <c r="J94" s="81">
        <v>0</v>
      </c>
      <c r="K94" s="81" t="s">
        <v>7</v>
      </c>
      <c r="L94" s="503"/>
      <c r="M94" s="272" t="s">
        <v>7</v>
      </c>
      <c r="N94" s="250" t="s">
        <v>7</v>
      </c>
      <c r="O94" s="272" t="s">
        <v>7</v>
      </c>
      <c r="P94" s="272" t="s">
        <v>7</v>
      </c>
      <c r="Q94" s="813"/>
    </row>
    <row r="95" spans="1:17">
      <c r="A95" s="80" t="s">
        <v>381</v>
      </c>
      <c r="B95" s="80" t="s">
        <v>673</v>
      </c>
      <c r="C95" s="81">
        <v>2018</v>
      </c>
      <c r="D95" s="506" t="s">
        <v>549</v>
      </c>
      <c r="E95" s="93" t="s">
        <v>566</v>
      </c>
      <c r="F95" s="80" t="s">
        <v>617</v>
      </c>
      <c r="G95" s="81" t="s">
        <v>644</v>
      </c>
      <c r="H95" s="81" t="s">
        <v>42</v>
      </c>
      <c r="I95" s="81" t="s">
        <v>669</v>
      </c>
      <c r="J95" s="81">
        <v>0</v>
      </c>
      <c r="K95" s="81" t="s">
        <v>7</v>
      </c>
      <c r="L95" s="503"/>
      <c r="M95" s="272" t="s">
        <v>7</v>
      </c>
      <c r="N95" s="250" t="s">
        <v>7</v>
      </c>
      <c r="O95" s="272" t="s">
        <v>7</v>
      </c>
      <c r="P95" s="272" t="s">
        <v>7</v>
      </c>
      <c r="Q95" s="813"/>
    </row>
    <row r="96" spans="1:17">
      <c r="A96" s="80" t="s">
        <v>381</v>
      </c>
      <c r="B96" s="80" t="s">
        <v>673</v>
      </c>
      <c r="C96" s="81">
        <v>2018</v>
      </c>
      <c r="D96" s="506" t="s">
        <v>549</v>
      </c>
      <c r="E96" s="93" t="s">
        <v>566</v>
      </c>
      <c r="F96" s="80" t="s">
        <v>617</v>
      </c>
      <c r="G96" s="81" t="s">
        <v>644</v>
      </c>
      <c r="H96" s="81" t="s">
        <v>19</v>
      </c>
      <c r="I96" s="81" t="s">
        <v>669</v>
      </c>
      <c r="J96" s="81">
        <v>0</v>
      </c>
      <c r="K96" s="81" t="s">
        <v>7</v>
      </c>
      <c r="L96" s="503"/>
      <c r="M96" s="272" t="s">
        <v>7</v>
      </c>
      <c r="N96" s="250" t="s">
        <v>7</v>
      </c>
      <c r="O96" s="272" t="s">
        <v>7</v>
      </c>
      <c r="P96" s="272" t="s">
        <v>7</v>
      </c>
      <c r="Q96" s="813"/>
    </row>
    <row r="97" spans="1:17">
      <c r="A97" s="80" t="s">
        <v>381</v>
      </c>
      <c r="B97" s="80" t="s">
        <v>673</v>
      </c>
      <c r="C97" s="81">
        <v>2018</v>
      </c>
      <c r="D97" s="506" t="s">
        <v>549</v>
      </c>
      <c r="E97" s="93" t="s">
        <v>566</v>
      </c>
      <c r="F97" s="80" t="s">
        <v>617</v>
      </c>
      <c r="G97" s="81" t="s">
        <v>644</v>
      </c>
      <c r="H97" s="81" t="s">
        <v>20</v>
      </c>
      <c r="I97" s="81" t="s">
        <v>669</v>
      </c>
      <c r="J97" s="81">
        <v>0</v>
      </c>
      <c r="K97" s="81" t="s">
        <v>7</v>
      </c>
      <c r="L97" s="503"/>
      <c r="M97" s="272" t="s">
        <v>7</v>
      </c>
      <c r="N97" s="250" t="s">
        <v>7</v>
      </c>
      <c r="O97" s="272" t="s">
        <v>7</v>
      </c>
      <c r="P97" s="272" t="s">
        <v>7</v>
      </c>
      <c r="Q97" s="813"/>
    </row>
    <row r="98" spans="1:17">
      <c r="A98" s="80" t="s">
        <v>381</v>
      </c>
      <c r="B98" s="80" t="s">
        <v>673</v>
      </c>
      <c r="C98" s="81">
        <v>2018</v>
      </c>
      <c r="D98" s="506" t="s">
        <v>549</v>
      </c>
      <c r="E98" s="93" t="s">
        <v>566</v>
      </c>
      <c r="F98" s="80" t="s">
        <v>617</v>
      </c>
      <c r="G98" s="81" t="s">
        <v>644</v>
      </c>
      <c r="H98" s="81" t="s">
        <v>21</v>
      </c>
      <c r="I98" s="81" t="s">
        <v>669</v>
      </c>
      <c r="J98" s="81">
        <v>0</v>
      </c>
      <c r="K98" s="81" t="s">
        <v>7</v>
      </c>
      <c r="L98" s="503"/>
      <c r="M98" s="272" t="s">
        <v>7</v>
      </c>
      <c r="N98" s="250" t="s">
        <v>7</v>
      </c>
      <c r="O98" s="272" t="s">
        <v>7</v>
      </c>
      <c r="P98" s="272" t="s">
        <v>7</v>
      </c>
      <c r="Q98" s="813"/>
    </row>
    <row r="99" spans="1:17">
      <c r="A99" s="80" t="s">
        <v>381</v>
      </c>
      <c r="B99" s="80" t="s">
        <v>673</v>
      </c>
      <c r="C99" s="81">
        <v>2018</v>
      </c>
      <c r="D99" s="506" t="s">
        <v>549</v>
      </c>
      <c r="E99" s="93" t="s">
        <v>566</v>
      </c>
      <c r="F99" s="80" t="s">
        <v>617</v>
      </c>
      <c r="G99" s="81" t="s">
        <v>644</v>
      </c>
      <c r="H99" s="81" t="s">
        <v>22</v>
      </c>
      <c r="I99" s="81" t="s">
        <v>669</v>
      </c>
      <c r="J99" s="81">
        <v>0</v>
      </c>
      <c r="K99" s="81" t="s">
        <v>7</v>
      </c>
      <c r="L99" s="503"/>
      <c r="M99" s="272" t="s">
        <v>7</v>
      </c>
      <c r="N99" s="250" t="s">
        <v>7</v>
      </c>
      <c r="O99" s="272" t="s">
        <v>7</v>
      </c>
      <c r="P99" s="272" t="s">
        <v>7</v>
      </c>
      <c r="Q99" s="813"/>
    </row>
    <row r="100" spans="1:17">
      <c r="A100" s="80" t="s">
        <v>381</v>
      </c>
      <c r="B100" s="80" t="s">
        <v>673</v>
      </c>
      <c r="C100" s="81">
        <v>2018</v>
      </c>
      <c r="D100" s="506" t="s">
        <v>645</v>
      </c>
      <c r="E100" s="93" t="s">
        <v>566</v>
      </c>
      <c r="F100" s="80" t="s">
        <v>617</v>
      </c>
      <c r="G100" s="81" t="s">
        <v>622</v>
      </c>
      <c r="H100" s="81" t="s">
        <v>42</v>
      </c>
      <c r="I100" s="81" t="s">
        <v>669</v>
      </c>
      <c r="J100" s="81">
        <v>0</v>
      </c>
      <c r="K100" s="81" t="s">
        <v>7</v>
      </c>
      <c r="L100" s="503"/>
      <c r="M100" s="272" t="s">
        <v>7</v>
      </c>
      <c r="N100" s="250" t="s">
        <v>7</v>
      </c>
      <c r="O100" s="272" t="s">
        <v>7</v>
      </c>
      <c r="P100" s="272" t="s">
        <v>7</v>
      </c>
      <c r="Q100" s="813"/>
    </row>
    <row r="101" spans="1:17">
      <c r="A101" s="80" t="s">
        <v>381</v>
      </c>
      <c r="B101" s="80" t="s">
        <v>673</v>
      </c>
      <c r="C101" s="81">
        <v>2018</v>
      </c>
      <c r="D101" s="506" t="s">
        <v>645</v>
      </c>
      <c r="E101" s="93" t="s">
        <v>566</v>
      </c>
      <c r="F101" s="80" t="s">
        <v>617</v>
      </c>
      <c r="G101" s="81" t="s">
        <v>622</v>
      </c>
      <c r="H101" s="81" t="s">
        <v>19</v>
      </c>
      <c r="I101" s="81" t="s">
        <v>669</v>
      </c>
      <c r="J101" s="81">
        <v>0</v>
      </c>
      <c r="K101" s="81" t="s">
        <v>7</v>
      </c>
      <c r="L101" s="503"/>
      <c r="M101" s="272" t="s">
        <v>7</v>
      </c>
      <c r="N101" s="250" t="s">
        <v>7</v>
      </c>
      <c r="O101" s="272" t="s">
        <v>7</v>
      </c>
      <c r="P101" s="272" t="s">
        <v>7</v>
      </c>
      <c r="Q101" s="813"/>
    </row>
    <row r="102" spans="1:17">
      <c r="A102" s="80" t="s">
        <v>381</v>
      </c>
      <c r="B102" s="81" t="s">
        <v>673</v>
      </c>
      <c r="C102" s="81">
        <v>2018</v>
      </c>
      <c r="D102" s="506" t="s">
        <v>645</v>
      </c>
      <c r="E102" s="93" t="s">
        <v>566</v>
      </c>
      <c r="F102" s="80" t="s">
        <v>617</v>
      </c>
      <c r="G102" s="81" t="s">
        <v>622</v>
      </c>
      <c r="H102" s="81" t="s">
        <v>20</v>
      </c>
      <c r="I102" s="81" t="s">
        <v>669</v>
      </c>
      <c r="J102" s="81">
        <v>0</v>
      </c>
      <c r="K102" s="81" t="s">
        <v>7</v>
      </c>
      <c r="L102" s="503"/>
      <c r="M102" s="272" t="s">
        <v>7</v>
      </c>
      <c r="N102" s="250" t="s">
        <v>7</v>
      </c>
      <c r="O102" s="272" t="s">
        <v>7</v>
      </c>
      <c r="P102" s="272" t="s">
        <v>7</v>
      </c>
      <c r="Q102" s="813"/>
    </row>
    <row r="103" spans="1:17">
      <c r="A103" s="80" t="s">
        <v>381</v>
      </c>
      <c r="B103" s="81" t="s">
        <v>673</v>
      </c>
      <c r="C103" s="81">
        <v>2018</v>
      </c>
      <c r="D103" s="506" t="s">
        <v>645</v>
      </c>
      <c r="E103" s="93" t="s">
        <v>566</v>
      </c>
      <c r="F103" s="80" t="s">
        <v>617</v>
      </c>
      <c r="G103" s="81" t="s">
        <v>622</v>
      </c>
      <c r="H103" s="81" t="s">
        <v>21</v>
      </c>
      <c r="I103" s="81" t="s">
        <v>669</v>
      </c>
      <c r="J103" s="81">
        <v>0</v>
      </c>
      <c r="K103" s="81" t="s">
        <v>7</v>
      </c>
      <c r="L103" s="503"/>
      <c r="M103" s="272" t="s">
        <v>7</v>
      </c>
      <c r="N103" s="250" t="s">
        <v>7</v>
      </c>
      <c r="O103" s="272" t="s">
        <v>7</v>
      </c>
      <c r="P103" s="272" t="s">
        <v>7</v>
      </c>
      <c r="Q103" s="813"/>
    </row>
    <row r="104" spans="1:17">
      <c r="A104" s="80" t="s">
        <v>381</v>
      </c>
      <c r="B104" s="81" t="s">
        <v>673</v>
      </c>
      <c r="C104" s="81">
        <v>2018</v>
      </c>
      <c r="D104" s="506" t="s">
        <v>645</v>
      </c>
      <c r="E104" s="93" t="s">
        <v>566</v>
      </c>
      <c r="F104" s="80" t="s">
        <v>617</v>
      </c>
      <c r="G104" s="81" t="s">
        <v>622</v>
      </c>
      <c r="H104" s="81" t="s">
        <v>22</v>
      </c>
      <c r="I104" s="81" t="s">
        <v>669</v>
      </c>
      <c r="J104" s="81">
        <v>0</v>
      </c>
      <c r="K104" s="81" t="s">
        <v>7</v>
      </c>
      <c r="L104" s="503"/>
      <c r="M104" s="272" t="s">
        <v>7</v>
      </c>
      <c r="N104" s="250" t="s">
        <v>7</v>
      </c>
      <c r="O104" s="272" t="s">
        <v>7</v>
      </c>
      <c r="P104" s="272" t="s">
        <v>7</v>
      </c>
      <c r="Q104" s="813"/>
    </row>
    <row r="105" spans="1:17">
      <c r="A105" s="80" t="s">
        <v>381</v>
      </c>
      <c r="B105" s="81" t="s">
        <v>673</v>
      </c>
      <c r="C105" s="81">
        <v>2018</v>
      </c>
      <c r="D105" s="506" t="s">
        <v>647</v>
      </c>
      <c r="E105" s="93" t="s">
        <v>566</v>
      </c>
      <c r="F105" s="80" t="s">
        <v>617</v>
      </c>
      <c r="G105" s="81" t="s">
        <v>622</v>
      </c>
      <c r="H105" s="81" t="s">
        <v>42</v>
      </c>
      <c r="I105" s="81" t="s">
        <v>669</v>
      </c>
      <c r="J105" s="81">
        <v>0</v>
      </c>
      <c r="K105" s="81" t="s">
        <v>7</v>
      </c>
      <c r="L105" s="503"/>
      <c r="M105" s="272" t="s">
        <v>7</v>
      </c>
      <c r="N105" s="250" t="s">
        <v>7</v>
      </c>
      <c r="O105" s="272" t="s">
        <v>7</v>
      </c>
      <c r="P105" s="272" t="s">
        <v>7</v>
      </c>
      <c r="Q105" s="813"/>
    </row>
    <row r="106" spans="1:17">
      <c r="A106" s="80" t="s">
        <v>381</v>
      </c>
      <c r="B106" s="81" t="s">
        <v>673</v>
      </c>
      <c r="C106" s="81">
        <v>2018</v>
      </c>
      <c r="D106" s="506" t="s">
        <v>647</v>
      </c>
      <c r="E106" s="93" t="s">
        <v>566</v>
      </c>
      <c r="F106" s="80" t="s">
        <v>617</v>
      </c>
      <c r="G106" s="81" t="s">
        <v>622</v>
      </c>
      <c r="H106" s="81" t="s">
        <v>19</v>
      </c>
      <c r="I106" s="81" t="s">
        <v>669</v>
      </c>
      <c r="J106" s="81">
        <v>0</v>
      </c>
      <c r="K106" s="81" t="s">
        <v>7</v>
      </c>
      <c r="L106" s="503"/>
      <c r="M106" s="272" t="s">
        <v>7</v>
      </c>
      <c r="N106" s="250" t="s">
        <v>7</v>
      </c>
      <c r="O106" s="272" t="s">
        <v>7</v>
      </c>
      <c r="P106" s="272" t="s">
        <v>7</v>
      </c>
      <c r="Q106" s="813"/>
    </row>
    <row r="107" spans="1:17">
      <c r="A107" s="80" t="s">
        <v>381</v>
      </c>
      <c r="B107" s="80" t="s">
        <v>673</v>
      </c>
      <c r="C107" s="81">
        <v>2018</v>
      </c>
      <c r="D107" s="506" t="s">
        <v>647</v>
      </c>
      <c r="E107" s="93" t="s">
        <v>566</v>
      </c>
      <c r="F107" s="80" t="s">
        <v>617</v>
      </c>
      <c r="G107" s="81" t="s">
        <v>622</v>
      </c>
      <c r="H107" s="81" t="s">
        <v>20</v>
      </c>
      <c r="I107" s="81" t="s">
        <v>669</v>
      </c>
      <c r="J107" s="81">
        <v>0</v>
      </c>
      <c r="K107" s="81" t="s">
        <v>7</v>
      </c>
      <c r="L107" s="503"/>
      <c r="M107" s="272" t="s">
        <v>7</v>
      </c>
      <c r="N107" s="250" t="s">
        <v>7</v>
      </c>
      <c r="O107" s="272" t="s">
        <v>7</v>
      </c>
      <c r="P107" s="272" t="s">
        <v>7</v>
      </c>
      <c r="Q107" s="813"/>
    </row>
    <row r="108" spans="1:17">
      <c r="A108" s="80" t="s">
        <v>381</v>
      </c>
      <c r="B108" s="80" t="s">
        <v>673</v>
      </c>
      <c r="C108" s="81">
        <v>2018</v>
      </c>
      <c r="D108" s="506" t="s">
        <v>647</v>
      </c>
      <c r="E108" s="93" t="s">
        <v>566</v>
      </c>
      <c r="F108" s="80" t="s">
        <v>617</v>
      </c>
      <c r="G108" s="81" t="s">
        <v>622</v>
      </c>
      <c r="H108" s="81" t="s">
        <v>21</v>
      </c>
      <c r="I108" s="81" t="s">
        <v>669</v>
      </c>
      <c r="J108" s="81">
        <v>0</v>
      </c>
      <c r="K108" s="81" t="s">
        <v>7</v>
      </c>
      <c r="L108" s="503"/>
      <c r="M108" s="272" t="s">
        <v>7</v>
      </c>
      <c r="N108" s="250" t="s">
        <v>7</v>
      </c>
      <c r="O108" s="272" t="s">
        <v>7</v>
      </c>
      <c r="P108" s="272" t="s">
        <v>7</v>
      </c>
      <c r="Q108" s="813"/>
    </row>
    <row r="109" spans="1:17">
      <c r="A109" s="80" t="s">
        <v>381</v>
      </c>
      <c r="B109" s="80" t="s">
        <v>673</v>
      </c>
      <c r="C109" s="81">
        <v>2018</v>
      </c>
      <c r="D109" s="506" t="s">
        <v>647</v>
      </c>
      <c r="E109" s="93" t="s">
        <v>566</v>
      </c>
      <c r="F109" s="80" t="s">
        <v>617</v>
      </c>
      <c r="G109" s="81" t="s">
        <v>622</v>
      </c>
      <c r="H109" s="81" t="s">
        <v>22</v>
      </c>
      <c r="I109" s="81" t="s">
        <v>669</v>
      </c>
      <c r="J109" s="81">
        <v>0</v>
      </c>
      <c r="K109" s="81" t="s">
        <v>7</v>
      </c>
      <c r="L109" s="503"/>
      <c r="M109" s="272" t="s">
        <v>7</v>
      </c>
      <c r="N109" s="250" t="s">
        <v>7</v>
      </c>
      <c r="O109" s="272" t="s">
        <v>7</v>
      </c>
      <c r="P109" s="272" t="s">
        <v>7</v>
      </c>
      <c r="Q109" s="813"/>
    </row>
    <row r="110" spans="1:17">
      <c r="A110" s="80" t="s">
        <v>381</v>
      </c>
      <c r="B110" s="80" t="s">
        <v>673</v>
      </c>
      <c r="C110" s="81">
        <v>2018</v>
      </c>
      <c r="D110" s="506" t="s">
        <v>400</v>
      </c>
      <c r="E110" s="93" t="s">
        <v>566</v>
      </c>
      <c r="F110" s="80" t="s">
        <v>617</v>
      </c>
      <c r="G110" s="81" t="s">
        <v>622</v>
      </c>
      <c r="H110" s="81" t="s">
        <v>42</v>
      </c>
      <c r="I110" s="81" t="s">
        <v>669</v>
      </c>
      <c r="J110" s="81">
        <v>0</v>
      </c>
      <c r="K110" s="81" t="s">
        <v>7</v>
      </c>
      <c r="L110" s="503"/>
      <c r="M110" s="272" t="s">
        <v>7</v>
      </c>
      <c r="N110" s="250" t="s">
        <v>7</v>
      </c>
      <c r="O110" s="272" t="s">
        <v>7</v>
      </c>
      <c r="P110" s="272" t="s">
        <v>7</v>
      </c>
      <c r="Q110" s="813"/>
    </row>
    <row r="111" spans="1:17">
      <c r="A111" s="80" t="s">
        <v>381</v>
      </c>
      <c r="B111" s="80" t="s">
        <v>673</v>
      </c>
      <c r="C111" s="81">
        <v>2018</v>
      </c>
      <c r="D111" s="506" t="s">
        <v>400</v>
      </c>
      <c r="E111" s="93" t="s">
        <v>566</v>
      </c>
      <c r="F111" s="80" t="s">
        <v>617</v>
      </c>
      <c r="G111" s="81" t="s">
        <v>622</v>
      </c>
      <c r="H111" s="81" t="s">
        <v>19</v>
      </c>
      <c r="I111" s="81" t="s">
        <v>669</v>
      </c>
      <c r="J111" s="81">
        <v>0</v>
      </c>
      <c r="K111" s="81" t="s">
        <v>7</v>
      </c>
      <c r="L111" s="503"/>
      <c r="M111" s="272" t="s">
        <v>7</v>
      </c>
      <c r="N111" s="250" t="s">
        <v>7</v>
      </c>
      <c r="O111" s="272" t="s">
        <v>7</v>
      </c>
      <c r="P111" s="272" t="s">
        <v>7</v>
      </c>
      <c r="Q111" s="813"/>
    </row>
    <row r="112" spans="1:17">
      <c r="A112" s="80" t="s">
        <v>381</v>
      </c>
      <c r="B112" s="80" t="s">
        <v>673</v>
      </c>
      <c r="C112" s="81">
        <v>2018</v>
      </c>
      <c r="D112" s="506" t="s">
        <v>400</v>
      </c>
      <c r="E112" s="93" t="s">
        <v>566</v>
      </c>
      <c r="F112" s="80" t="s">
        <v>617</v>
      </c>
      <c r="G112" s="81" t="s">
        <v>622</v>
      </c>
      <c r="H112" s="81" t="s">
        <v>20</v>
      </c>
      <c r="I112" s="81" t="s">
        <v>669</v>
      </c>
      <c r="J112" s="81">
        <v>0</v>
      </c>
      <c r="K112" s="81" t="s">
        <v>7</v>
      </c>
      <c r="L112" s="503"/>
      <c r="M112" s="272" t="s">
        <v>7</v>
      </c>
      <c r="N112" s="250" t="s">
        <v>7</v>
      </c>
      <c r="O112" s="272" t="s">
        <v>7</v>
      </c>
      <c r="P112" s="272" t="s">
        <v>7</v>
      </c>
      <c r="Q112" s="813"/>
    </row>
    <row r="113" spans="1:17">
      <c r="A113" s="80" t="s">
        <v>381</v>
      </c>
      <c r="B113" s="80" t="s">
        <v>673</v>
      </c>
      <c r="C113" s="81">
        <v>2018</v>
      </c>
      <c r="D113" s="506" t="s">
        <v>400</v>
      </c>
      <c r="E113" s="93" t="s">
        <v>566</v>
      </c>
      <c r="F113" s="80" t="s">
        <v>617</v>
      </c>
      <c r="G113" s="81" t="s">
        <v>622</v>
      </c>
      <c r="H113" s="81" t="s">
        <v>21</v>
      </c>
      <c r="I113" s="81" t="s">
        <v>669</v>
      </c>
      <c r="J113" s="81">
        <v>0</v>
      </c>
      <c r="K113" s="81" t="s">
        <v>7</v>
      </c>
      <c r="L113" s="503"/>
      <c r="M113" s="272" t="s">
        <v>7</v>
      </c>
      <c r="N113" s="250" t="s">
        <v>7</v>
      </c>
      <c r="O113" s="272" t="s">
        <v>7</v>
      </c>
      <c r="P113" s="272" t="s">
        <v>7</v>
      </c>
      <c r="Q113" s="813"/>
    </row>
    <row r="114" spans="1:17">
      <c r="A114" s="80" t="s">
        <v>381</v>
      </c>
      <c r="B114" s="80" t="s">
        <v>673</v>
      </c>
      <c r="C114" s="81">
        <v>2018</v>
      </c>
      <c r="D114" s="506" t="s">
        <v>400</v>
      </c>
      <c r="E114" s="93" t="s">
        <v>566</v>
      </c>
      <c r="F114" s="80" t="s">
        <v>617</v>
      </c>
      <c r="G114" s="81" t="s">
        <v>622</v>
      </c>
      <c r="H114" s="81" t="s">
        <v>22</v>
      </c>
      <c r="I114" s="81" t="s">
        <v>669</v>
      </c>
      <c r="J114" s="81">
        <v>0</v>
      </c>
      <c r="K114" s="81" t="s">
        <v>7</v>
      </c>
      <c r="L114" s="503"/>
      <c r="M114" s="272" t="s">
        <v>7</v>
      </c>
      <c r="N114" s="250" t="s">
        <v>7</v>
      </c>
      <c r="O114" s="272" t="s">
        <v>7</v>
      </c>
      <c r="P114" s="272" t="s">
        <v>7</v>
      </c>
      <c r="Q114" s="813"/>
    </row>
    <row r="115" spans="1:17">
      <c r="A115" s="80" t="s">
        <v>381</v>
      </c>
      <c r="B115" s="80" t="s">
        <v>673</v>
      </c>
      <c r="C115" s="81">
        <v>2018</v>
      </c>
      <c r="D115" s="506" t="s">
        <v>652</v>
      </c>
      <c r="E115" s="93" t="s">
        <v>566</v>
      </c>
      <c r="F115" s="80" t="s">
        <v>617</v>
      </c>
      <c r="G115" s="81" t="s">
        <v>622</v>
      </c>
      <c r="H115" s="81" t="s">
        <v>42</v>
      </c>
      <c r="I115" s="81" t="s">
        <v>669</v>
      </c>
      <c r="J115" s="81">
        <v>0</v>
      </c>
      <c r="K115" s="81" t="s">
        <v>7</v>
      </c>
      <c r="L115" s="503"/>
      <c r="M115" s="272" t="s">
        <v>7</v>
      </c>
      <c r="N115" s="250" t="s">
        <v>7</v>
      </c>
      <c r="O115" s="272" t="s">
        <v>7</v>
      </c>
      <c r="P115" s="272" t="s">
        <v>7</v>
      </c>
      <c r="Q115" s="813"/>
    </row>
    <row r="116" spans="1:17">
      <c r="A116" s="80" t="s">
        <v>381</v>
      </c>
      <c r="B116" s="80" t="s">
        <v>673</v>
      </c>
      <c r="C116" s="81">
        <v>2018</v>
      </c>
      <c r="D116" s="506" t="s">
        <v>652</v>
      </c>
      <c r="E116" s="93" t="s">
        <v>566</v>
      </c>
      <c r="F116" s="80" t="s">
        <v>617</v>
      </c>
      <c r="G116" s="81" t="s">
        <v>622</v>
      </c>
      <c r="H116" s="81" t="s">
        <v>19</v>
      </c>
      <c r="I116" s="81" t="s">
        <v>669</v>
      </c>
      <c r="J116" s="81">
        <v>0</v>
      </c>
      <c r="K116" s="81" t="s">
        <v>7</v>
      </c>
      <c r="L116" s="503"/>
      <c r="M116" s="272" t="s">
        <v>7</v>
      </c>
      <c r="N116" s="250" t="s">
        <v>7</v>
      </c>
      <c r="O116" s="272" t="s">
        <v>7</v>
      </c>
      <c r="P116" s="272" t="s">
        <v>7</v>
      </c>
      <c r="Q116" s="813"/>
    </row>
    <row r="117" spans="1:17">
      <c r="A117" s="80" t="s">
        <v>381</v>
      </c>
      <c r="B117" s="80" t="s">
        <v>673</v>
      </c>
      <c r="C117" s="81">
        <v>2018</v>
      </c>
      <c r="D117" s="506" t="s">
        <v>652</v>
      </c>
      <c r="E117" s="93" t="s">
        <v>566</v>
      </c>
      <c r="F117" s="80" t="s">
        <v>617</v>
      </c>
      <c r="G117" s="81" t="s">
        <v>622</v>
      </c>
      <c r="H117" s="81" t="s">
        <v>20</v>
      </c>
      <c r="I117" s="81" t="s">
        <v>669</v>
      </c>
      <c r="J117" s="81">
        <v>0</v>
      </c>
      <c r="K117" s="81" t="s">
        <v>7</v>
      </c>
      <c r="L117" s="503"/>
      <c r="M117" s="272" t="s">
        <v>7</v>
      </c>
      <c r="N117" s="250" t="s">
        <v>7</v>
      </c>
      <c r="O117" s="272" t="s">
        <v>7</v>
      </c>
      <c r="P117" s="272" t="s">
        <v>7</v>
      </c>
      <c r="Q117" s="813"/>
    </row>
    <row r="118" spans="1:17">
      <c r="A118" s="80" t="s">
        <v>381</v>
      </c>
      <c r="B118" s="80" t="s">
        <v>673</v>
      </c>
      <c r="C118" s="81">
        <v>2018</v>
      </c>
      <c r="D118" s="506" t="s">
        <v>652</v>
      </c>
      <c r="E118" s="93" t="s">
        <v>566</v>
      </c>
      <c r="F118" s="80" t="s">
        <v>617</v>
      </c>
      <c r="G118" s="81" t="s">
        <v>622</v>
      </c>
      <c r="H118" s="81" t="s">
        <v>21</v>
      </c>
      <c r="I118" s="81" t="s">
        <v>669</v>
      </c>
      <c r="J118" s="81">
        <v>0</v>
      </c>
      <c r="K118" s="81" t="s">
        <v>7</v>
      </c>
      <c r="L118" s="503"/>
      <c r="M118" s="272" t="s">
        <v>7</v>
      </c>
      <c r="N118" s="250" t="s">
        <v>7</v>
      </c>
      <c r="O118" s="272" t="s">
        <v>7</v>
      </c>
      <c r="P118" s="272" t="s">
        <v>7</v>
      </c>
      <c r="Q118" s="813"/>
    </row>
    <row r="119" spans="1:17">
      <c r="A119" s="80" t="s">
        <v>381</v>
      </c>
      <c r="B119" s="80" t="s">
        <v>673</v>
      </c>
      <c r="C119" s="81">
        <v>2018</v>
      </c>
      <c r="D119" s="506" t="s">
        <v>652</v>
      </c>
      <c r="E119" s="93" t="s">
        <v>566</v>
      </c>
      <c r="F119" s="80" t="s">
        <v>617</v>
      </c>
      <c r="G119" s="81" t="s">
        <v>622</v>
      </c>
      <c r="H119" s="81" t="s">
        <v>22</v>
      </c>
      <c r="I119" s="81" t="s">
        <v>669</v>
      </c>
      <c r="J119" s="81">
        <v>0</v>
      </c>
      <c r="K119" s="81" t="s">
        <v>7</v>
      </c>
      <c r="L119" s="503"/>
      <c r="M119" s="272" t="s">
        <v>7</v>
      </c>
      <c r="N119" s="250" t="s">
        <v>7</v>
      </c>
      <c r="O119" s="272" t="s">
        <v>7</v>
      </c>
      <c r="P119" s="272" t="s">
        <v>7</v>
      </c>
      <c r="Q119" s="813"/>
    </row>
    <row r="120" spans="1:17" ht="51">
      <c r="A120" s="80" t="s">
        <v>381</v>
      </c>
      <c r="B120" s="80" t="s">
        <v>675</v>
      </c>
      <c r="C120" s="81">
        <v>2018</v>
      </c>
      <c r="D120" s="506" t="s">
        <v>655</v>
      </c>
      <c r="E120" s="93" t="s">
        <v>566</v>
      </c>
      <c r="F120" s="80" t="s">
        <v>656</v>
      </c>
      <c r="G120" s="81" t="s">
        <v>657</v>
      </c>
      <c r="H120" s="81" t="s">
        <v>42</v>
      </c>
      <c r="I120" s="81" t="s">
        <v>669</v>
      </c>
      <c r="J120" s="81">
        <v>0</v>
      </c>
      <c r="K120" s="81" t="s">
        <v>7</v>
      </c>
      <c r="L120" s="503" t="s">
        <v>676</v>
      </c>
      <c r="M120" s="272" t="s">
        <v>7</v>
      </c>
      <c r="N120" s="250" t="s">
        <v>7</v>
      </c>
      <c r="O120" s="272" t="s">
        <v>7</v>
      </c>
      <c r="P120" s="272" t="s">
        <v>7</v>
      </c>
      <c r="Q120" s="813"/>
    </row>
    <row r="121" spans="1:17">
      <c r="A121" s="80" t="s">
        <v>381</v>
      </c>
      <c r="B121" s="80" t="s">
        <v>675</v>
      </c>
      <c r="C121" s="81">
        <v>2018</v>
      </c>
      <c r="D121" s="506" t="s">
        <v>655</v>
      </c>
      <c r="E121" s="93" t="s">
        <v>566</v>
      </c>
      <c r="F121" s="80" t="s">
        <v>656</v>
      </c>
      <c r="G121" s="81" t="s">
        <v>657</v>
      </c>
      <c r="H121" s="81" t="s">
        <v>19</v>
      </c>
      <c r="I121" s="81" t="s">
        <v>669</v>
      </c>
      <c r="J121" s="81">
        <v>0</v>
      </c>
      <c r="K121" s="81" t="s">
        <v>7</v>
      </c>
      <c r="L121" s="503"/>
      <c r="M121" s="272" t="s">
        <v>7</v>
      </c>
      <c r="N121" s="250" t="s">
        <v>7</v>
      </c>
      <c r="O121" s="272" t="s">
        <v>7</v>
      </c>
      <c r="P121" s="272" t="s">
        <v>7</v>
      </c>
      <c r="Q121" s="813"/>
    </row>
    <row r="122" spans="1:17">
      <c r="A122" s="80" t="s">
        <v>381</v>
      </c>
      <c r="B122" s="80" t="s">
        <v>675</v>
      </c>
      <c r="C122" s="81">
        <v>2018</v>
      </c>
      <c r="D122" s="506" t="s">
        <v>655</v>
      </c>
      <c r="E122" s="93" t="s">
        <v>566</v>
      </c>
      <c r="F122" s="80" t="s">
        <v>656</v>
      </c>
      <c r="G122" s="81" t="s">
        <v>657</v>
      </c>
      <c r="H122" s="81" t="s">
        <v>20</v>
      </c>
      <c r="I122" s="81" t="s">
        <v>669</v>
      </c>
      <c r="J122" s="81">
        <v>0</v>
      </c>
      <c r="K122" s="81" t="s">
        <v>7</v>
      </c>
      <c r="L122" s="503"/>
      <c r="M122" s="272" t="s">
        <v>7</v>
      </c>
      <c r="N122" s="250" t="s">
        <v>7</v>
      </c>
      <c r="O122" s="272" t="s">
        <v>7</v>
      </c>
      <c r="P122" s="272" t="s">
        <v>7</v>
      </c>
      <c r="Q122" s="813"/>
    </row>
    <row r="123" spans="1:17">
      <c r="A123" s="80" t="s">
        <v>381</v>
      </c>
      <c r="B123" s="80" t="s">
        <v>675</v>
      </c>
      <c r="C123" s="81">
        <v>2018</v>
      </c>
      <c r="D123" s="506" t="s">
        <v>655</v>
      </c>
      <c r="E123" s="93" t="s">
        <v>566</v>
      </c>
      <c r="F123" s="80" t="s">
        <v>656</v>
      </c>
      <c r="G123" s="81" t="s">
        <v>657</v>
      </c>
      <c r="H123" s="81" t="s">
        <v>21</v>
      </c>
      <c r="I123" s="81" t="s">
        <v>669</v>
      </c>
      <c r="J123" s="81">
        <v>0</v>
      </c>
      <c r="K123" s="81" t="s">
        <v>7</v>
      </c>
      <c r="L123" s="503"/>
      <c r="M123" s="272" t="s">
        <v>7</v>
      </c>
      <c r="N123" s="250" t="s">
        <v>7</v>
      </c>
      <c r="O123" s="272" t="s">
        <v>7</v>
      </c>
      <c r="P123" s="272" t="s">
        <v>7</v>
      </c>
      <c r="Q123" s="813"/>
    </row>
    <row r="124" spans="1:17" ht="19.5" customHeight="1">
      <c r="A124" s="80" t="s">
        <v>381</v>
      </c>
      <c r="B124" s="80" t="s">
        <v>675</v>
      </c>
      <c r="C124" s="81">
        <v>2018</v>
      </c>
      <c r="D124" s="506" t="s">
        <v>655</v>
      </c>
      <c r="E124" s="93" t="s">
        <v>566</v>
      </c>
      <c r="F124" s="80" t="s">
        <v>656</v>
      </c>
      <c r="G124" s="81" t="s">
        <v>657</v>
      </c>
      <c r="H124" s="81" t="s">
        <v>22</v>
      </c>
      <c r="I124" s="81" t="s">
        <v>669</v>
      </c>
      <c r="J124" s="81">
        <v>0</v>
      </c>
      <c r="K124" s="81" t="s">
        <v>7</v>
      </c>
      <c r="L124" s="503"/>
      <c r="M124" s="272" t="s">
        <v>7</v>
      </c>
      <c r="N124" s="250" t="s">
        <v>7</v>
      </c>
      <c r="O124" s="272" t="s">
        <v>7</v>
      </c>
      <c r="P124" s="272" t="s">
        <v>7</v>
      </c>
      <c r="Q124" s="814"/>
    </row>
    <row r="125" spans="1:17" ht="25.5" customHeight="1">
      <c r="A125" s="805" t="s">
        <v>381</v>
      </c>
      <c r="B125" s="805" t="s">
        <v>381</v>
      </c>
      <c r="C125" s="806">
        <v>2018</v>
      </c>
      <c r="D125" s="807" t="s">
        <v>397</v>
      </c>
      <c r="E125" s="808" t="s">
        <v>78</v>
      </c>
      <c r="F125" s="805" t="s">
        <v>79</v>
      </c>
      <c r="G125" s="805" t="s">
        <v>383</v>
      </c>
      <c r="H125" s="806" t="s">
        <v>42</v>
      </c>
      <c r="I125" s="806" t="s">
        <v>669</v>
      </c>
      <c r="J125" s="806">
        <v>2000</v>
      </c>
      <c r="K125" s="806" t="s">
        <v>7</v>
      </c>
      <c r="L125" s="809"/>
      <c r="M125" s="272">
        <v>3238</v>
      </c>
      <c r="N125" s="250">
        <f t="shared" ref="N125:N128" si="2">M125/J125</f>
        <v>1.619</v>
      </c>
      <c r="O125" s="273">
        <v>30</v>
      </c>
      <c r="P125" s="205" t="s">
        <v>709</v>
      </c>
      <c r="Q125" s="854" t="s">
        <v>814</v>
      </c>
    </row>
    <row r="126" spans="1:17">
      <c r="A126" s="805" t="s">
        <v>381</v>
      </c>
      <c r="B126" s="805" t="s">
        <v>381</v>
      </c>
      <c r="C126" s="806">
        <v>2018</v>
      </c>
      <c r="D126" s="810" t="s">
        <v>397</v>
      </c>
      <c r="E126" s="808" t="s">
        <v>78</v>
      </c>
      <c r="F126" s="805" t="s">
        <v>79</v>
      </c>
      <c r="G126" s="806" t="s">
        <v>383</v>
      </c>
      <c r="H126" s="806" t="s">
        <v>19</v>
      </c>
      <c r="I126" s="806" t="s">
        <v>669</v>
      </c>
      <c r="J126" s="806">
        <v>200</v>
      </c>
      <c r="K126" s="806" t="s">
        <v>7</v>
      </c>
      <c r="L126" s="809"/>
      <c r="M126" s="272">
        <v>200</v>
      </c>
      <c r="N126" s="250">
        <f t="shared" si="2"/>
        <v>1</v>
      </c>
      <c r="O126" s="273">
        <v>10</v>
      </c>
      <c r="P126" s="205" t="s">
        <v>813</v>
      </c>
      <c r="Q126" s="813"/>
    </row>
    <row r="127" spans="1:17" ht="12.75" customHeight="1">
      <c r="A127" s="805" t="s">
        <v>381</v>
      </c>
      <c r="B127" s="805" t="s">
        <v>381</v>
      </c>
      <c r="C127" s="806">
        <v>2018</v>
      </c>
      <c r="D127" s="810" t="s">
        <v>397</v>
      </c>
      <c r="E127" s="808" t="s">
        <v>78</v>
      </c>
      <c r="F127" s="805" t="s">
        <v>79</v>
      </c>
      <c r="G127" s="806" t="s">
        <v>383</v>
      </c>
      <c r="H127" s="806" t="s">
        <v>20</v>
      </c>
      <c r="I127" s="806" t="s">
        <v>669</v>
      </c>
      <c r="J127" s="806">
        <v>1000</v>
      </c>
      <c r="K127" s="806" t="s">
        <v>7</v>
      </c>
      <c r="L127" s="809"/>
      <c r="M127" s="272">
        <v>1000</v>
      </c>
      <c r="N127" s="250">
        <f t="shared" si="2"/>
        <v>1</v>
      </c>
      <c r="O127" s="273">
        <v>10</v>
      </c>
      <c r="P127" s="854" t="s">
        <v>709</v>
      </c>
      <c r="Q127" s="813"/>
    </row>
    <row r="128" spans="1:17" ht="13.5" customHeight="1">
      <c r="A128" s="805" t="s">
        <v>381</v>
      </c>
      <c r="B128" s="805" t="s">
        <v>381</v>
      </c>
      <c r="C128" s="806">
        <v>2018</v>
      </c>
      <c r="D128" s="810" t="s">
        <v>397</v>
      </c>
      <c r="E128" s="808" t="s">
        <v>78</v>
      </c>
      <c r="F128" s="805" t="s">
        <v>79</v>
      </c>
      <c r="G128" s="806" t="s">
        <v>383</v>
      </c>
      <c r="H128" s="806" t="s">
        <v>21</v>
      </c>
      <c r="I128" s="806" t="s">
        <v>669</v>
      </c>
      <c r="J128" s="806">
        <v>200</v>
      </c>
      <c r="K128" s="806" t="s">
        <v>7</v>
      </c>
      <c r="L128" s="809"/>
      <c r="M128" s="272">
        <v>1000</v>
      </c>
      <c r="N128" s="250">
        <f t="shared" si="2"/>
        <v>5</v>
      </c>
      <c r="O128" s="273">
        <v>10</v>
      </c>
      <c r="P128" s="814"/>
      <c r="Q128" s="814"/>
    </row>
    <row r="129" spans="1:17">
      <c r="A129" s="805" t="s">
        <v>381</v>
      </c>
      <c r="B129" s="805" t="s">
        <v>381</v>
      </c>
      <c r="C129" s="806">
        <v>2018</v>
      </c>
      <c r="D129" s="806" t="s">
        <v>466</v>
      </c>
      <c r="E129" s="808" t="s">
        <v>83</v>
      </c>
      <c r="F129" s="805" t="s">
        <v>79</v>
      </c>
      <c r="G129" s="806" t="s">
        <v>670</v>
      </c>
      <c r="H129" s="806" t="s">
        <v>42</v>
      </c>
      <c r="I129" s="806" t="s">
        <v>669</v>
      </c>
      <c r="J129" s="806">
        <v>0</v>
      </c>
      <c r="K129" s="806" t="s">
        <v>7</v>
      </c>
      <c r="L129" s="809"/>
      <c r="M129" s="272">
        <v>22</v>
      </c>
      <c r="N129" s="250" t="s">
        <v>7</v>
      </c>
      <c r="O129" s="273" t="s">
        <v>7</v>
      </c>
      <c r="P129" s="178" t="s">
        <v>7</v>
      </c>
      <c r="Q129" s="178" t="s">
        <v>1192</v>
      </c>
    </row>
    <row r="130" spans="1:17">
      <c r="A130" s="805" t="s">
        <v>381</v>
      </c>
      <c r="B130" s="805" t="s">
        <v>381</v>
      </c>
      <c r="C130" s="806">
        <v>2018</v>
      </c>
      <c r="D130" s="806" t="s">
        <v>1190</v>
      </c>
      <c r="E130" s="808" t="s">
        <v>83</v>
      </c>
      <c r="F130" s="805" t="s">
        <v>79</v>
      </c>
      <c r="G130" s="806" t="s">
        <v>670</v>
      </c>
      <c r="H130" s="806" t="s">
        <v>42</v>
      </c>
      <c r="I130" s="806" t="s">
        <v>669</v>
      </c>
      <c r="J130" s="806">
        <v>0</v>
      </c>
      <c r="K130" s="806" t="s">
        <v>7</v>
      </c>
      <c r="L130" s="809"/>
      <c r="M130" s="272">
        <v>5</v>
      </c>
      <c r="N130" s="250" t="s">
        <v>7</v>
      </c>
      <c r="O130" s="273" t="s">
        <v>7</v>
      </c>
      <c r="P130" s="178" t="s">
        <v>7</v>
      </c>
      <c r="Q130" s="178" t="s">
        <v>1192</v>
      </c>
    </row>
    <row r="131" spans="1:17">
      <c r="A131" s="805" t="s">
        <v>381</v>
      </c>
      <c r="B131" s="805" t="s">
        <v>381</v>
      </c>
      <c r="C131" s="806">
        <v>2018</v>
      </c>
      <c r="D131" s="806" t="s">
        <v>1191</v>
      </c>
      <c r="E131" s="808" t="s">
        <v>83</v>
      </c>
      <c r="F131" s="805" t="s">
        <v>79</v>
      </c>
      <c r="G131" s="806" t="s">
        <v>670</v>
      </c>
      <c r="H131" s="806" t="s">
        <v>42</v>
      </c>
      <c r="I131" s="806" t="s">
        <v>669</v>
      </c>
      <c r="J131" s="806">
        <v>0</v>
      </c>
      <c r="K131" s="806" t="s">
        <v>7</v>
      </c>
      <c r="L131" s="809"/>
      <c r="M131" s="272">
        <v>222</v>
      </c>
      <c r="N131" s="250" t="s">
        <v>7</v>
      </c>
      <c r="O131" s="273" t="s">
        <v>7</v>
      </c>
      <c r="P131" s="178" t="s">
        <v>7</v>
      </c>
      <c r="Q131" s="178" t="s">
        <v>1192</v>
      </c>
    </row>
    <row r="132" spans="1:17">
      <c r="A132" s="805" t="s">
        <v>381</v>
      </c>
      <c r="B132" s="805" t="s">
        <v>381</v>
      </c>
      <c r="C132" s="806">
        <v>2018</v>
      </c>
      <c r="D132" s="806" t="s">
        <v>1193</v>
      </c>
      <c r="E132" s="808" t="s">
        <v>83</v>
      </c>
      <c r="F132" s="805" t="s">
        <v>79</v>
      </c>
      <c r="G132" s="806" t="s">
        <v>670</v>
      </c>
      <c r="H132" s="806" t="s">
        <v>42</v>
      </c>
      <c r="I132" s="806" t="s">
        <v>669</v>
      </c>
      <c r="J132" s="806">
        <v>0</v>
      </c>
      <c r="K132" s="806" t="s">
        <v>7</v>
      </c>
      <c r="L132" s="809"/>
      <c r="M132" s="272">
        <v>1</v>
      </c>
      <c r="N132" s="250" t="s">
        <v>7</v>
      </c>
      <c r="O132" s="273" t="s">
        <v>7</v>
      </c>
      <c r="P132" s="178" t="s">
        <v>7</v>
      </c>
      <c r="Q132" s="178" t="s">
        <v>1192</v>
      </c>
    </row>
  </sheetData>
  <autoFilter ref="A4:Q132" xr:uid="{7E9C3A23-4D2B-43E9-9861-04144A2A3893}"/>
  <mergeCells count="22">
    <mergeCell ref="Q5:Q6"/>
    <mergeCell ref="P67:P68"/>
    <mergeCell ref="Q55:Q59"/>
    <mergeCell ref="Q7:Q11"/>
    <mergeCell ref="Q27:Q31"/>
    <mergeCell ref="Q32:Q36"/>
    <mergeCell ref="Q17:Q21"/>
    <mergeCell ref="P9:P10"/>
    <mergeCell ref="P17:P21"/>
    <mergeCell ref="Q12:Q16"/>
    <mergeCell ref="P12:P16"/>
    <mergeCell ref="L22:L26"/>
    <mergeCell ref="P32:P35"/>
    <mergeCell ref="P55:P58"/>
    <mergeCell ref="Q90:Q124"/>
    <mergeCell ref="Q69:Q89"/>
    <mergeCell ref="Q125:Q128"/>
    <mergeCell ref="P127:P128"/>
    <mergeCell ref="L37:L41"/>
    <mergeCell ref="L47:L54"/>
    <mergeCell ref="L60:L64"/>
    <mergeCell ref="P42:P45"/>
  </mergeCells>
  <conditionalFormatting sqref="N5:N10 N17:N124 N129:N132">
    <cfRule type="cellIs" dxfId="8" priority="6" operator="lessThan">
      <formula>0.5</formula>
    </cfRule>
  </conditionalFormatting>
  <conditionalFormatting sqref="N11">
    <cfRule type="cellIs" dxfId="7" priority="4" operator="lessThan">
      <formula>0.5</formula>
    </cfRule>
  </conditionalFormatting>
  <conditionalFormatting sqref="N125:N128">
    <cfRule type="cellIs" dxfId="6" priority="3" operator="lessThan">
      <formula>0.5</formula>
    </cfRule>
  </conditionalFormatting>
  <conditionalFormatting sqref="N12">
    <cfRule type="cellIs" dxfId="0" priority="1" operator="lessThan">
      <formula>0.5</formula>
    </cfRule>
  </conditionalFormatting>
  <dataValidations count="2">
    <dataValidation type="textLength" showInputMessage="1" showErrorMessage="1" sqref="H125:H132 H5:H19" xr:uid="{00000000-0002-0000-0200-000000000000}">
      <formula1>0</formula1>
      <formula2>150</formula2>
    </dataValidation>
    <dataValidation type="list" allowBlank="1" showInputMessage="1" showErrorMessage="1" sqref="A125:B132 A5:B19" xr:uid="{00000000-0002-0000-0200-000001000000}">
      <formula1>#REF!</formula1>
    </dataValidation>
  </dataValidations>
  <pageMargins left="0.7" right="0.7" top="0.75" bottom="0.75" header="0.3" footer="0.3"/>
  <pageSetup paperSize="9" scale="4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Y32"/>
  <sheetViews>
    <sheetView topLeftCell="E1" zoomScale="70" zoomScaleNormal="70" workbookViewId="0">
      <selection activeCell="Y2" sqref="Y2"/>
    </sheetView>
  </sheetViews>
  <sheetFormatPr defaultColWidth="8.85546875" defaultRowHeight="12.75"/>
  <cols>
    <col min="1" max="1" width="8.85546875" style="26"/>
    <col min="2" max="2" width="12" style="26" customWidth="1"/>
    <col min="3" max="3" width="15.42578125" style="26" customWidth="1"/>
    <col min="4" max="4" width="15.28515625" style="26" customWidth="1"/>
    <col min="5" max="5" width="15" style="26" customWidth="1"/>
    <col min="6" max="6" width="22" style="26" customWidth="1"/>
    <col min="7" max="7" width="18.28515625" style="374" customWidth="1"/>
    <col min="8" max="8" width="18.28515625" style="26" customWidth="1"/>
    <col min="9" max="10" width="16.140625" style="26" customWidth="1"/>
    <col min="11" max="12" width="19.140625" style="26" customWidth="1"/>
    <col min="13" max="13" width="20" style="26" customWidth="1"/>
    <col min="14" max="15" width="19.140625" style="375" customWidth="1"/>
    <col min="16" max="16" width="13.5703125" style="375" customWidth="1"/>
    <col min="17" max="24" width="19.140625" style="375" customWidth="1"/>
    <col min="25" max="25" width="13.140625" style="26" customWidth="1"/>
    <col min="26" max="16384" width="8.85546875" style="26"/>
  </cols>
  <sheetData>
    <row r="1" spans="1:25" ht="13.5" thickBot="1">
      <c r="A1" s="373" t="s">
        <v>65</v>
      </c>
    </row>
    <row r="2" spans="1:25" ht="13.5" thickBot="1">
      <c r="A2" s="27"/>
      <c r="B2" s="27"/>
      <c r="C2" s="27"/>
      <c r="D2" s="27"/>
      <c r="E2" s="27"/>
      <c r="F2" s="27"/>
      <c r="G2" s="27"/>
      <c r="H2" s="27"/>
      <c r="I2" s="27"/>
      <c r="J2" s="27"/>
      <c r="K2" s="27"/>
      <c r="L2" s="27"/>
      <c r="N2" s="376"/>
      <c r="O2" s="376"/>
      <c r="P2" s="376"/>
      <c r="Q2" s="376"/>
      <c r="R2" s="376"/>
      <c r="S2" s="376"/>
      <c r="T2" s="376"/>
      <c r="U2" s="376"/>
      <c r="V2" s="376"/>
      <c r="X2" s="377" t="s">
        <v>58</v>
      </c>
      <c r="Y2" s="378" t="s">
        <v>1184</v>
      </c>
    </row>
    <row r="3" spans="1:25" ht="13.5" thickBot="1">
      <c r="A3" s="379"/>
      <c r="B3" s="379"/>
      <c r="C3" s="379"/>
      <c r="D3" s="379"/>
      <c r="E3" s="379"/>
      <c r="F3" s="379"/>
      <c r="G3" s="379"/>
      <c r="H3" s="379"/>
      <c r="I3" s="379"/>
      <c r="J3" s="379"/>
      <c r="K3" s="379"/>
      <c r="L3" s="379"/>
      <c r="N3" s="380"/>
      <c r="O3" s="380"/>
      <c r="P3" s="380"/>
      <c r="Q3" s="380"/>
      <c r="R3" s="380"/>
      <c r="S3" s="380"/>
      <c r="T3" s="380"/>
      <c r="U3" s="380"/>
      <c r="V3" s="380"/>
      <c r="X3" s="381" t="s">
        <v>57</v>
      </c>
      <c r="Y3" s="382">
        <v>2018</v>
      </c>
    </row>
    <row r="4" spans="1:25" ht="77.25" thickBot="1">
      <c r="A4" s="383" t="s">
        <v>0</v>
      </c>
      <c r="B4" s="383" t="s">
        <v>11</v>
      </c>
      <c r="C4" s="383" t="s">
        <v>66</v>
      </c>
      <c r="D4" s="384" t="s">
        <v>5</v>
      </c>
      <c r="E4" s="383" t="s">
        <v>8</v>
      </c>
      <c r="F4" s="383" t="s">
        <v>67</v>
      </c>
      <c r="G4" s="385" t="s">
        <v>68</v>
      </c>
      <c r="H4" s="383" t="s">
        <v>69</v>
      </c>
      <c r="I4" s="383" t="s">
        <v>70</v>
      </c>
      <c r="J4" s="383" t="s">
        <v>71</v>
      </c>
      <c r="K4" s="383" t="s">
        <v>72</v>
      </c>
      <c r="L4" s="383" t="s">
        <v>73</v>
      </c>
      <c r="M4" s="383" t="s">
        <v>4</v>
      </c>
      <c r="N4" s="163" t="s">
        <v>326</v>
      </c>
      <c r="O4" s="163" t="s">
        <v>327</v>
      </c>
      <c r="P4" s="163" t="s">
        <v>9</v>
      </c>
      <c r="Q4" s="163" t="s">
        <v>329</v>
      </c>
      <c r="R4" s="163" t="s">
        <v>328</v>
      </c>
      <c r="S4" s="163" t="s">
        <v>330</v>
      </c>
      <c r="T4" s="163" t="s">
        <v>74</v>
      </c>
      <c r="U4" s="163" t="s">
        <v>75</v>
      </c>
      <c r="V4" s="163" t="s">
        <v>361</v>
      </c>
      <c r="W4" s="163" t="s">
        <v>76</v>
      </c>
      <c r="X4" s="163" t="s">
        <v>77</v>
      </c>
      <c r="Y4" s="163" t="s">
        <v>362</v>
      </c>
    </row>
    <row r="5" spans="1:25" ht="38.25" customHeight="1">
      <c r="A5" s="386" t="s">
        <v>381</v>
      </c>
      <c r="B5" s="386">
        <v>2018</v>
      </c>
      <c r="C5" s="387" t="s">
        <v>862</v>
      </c>
      <c r="D5" s="386" t="s">
        <v>79</v>
      </c>
      <c r="E5" s="388" t="s">
        <v>80</v>
      </c>
      <c r="F5" s="386" t="s">
        <v>6</v>
      </c>
      <c r="G5" s="386"/>
      <c r="H5" s="386"/>
      <c r="I5" s="386" t="s">
        <v>6</v>
      </c>
      <c r="J5" s="386" t="s">
        <v>6</v>
      </c>
      <c r="K5" s="389" t="s">
        <v>6</v>
      </c>
      <c r="L5" s="389" t="s">
        <v>863</v>
      </c>
      <c r="M5" s="390"/>
      <c r="N5" s="499" t="s">
        <v>1023</v>
      </c>
      <c r="O5" s="500" t="s">
        <v>864</v>
      </c>
      <c r="P5" s="500" t="s">
        <v>694</v>
      </c>
      <c r="Q5" s="500" t="s">
        <v>6</v>
      </c>
      <c r="R5" s="500" t="s">
        <v>82</v>
      </c>
      <c r="S5" s="500" t="s">
        <v>7</v>
      </c>
      <c r="T5" s="500" t="s">
        <v>6</v>
      </c>
      <c r="U5" s="500" t="s">
        <v>82</v>
      </c>
      <c r="V5" s="500" t="s">
        <v>82</v>
      </c>
      <c r="W5" s="500" t="s">
        <v>82</v>
      </c>
      <c r="X5" s="500" t="s">
        <v>6</v>
      </c>
      <c r="Y5" s="500"/>
    </row>
    <row r="6" spans="1:25" ht="51">
      <c r="A6" s="386" t="s">
        <v>381</v>
      </c>
      <c r="B6" s="386">
        <v>2018</v>
      </c>
      <c r="C6" s="387" t="s">
        <v>862</v>
      </c>
      <c r="D6" s="386" t="s">
        <v>79</v>
      </c>
      <c r="E6" s="391" t="s">
        <v>81</v>
      </c>
      <c r="F6" s="386" t="s">
        <v>6</v>
      </c>
      <c r="G6" s="386"/>
      <c r="H6" s="386"/>
      <c r="I6" s="386" t="s">
        <v>6</v>
      </c>
      <c r="J6" s="386" t="s">
        <v>6</v>
      </c>
      <c r="K6" s="389" t="s">
        <v>6</v>
      </c>
      <c r="L6" s="389" t="s">
        <v>865</v>
      </c>
      <c r="M6" s="392"/>
      <c r="N6" s="501" t="s">
        <v>1024</v>
      </c>
      <c r="O6" s="500" t="s">
        <v>864</v>
      </c>
      <c r="P6" s="500" t="s">
        <v>694</v>
      </c>
      <c r="Q6" s="500" t="s">
        <v>6</v>
      </c>
      <c r="R6" s="507" t="s">
        <v>82</v>
      </c>
      <c r="S6" s="507" t="s">
        <v>7</v>
      </c>
      <c r="T6" s="500" t="s">
        <v>6</v>
      </c>
      <c r="U6" s="500" t="s">
        <v>82</v>
      </c>
      <c r="V6" s="500" t="s">
        <v>82</v>
      </c>
      <c r="W6" s="500" t="s">
        <v>82</v>
      </c>
      <c r="X6" s="507" t="s">
        <v>6</v>
      </c>
      <c r="Y6" s="507"/>
    </row>
    <row r="7" spans="1:25" ht="38.25">
      <c r="A7" s="386" t="s">
        <v>381</v>
      </c>
      <c r="B7" s="386">
        <v>2018</v>
      </c>
      <c r="C7" s="387" t="s">
        <v>862</v>
      </c>
      <c r="D7" s="386" t="s">
        <v>79</v>
      </c>
      <c r="E7" s="393" t="s">
        <v>437</v>
      </c>
      <c r="F7" s="386" t="s">
        <v>6</v>
      </c>
      <c r="G7" s="386"/>
      <c r="H7" s="386"/>
      <c r="I7" s="386" t="s">
        <v>6</v>
      </c>
      <c r="J7" s="389" t="s">
        <v>6</v>
      </c>
      <c r="K7" s="389" t="s">
        <v>6</v>
      </c>
      <c r="L7" s="389" t="s">
        <v>863</v>
      </c>
      <c r="M7" s="392"/>
      <c r="N7" s="369" t="s">
        <v>1025</v>
      </c>
      <c r="O7" s="500" t="s">
        <v>864</v>
      </c>
      <c r="P7" s="500" t="s">
        <v>694</v>
      </c>
      <c r="Q7" s="500" t="s">
        <v>6</v>
      </c>
      <c r="R7" s="507" t="s">
        <v>82</v>
      </c>
      <c r="S7" s="507" t="s">
        <v>7</v>
      </c>
      <c r="T7" s="500" t="s">
        <v>6</v>
      </c>
      <c r="U7" s="500" t="s">
        <v>82</v>
      </c>
      <c r="V7" s="500" t="s">
        <v>82</v>
      </c>
      <c r="W7" s="500" t="s">
        <v>82</v>
      </c>
      <c r="X7" s="507" t="s">
        <v>6</v>
      </c>
      <c r="Y7" s="507"/>
    </row>
    <row r="8" spans="1:25" ht="38.25">
      <c r="A8" s="386" t="s">
        <v>381</v>
      </c>
      <c r="B8" s="386">
        <v>2018</v>
      </c>
      <c r="C8" s="387" t="s">
        <v>862</v>
      </c>
      <c r="D8" s="386" t="s">
        <v>79</v>
      </c>
      <c r="E8" s="393" t="s">
        <v>439</v>
      </c>
      <c r="F8" s="386" t="s">
        <v>6</v>
      </c>
      <c r="G8" s="386"/>
      <c r="H8" s="386"/>
      <c r="I8" s="386" t="s">
        <v>6</v>
      </c>
      <c r="J8" s="389" t="s">
        <v>6</v>
      </c>
      <c r="K8" s="389" t="s">
        <v>6</v>
      </c>
      <c r="L8" s="389" t="s">
        <v>863</v>
      </c>
      <c r="M8" s="392"/>
      <c r="N8" s="369" t="s">
        <v>1025</v>
      </c>
      <c r="O8" s="500" t="s">
        <v>864</v>
      </c>
      <c r="P8" s="500" t="s">
        <v>694</v>
      </c>
      <c r="Q8" s="500" t="s">
        <v>6</v>
      </c>
      <c r="R8" s="507" t="s">
        <v>82</v>
      </c>
      <c r="S8" s="507" t="s">
        <v>7</v>
      </c>
      <c r="T8" s="500" t="s">
        <v>6</v>
      </c>
      <c r="U8" s="500" t="s">
        <v>82</v>
      </c>
      <c r="V8" s="500" t="s">
        <v>82</v>
      </c>
      <c r="W8" s="500" t="s">
        <v>82</v>
      </c>
      <c r="X8" s="507" t="s">
        <v>6</v>
      </c>
      <c r="Y8" s="507"/>
    </row>
    <row r="9" spans="1:25" ht="38.25">
      <c r="A9" s="386" t="s">
        <v>381</v>
      </c>
      <c r="B9" s="386">
        <v>2018</v>
      </c>
      <c r="C9" s="394" t="s">
        <v>866</v>
      </c>
      <c r="D9" s="395" t="s">
        <v>79</v>
      </c>
      <c r="E9" s="393" t="s">
        <v>437</v>
      </c>
      <c r="F9" s="395" t="s">
        <v>82</v>
      </c>
      <c r="G9" s="395" t="s">
        <v>85</v>
      </c>
      <c r="H9" s="395"/>
      <c r="I9" s="395" t="s">
        <v>82</v>
      </c>
      <c r="J9" s="395" t="s">
        <v>82</v>
      </c>
      <c r="K9" s="395" t="s">
        <v>82</v>
      </c>
      <c r="L9" s="396" t="s">
        <v>7</v>
      </c>
      <c r="M9" s="392"/>
      <c r="N9" s="507" t="s">
        <v>7</v>
      </c>
      <c r="O9" s="507" t="s">
        <v>7</v>
      </c>
      <c r="P9" s="507" t="s">
        <v>7</v>
      </c>
      <c r="Q9" s="507" t="s">
        <v>7</v>
      </c>
      <c r="R9" s="507" t="s">
        <v>7</v>
      </c>
      <c r="S9" s="507" t="s">
        <v>7</v>
      </c>
      <c r="T9" s="507" t="s">
        <v>7</v>
      </c>
      <c r="U9" s="507" t="s">
        <v>7</v>
      </c>
      <c r="V9" s="507" t="s">
        <v>7</v>
      </c>
      <c r="W9" s="507" t="s">
        <v>7</v>
      </c>
      <c r="X9" s="507" t="s">
        <v>7</v>
      </c>
      <c r="Y9" s="507"/>
    </row>
    <row r="10" spans="1:25" ht="38.25">
      <c r="A10" s="386" t="s">
        <v>381</v>
      </c>
      <c r="B10" s="386">
        <v>2018</v>
      </c>
      <c r="C10" s="394" t="s">
        <v>866</v>
      </c>
      <c r="D10" s="395" t="s">
        <v>79</v>
      </c>
      <c r="E10" s="395" t="s">
        <v>84</v>
      </c>
      <c r="F10" s="395" t="s">
        <v>82</v>
      </c>
      <c r="G10" s="395" t="s">
        <v>85</v>
      </c>
      <c r="H10" s="395"/>
      <c r="I10" s="395" t="s">
        <v>82</v>
      </c>
      <c r="J10" s="395" t="s">
        <v>82</v>
      </c>
      <c r="K10" s="395" t="s">
        <v>82</v>
      </c>
      <c r="L10" s="396" t="s">
        <v>7</v>
      </c>
      <c r="M10" s="392"/>
      <c r="N10" s="507" t="s">
        <v>7</v>
      </c>
      <c r="O10" s="507" t="s">
        <v>7</v>
      </c>
      <c r="P10" s="507" t="s">
        <v>7</v>
      </c>
      <c r="Q10" s="507" t="s">
        <v>7</v>
      </c>
      <c r="R10" s="507" t="s">
        <v>7</v>
      </c>
      <c r="S10" s="507" t="s">
        <v>7</v>
      </c>
      <c r="T10" s="507" t="s">
        <v>7</v>
      </c>
      <c r="U10" s="507" t="s">
        <v>7</v>
      </c>
      <c r="V10" s="507" t="s">
        <v>7</v>
      </c>
      <c r="W10" s="507" t="s">
        <v>7</v>
      </c>
      <c r="X10" s="507" t="s">
        <v>7</v>
      </c>
      <c r="Y10" s="507"/>
    </row>
    <row r="11" spans="1:25" ht="38.25">
      <c r="A11" s="386" t="s">
        <v>381</v>
      </c>
      <c r="B11" s="386">
        <v>2018</v>
      </c>
      <c r="C11" s="394" t="s">
        <v>866</v>
      </c>
      <c r="D11" s="395" t="s">
        <v>79</v>
      </c>
      <c r="E11" s="391" t="s">
        <v>81</v>
      </c>
      <c r="F11" s="395" t="s">
        <v>82</v>
      </c>
      <c r="G11" s="395" t="s">
        <v>85</v>
      </c>
      <c r="H11" s="395"/>
      <c r="I11" s="395" t="s">
        <v>82</v>
      </c>
      <c r="J11" s="395" t="s">
        <v>82</v>
      </c>
      <c r="K11" s="395" t="s">
        <v>82</v>
      </c>
      <c r="L11" s="396" t="s">
        <v>7</v>
      </c>
      <c r="M11" s="392"/>
      <c r="N11" s="507" t="s">
        <v>7</v>
      </c>
      <c r="O11" s="507" t="s">
        <v>7</v>
      </c>
      <c r="P11" s="507" t="s">
        <v>7</v>
      </c>
      <c r="Q11" s="507" t="s">
        <v>7</v>
      </c>
      <c r="R11" s="507" t="s">
        <v>7</v>
      </c>
      <c r="S11" s="507" t="s">
        <v>7</v>
      </c>
      <c r="T11" s="507" t="s">
        <v>7</v>
      </c>
      <c r="U11" s="507" t="s">
        <v>7</v>
      </c>
      <c r="V11" s="507" t="s">
        <v>7</v>
      </c>
      <c r="W11" s="507" t="s">
        <v>7</v>
      </c>
      <c r="X11" s="507" t="s">
        <v>7</v>
      </c>
      <c r="Y11" s="509"/>
    </row>
    <row r="12" spans="1:25" ht="38.25">
      <c r="A12" s="386" t="s">
        <v>381</v>
      </c>
      <c r="B12" s="386">
        <v>2018</v>
      </c>
      <c r="C12" s="394" t="s">
        <v>866</v>
      </c>
      <c r="D12" s="395" t="s">
        <v>79</v>
      </c>
      <c r="E12" s="391" t="s">
        <v>80</v>
      </c>
      <c r="F12" s="395" t="s">
        <v>82</v>
      </c>
      <c r="G12" s="395" t="s">
        <v>85</v>
      </c>
      <c r="H12" s="395"/>
      <c r="I12" s="395" t="s">
        <v>82</v>
      </c>
      <c r="J12" s="395" t="s">
        <v>82</v>
      </c>
      <c r="K12" s="395" t="s">
        <v>82</v>
      </c>
      <c r="L12" s="396" t="s">
        <v>7</v>
      </c>
      <c r="M12" s="392"/>
      <c r="N12" s="507" t="s">
        <v>7</v>
      </c>
      <c r="O12" s="507" t="s">
        <v>7</v>
      </c>
      <c r="P12" s="507" t="s">
        <v>7</v>
      </c>
      <c r="Q12" s="507" t="s">
        <v>7</v>
      </c>
      <c r="R12" s="507" t="s">
        <v>7</v>
      </c>
      <c r="S12" s="507" t="s">
        <v>7</v>
      </c>
      <c r="T12" s="507" t="s">
        <v>7</v>
      </c>
      <c r="U12" s="507" t="s">
        <v>7</v>
      </c>
      <c r="V12" s="507" t="s">
        <v>7</v>
      </c>
      <c r="W12" s="507" t="s">
        <v>7</v>
      </c>
      <c r="X12" s="507" t="s">
        <v>7</v>
      </c>
      <c r="Y12" s="507"/>
    </row>
    <row r="13" spans="1:25" ht="38.25">
      <c r="A13" s="386" t="s">
        <v>381</v>
      </c>
      <c r="B13" s="386">
        <v>2018</v>
      </c>
      <c r="C13" s="394" t="s">
        <v>866</v>
      </c>
      <c r="D13" s="395" t="s">
        <v>79</v>
      </c>
      <c r="E13" s="391" t="s">
        <v>543</v>
      </c>
      <c r="F13" s="395" t="s">
        <v>82</v>
      </c>
      <c r="G13" s="395" t="s">
        <v>85</v>
      </c>
      <c r="H13" s="395"/>
      <c r="I13" s="395" t="s">
        <v>82</v>
      </c>
      <c r="J13" s="395" t="s">
        <v>82</v>
      </c>
      <c r="K13" s="395" t="s">
        <v>82</v>
      </c>
      <c r="L13" s="396" t="s">
        <v>7</v>
      </c>
      <c r="M13" s="392"/>
      <c r="N13" s="507" t="s">
        <v>7</v>
      </c>
      <c r="O13" s="507" t="s">
        <v>7</v>
      </c>
      <c r="P13" s="507" t="s">
        <v>7</v>
      </c>
      <c r="Q13" s="507" t="s">
        <v>7</v>
      </c>
      <c r="R13" s="507" t="s">
        <v>7</v>
      </c>
      <c r="S13" s="507" t="s">
        <v>7</v>
      </c>
      <c r="T13" s="507" t="s">
        <v>7</v>
      </c>
      <c r="U13" s="507" t="s">
        <v>7</v>
      </c>
      <c r="V13" s="507" t="s">
        <v>7</v>
      </c>
      <c r="W13" s="507" t="s">
        <v>7</v>
      </c>
      <c r="X13" s="507" t="s">
        <v>7</v>
      </c>
      <c r="Y13" s="509"/>
    </row>
    <row r="14" spans="1:25" ht="38.25">
      <c r="A14" s="386" t="s">
        <v>381</v>
      </c>
      <c r="B14" s="386">
        <v>2018</v>
      </c>
      <c r="C14" s="394" t="s">
        <v>866</v>
      </c>
      <c r="D14" s="395" t="s">
        <v>79</v>
      </c>
      <c r="E14" s="391" t="s">
        <v>447</v>
      </c>
      <c r="F14" s="395" t="s">
        <v>82</v>
      </c>
      <c r="G14" s="395" t="s">
        <v>85</v>
      </c>
      <c r="H14" s="395"/>
      <c r="I14" s="395" t="s">
        <v>82</v>
      </c>
      <c r="J14" s="395" t="s">
        <v>82</v>
      </c>
      <c r="K14" s="395" t="s">
        <v>82</v>
      </c>
      <c r="L14" s="396" t="s">
        <v>7</v>
      </c>
      <c r="M14" s="392"/>
      <c r="N14" s="507" t="s">
        <v>7</v>
      </c>
      <c r="O14" s="507" t="s">
        <v>7</v>
      </c>
      <c r="P14" s="507" t="s">
        <v>7</v>
      </c>
      <c r="Q14" s="507" t="s">
        <v>7</v>
      </c>
      <c r="R14" s="507" t="s">
        <v>7</v>
      </c>
      <c r="S14" s="507" t="s">
        <v>7</v>
      </c>
      <c r="T14" s="507" t="s">
        <v>7</v>
      </c>
      <c r="U14" s="507" t="s">
        <v>7</v>
      </c>
      <c r="V14" s="507" t="s">
        <v>7</v>
      </c>
      <c r="W14" s="507" t="s">
        <v>7</v>
      </c>
      <c r="X14" s="507" t="s">
        <v>7</v>
      </c>
      <c r="Y14" s="507"/>
    </row>
    <row r="15" spans="1:25">
      <c r="A15" s="386" t="s">
        <v>381</v>
      </c>
      <c r="B15" s="386">
        <v>2018</v>
      </c>
      <c r="C15" s="397" t="s">
        <v>867</v>
      </c>
      <c r="D15" s="395" t="s">
        <v>79</v>
      </c>
      <c r="E15" s="391" t="s">
        <v>80</v>
      </c>
      <c r="F15" s="395" t="s">
        <v>82</v>
      </c>
      <c r="G15" s="395" t="s">
        <v>85</v>
      </c>
      <c r="H15" s="395"/>
      <c r="I15" s="395" t="s">
        <v>82</v>
      </c>
      <c r="J15" s="395" t="s">
        <v>82</v>
      </c>
      <c r="K15" s="395" t="s">
        <v>82</v>
      </c>
      <c r="L15" s="396" t="s">
        <v>7</v>
      </c>
      <c r="M15" s="392"/>
      <c r="N15" s="507" t="s">
        <v>7</v>
      </c>
      <c r="O15" s="507" t="s">
        <v>7</v>
      </c>
      <c r="P15" s="507" t="s">
        <v>7</v>
      </c>
      <c r="Q15" s="507" t="s">
        <v>7</v>
      </c>
      <c r="R15" s="507" t="s">
        <v>7</v>
      </c>
      <c r="S15" s="507" t="s">
        <v>7</v>
      </c>
      <c r="T15" s="507" t="s">
        <v>7</v>
      </c>
      <c r="U15" s="507" t="s">
        <v>7</v>
      </c>
      <c r="V15" s="507" t="s">
        <v>7</v>
      </c>
      <c r="W15" s="507" t="s">
        <v>7</v>
      </c>
      <c r="X15" s="507" t="s">
        <v>7</v>
      </c>
      <c r="Y15" s="509"/>
    </row>
    <row r="16" spans="1:25">
      <c r="A16" s="386" t="s">
        <v>381</v>
      </c>
      <c r="B16" s="386">
        <v>2018</v>
      </c>
      <c r="C16" s="397" t="s">
        <v>867</v>
      </c>
      <c r="D16" s="395" t="s">
        <v>79</v>
      </c>
      <c r="E16" s="391" t="s">
        <v>81</v>
      </c>
      <c r="F16" s="395" t="s">
        <v>82</v>
      </c>
      <c r="G16" s="395" t="s">
        <v>85</v>
      </c>
      <c r="H16" s="395"/>
      <c r="I16" s="395" t="s">
        <v>82</v>
      </c>
      <c r="J16" s="395" t="s">
        <v>82</v>
      </c>
      <c r="K16" s="395" t="s">
        <v>82</v>
      </c>
      <c r="L16" s="396" t="s">
        <v>7</v>
      </c>
      <c r="M16" s="392"/>
      <c r="N16" s="507" t="s">
        <v>7</v>
      </c>
      <c r="O16" s="507" t="s">
        <v>7</v>
      </c>
      <c r="P16" s="507" t="s">
        <v>7</v>
      </c>
      <c r="Q16" s="507" t="s">
        <v>7</v>
      </c>
      <c r="R16" s="507" t="s">
        <v>7</v>
      </c>
      <c r="S16" s="507" t="s">
        <v>7</v>
      </c>
      <c r="T16" s="507" t="s">
        <v>7</v>
      </c>
      <c r="U16" s="507" t="s">
        <v>7</v>
      </c>
      <c r="V16" s="507" t="s">
        <v>7</v>
      </c>
      <c r="W16" s="507" t="s">
        <v>7</v>
      </c>
      <c r="X16" s="507" t="s">
        <v>7</v>
      </c>
      <c r="Y16" s="507"/>
    </row>
    <row r="17" spans="1:25">
      <c r="A17" s="386" t="s">
        <v>381</v>
      </c>
      <c r="B17" s="386">
        <v>2018</v>
      </c>
      <c r="C17" s="397" t="s">
        <v>867</v>
      </c>
      <c r="D17" s="395" t="s">
        <v>79</v>
      </c>
      <c r="E17" s="393" t="s">
        <v>437</v>
      </c>
      <c r="F17" s="395" t="s">
        <v>82</v>
      </c>
      <c r="G17" s="395" t="s">
        <v>85</v>
      </c>
      <c r="H17" s="395"/>
      <c r="I17" s="395" t="s">
        <v>82</v>
      </c>
      <c r="J17" s="395" t="s">
        <v>82</v>
      </c>
      <c r="K17" s="395" t="s">
        <v>82</v>
      </c>
      <c r="L17" s="396" t="s">
        <v>7</v>
      </c>
      <c r="M17" s="392"/>
      <c r="N17" s="507" t="s">
        <v>7</v>
      </c>
      <c r="O17" s="507" t="s">
        <v>7</v>
      </c>
      <c r="P17" s="507" t="s">
        <v>7</v>
      </c>
      <c r="Q17" s="507" t="s">
        <v>7</v>
      </c>
      <c r="R17" s="507" t="s">
        <v>7</v>
      </c>
      <c r="S17" s="507" t="s">
        <v>7</v>
      </c>
      <c r="T17" s="507" t="s">
        <v>7</v>
      </c>
      <c r="U17" s="507" t="s">
        <v>7</v>
      </c>
      <c r="V17" s="507" t="s">
        <v>7</v>
      </c>
      <c r="W17" s="507" t="s">
        <v>7</v>
      </c>
      <c r="X17" s="507" t="s">
        <v>7</v>
      </c>
      <c r="Y17" s="509"/>
    </row>
    <row r="18" spans="1:25">
      <c r="A18" s="386" t="s">
        <v>381</v>
      </c>
      <c r="B18" s="386">
        <v>2018</v>
      </c>
      <c r="C18" s="397" t="s">
        <v>867</v>
      </c>
      <c r="D18" s="395" t="s">
        <v>79</v>
      </c>
      <c r="E18" s="395" t="s">
        <v>84</v>
      </c>
      <c r="F18" s="395" t="s">
        <v>82</v>
      </c>
      <c r="G18" s="395" t="s">
        <v>85</v>
      </c>
      <c r="H18" s="395"/>
      <c r="I18" s="395" t="s">
        <v>82</v>
      </c>
      <c r="J18" s="395" t="s">
        <v>82</v>
      </c>
      <c r="K18" s="395" t="s">
        <v>82</v>
      </c>
      <c r="L18" s="396" t="s">
        <v>7</v>
      </c>
      <c r="M18" s="392"/>
      <c r="N18" s="507" t="s">
        <v>7</v>
      </c>
      <c r="O18" s="507" t="s">
        <v>7</v>
      </c>
      <c r="P18" s="507" t="s">
        <v>7</v>
      </c>
      <c r="Q18" s="507" t="s">
        <v>7</v>
      </c>
      <c r="R18" s="507" t="s">
        <v>7</v>
      </c>
      <c r="S18" s="507" t="s">
        <v>7</v>
      </c>
      <c r="T18" s="507" t="s">
        <v>7</v>
      </c>
      <c r="U18" s="507" t="s">
        <v>7</v>
      </c>
      <c r="V18" s="507" t="s">
        <v>7</v>
      </c>
      <c r="W18" s="507" t="s">
        <v>7</v>
      </c>
      <c r="X18" s="507" t="s">
        <v>7</v>
      </c>
      <c r="Y18" s="507"/>
    </row>
    <row r="19" spans="1:25">
      <c r="A19" s="386" t="s">
        <v>381</v>
      </c>
      <c r="B19" s="386">
        <v>2018</v>
      </c>
      <c r="C19" s="397" t="s">
        <v>867</v>
      </c>
      <c r="D19" s="395" t="s">
        <v>79</v>
      </c>
      <c r="E19" s="393" t="s">
        <v>543</v>
      </c>
      <c r="F19" s="395" t="s">
        <v>82</v>
      </c>
      <c r="G19" s="395" t="s">
        <v>85</v>
      </c>
      <c r="H19" s="395"/>
      <c r="I19" s="395" t="s">
        <v>82</v>
      </c>
      <c r="J19" s="395" t="s">
        <v>82</v>
      </c>
      <c r="K19" s="395" t="s">
        <v>82</v>
      </c>
      <c r="L19" s="396" t="s">
        <v>7</v>
      </c>
      <c r="M19" s="392"/>
      <c r="N19" s="507" t="s">
        <v>7</v>
      </c>
      <c r="O19" s="507" t="s">
        <v>7</v>
      </c>
      <c r="P19" s="507" t="s">
        <v>7</v>
      </c>
      <c r="Q19" s="507" t="s">
        <v>7</v>
      </c>
      <c r="R19" s="507" t="s">
        <v>7</v>
      </c>
      <c r="S19" s="507" t="s">
        <v>7</v>
      </c>
      <c r="T19" s="507" t="s">
        <v>7</v>
      </c>
      <c r="U19" s="507" t="s">
        <v>7</v>
      </c>
      <c r="V19" s="507" t="s">
        <v>7</v>
      </c>
      <c r="W19" s="507" t="s">
        <v>7</v>
      </c>
      <c r="X19" s="507" t="s">
        <v>7</v>
      </c>
      <c r="Y19" s="509"/>
    </row>
    <row r="20" spans="1:25">
      <c r="A20" s="386" t="s">
        <v>381</v>
      </c>
      <c r="B20" s="386">
        <v>2018</v>
      </c>
      <c r="C20" s="397" t="s">
        <v>868</v>
      </c>
      <c r="D20" s="398" t="s">
        <v>79</v>
      </c>
      <c r="E20" s="393" t="s">
        <v>437</v>
      </c>
      <c r="F20" s="395" t="s">
        <v>82</v>
      </c>
      <c r="G20" s="395" t="s">
        <v>85</v>
      </c>
      <c r="H20" s="395"/>
      <c r="I20" s="395" t="s">
        <v>82</v>
      </c>
      <c r="J20" s="395" t="s">
        <v>82</v>
      </c>
      <c r="K20" s="395" t="s">
        <v>82</v>
      </c>
      <c r="L20" s="396" t="s">
        <v>7</v>
      </c>
      <c r="M20" s="392"/>
      <c r="N20" s="507" t="s">
        <v>7</v>
      </c>
      <c r="O20" s="507" t="s">
        <v>7</v>
      </c>
      <c r="P20" s="507" t="s">
        <v>7</v>
      </c>
      <c r="Q20" s="507" t="s">
        <v>7</v>
      </c>
      <c r="R20" s="507" t="s">
        <v>7</v>
      </c>
      <c r="S20" s="507" t="s">
        <v>7</v>
      </c>
      <c r="T20" s="507" t="s">
        <v>7</v>
      </c>
      <c r="U20" s="507" t="s">
        <v>7</v>
      </c>
      <c r="V20" s="507" t="s">
        <v>7</v>
      </c>
      <c r="W20" s="507" t="s">
        <v>7</v>
      </c>
      <c r="X20" s="507" t="s">
        <v>7</v>
      </c>
      <c r="Y20" s="507"/>
    </row>
    <row r="21" spans="1:25">
      <c r="A21" s="386" t="s">
        <v>381</v>
      </c>
      <c r="B21" s="386">
        <v>2018</v>
      </c>
      <c r="C21" s="397" t="s">
        <v>868</v>
      </c>
      <c r="D21" s="398" t="s">
        <v>79</v>
      </c>
      <c r="E21" s="395" t="s">
        <v>84</v>
      </c>
      <c r="F21" s="395" t="s">
        <v>82</v>
      </c>
      <c r="G21" s="395" t="s">
        <v>85</v>
      </c>
      <c r="H21" s="395"/>
      <c r="I21" s="395" t="s">
        <v>82</v>
      </c>
      <c r="J21" s="395" t="s">
        <v>82</v>
      </c>
      <c r="K21" s="395" t="s">
        <v>82</v>
      </c>
      <c r="L21" s="396" t="s">
        <v>7</v>
      </c>
      <c r="M21" s="392"/>
      <c r="N21" s="507" t="s">
        <v>7</v>
      </c>
      <c r="O21" s="507" t="s">
        <v>7</v>
      </c>
      <c r="P21" s="507" t="s">
        <v>7</v>
      </c>
      <c r="Q21" s="507" t="s">
        <v>7</v>
      </c>
      <c r="R21" s="507" t="s">
        <v>7</v>
      </c>
      <c r="S21" s="507" t="s">
        <v>7</v>
      </c>
      <c r="T21" s="507" t="s">
        <v>7</v>
      </c>
      <c r="U21" s="507" t="s">
        <v>7</v>
      </c>
      <c r="V21" s="507" t="s">
        <v>7</v>
      </c>
      <c r="W21" s="507" t="s">
        <v>7</v>
      </c>
      <c r="X21" s="507" t="s">
        <v>7</v>
      </c>
      <c r="Y21" s="509"/>
    </row>
    <row r="22" spans="1:25">
      <c r="A22" s="386" t="s">
        <v>381</v>
      </c>
      <c r="B22" s="386">
        <v>2018</v>
      </c>
      <c r="C22" s="397" t="s">
        <v>868</v>
      </c>
      <c r="D22" s="398" t="s">
        <v>79</v>
      </c>
      <c r="E22" s="391" t="s">
        <v>81</v>
      </c>
      <c r="F22" s="395" t="s">
        <v>82</v>
      </c>
      <c r="G22" s="395" t="s">
        <v>85</v>
      </c>
      <c r="H22" s="395"/>
      <c r="I22" s="395" t="s">
        <v>82</v>
      </c>
      <c r="J22" s="395" t="s">
        <v>82</v>
      </c>
      <c r="K22" s="395" t="s">
        <v>82</v>
      </c>
      <c r="L22" s="396" t="s">
        <v>7</v>
      </c>
      <c r="M22" s="392"/>
      <c r="N22" s="507" t="s">
        <v>7</v>
      </c>
      <c r="O22" s="507" t="s">
        <v>7</v>
      </c>
      <c r="P22" s="507" t="s">
        <v>7</v>
      </c>
      <c r="Q22" s="507" t="s">
        <v>7</v>
      </c>
      <c r="R22" s="507" t="s">
        <v>7</v>
      </c>
      <c r="S22" s="507" t="s">
        <v>7</v>
      </c>
      <c r="T22" s="507" t="s">
        <v>7</v>
      </c>
      <c r="U22" s="507" t="s">
        <v>7</v>
      </c>
      <c r="V22" s="507" t="s">
        <v>7</v>
      </c>
      <c r="W22" s="507" t="s">
        <v>7</v>
      </c>
      <c r="X22" s="507" t="s">
        <v>7</v>
      </c>
      <c r="Y22" s="507"/>
    </row>
    <row r="23" spans="1:25">
      <c r="A23" s="386" t="s">
        <v>381</v>
      </c>
      <c r="B23" s="386">
        <v>2018</v>
      </c>
      <c r="C23" s="397" t="s">
        <v>868</v>
      </c>
      <c r="D23" s="398" t="s">
        <v>79</v>
      </c>
      <c r="E23" s="391" t="s">
        <v>80</v>
      </c>
      <c r="F23" s="395" t="s">
        <v>82</v>
      </c>
      <c r="G23" s="395" t="s">
        <v>85</v>
      </c>
      <c r="H23" s="395"/>
      <c r="I23" s="395" t="s">
        <v>82</v>
      </c>
      <c r="J23" s="395" t="s">
        <v>82</v>
      </c>
      <c r="K23" s="395" t="s">
        <v>82</v>
      </c>
      <c r="L23" s="396" t="s">
        <v>7</v>
      </c>
      <c r="M23" s="392"/>
      <c r="N23" s="507" t="s">
        <v>7</v>
      </c>
      <c r="O23" s="507" t="s">
        <v>7</v>
      </c>
      <c r="P23" s="507" t="s">
        <v>7</v>
      </c>
      <c r="Q23" s="507" t="s">
        <v>7</v>
      </c>
      <c r="R23" s="507" t="s">
        <v>7</v>
      </c>
      <c r="S23" s="507" t="s">
        <v>7</v>
      </c>
      <c r="T23" s="507" t="s">
        <v>7</v>
      </c>
      <c r="U23" s="507" t="s">
        <v>7</v>
      </c>
      <c r="V23" s="507" t="s">
        <v>7</v>
      </c>
      <c r="W23" s="507" t="s">
        <v>7</v>
      </c>
      <c r="X23" s="507" t="s">
        <v>7</v>
      </c>
      <c r="Y23" s="509"/>
    </row>
    <row r="24" spans="1:25">
      <c r="A24" s="386" t="s">
        <v>381</v>
      </c>
      <c r="B24" s="386">
        <v>2018</v>
      </c>
      <c r="C24" s="397" t="s">
        <v>868</v>
      </c>
      <c r="D24" s="398" t="s">
        <v>79</v>
      </c>
      <c r="E24" s="391" t="s">
        <v>543</v>
      </c>
      <c r="F24" s="395" t="s">
        <v>82</v>
      </c>
      <c r="G24" s="395" t="s">
        <v>85</v>
      </c>
      <c r="H24" s="395"/>
      <c r="I24" s="395" t="s">
        <v>82</v>
      </c>
      <c r="J24" s="395" t="s">
        <v>82</v>
      </c>
      <c r="K24" s="395" t="s">
        <v>82</v>
      </c>
      <c r="L24" s="396" t="s">
        <v>7</v>
      </c>
      <c r="M24" s="392"/>
      <c r="N24" s="507" t="s">
        <v>7</v>
      </c>
      <c r="O24" s="507" t="s">
        <v>7</v>
      </c>
      <c r="P24" s="507" t="s">
        <v>7</v>
      </c>
      <c r="Q24" s="507" t="s">
        <v>7</v>
      </c>
      <c r="R24" s="507" t="s">
        <v>7</v>
      </c>
      <c r="S24" s="507" t="s">
        <v>7</v>
      </c>
      <c r="T24" s="507" t="s">
        <v>7</v>
      </c>
      <c r="U24" s="507" t="s">
        <v>7</v>
      </c>
      <c r="V24" s="507" t="s">
        <v>7</v>
      </c>
      <c r="W24" s="507" t="s">
        <v>7</v>
      </c>
      <c r="X24" s="507" t="s">
        <v>7</v>
      </c>
      <c r="Y24" s="507"/>
    </row>
    <row r="25" spans="1:25">
      <c r="A25" s="386" t="s">
        <v>381</v>
      </c>
      <c r="B25" s="386">
        <v>2018</v>
      </c>
      <c r="C25" s="397" t="s">
        <v>868</v>
      </c>
      <c r="D25" s="398" t="s">
        <v>79</v>
      </c>
      <c r="E25" s="391" t="s">
        <v>447</v>
      </c>
      <c r="F25" s="395" t="s">
        <v>82</v>
      </c>
      <c r="G25" s="395" t="s">
        <v>85</v>
      </c>
      <c r="H25" s="395"/>
      <c r="I25" s="395" t="s">
        <v>82</v>
      </c>
      <c r="J25" s="395" t="s">
        <v>82</v>
      </c>
      <c r="K25" s="395" t="s">
        <v>82</v>
      </c>
      <c r="L25" s="396" t="s">
        <v>7</v>
      </c>
      <c r="M25" s="392"/>
      <c r="N25" s="507" t="s">
        <v>7</v>
      </c>
      <c r="O25" s="507" t="s">
        <v>7</v>
      </c>
      <c r="P25" s="507" t="s">
        <v>7</v>
      </c>
      <c r="Q25" s="507" t="s">
        <v>7</v>
      </c>
      <c r="R25" s="507" t="s">
        <v>7</v>
      </c>
      <c r="S25" s="507" t="s">
        <v>7</v>
      </c>
      <c r="T25" s="507" t="s">
        <v>7</v>
      </c>
      <c r="U25" s="507" t="s">
        <v>7</v>
      </c>
      <c r="V25" s="507" t="s">
        <v>7</v>
      </c>
      <c r="W25" s="507" t="s">
        <v>7</v>
      </c>
      <c r="X25" s="507" t="s">
        <v>7</v>
      </c>
      <c r="Y25" s="509"/>
    </row>
    <row r="26" spans="1:25">
      <c r="A26" s="386" t="s">
        <v>381</v>
      </c>
      <c r="B26" s="386">
        <v>2018</v>
      </c>
      <c r="C26" s="397" t="s">
        <v>868</v>
      </c>
      <c r="D26" s="399" t="s">
        <v>79</v>
      </c>
      <c r="E26" s="395" t="s">
        <v>869</v>
      </c>
      <c r="F26" s="398" t="s">
        <v>82</v>
      </c>
      <c r="G26" s="395" t="s">
        <v>85</v>
      </c>
      <c r="H26" s="395"/>
      <c r="I26" s="395" t="s">
        <v>82</v>
      </c>
      <c r="J26" s="395" t="s">
        <v>82</v>
      </c>
      <c r="K26" s="395" t="s">
        <v>82</v>
      </c>
      <c r="L26" s="396" t="s">
        <v>7</v>
      </c>
      <c r="M26" s="392"/>
      <c r="N26" s="507" t="s">
        <v>7</v>
      </c>
      <c r="O26" s="507" t="s">
        <v>7</v>
      </c>
      <c r="P26" s="507" t="s">
        <v>7</v>
      </c>
      <c r="Q26" s="507" t="s">
        <v>7</v>
      </c>
      <c r="R26" s="507" t="s">
        <v>7</v>
      </c>
      <c r="S26" s="507" t="s">
        <v>7</v>
      </c>
      <c r="T26" s="507" t="s">
        <v>7</v>
      </c>
      <c r="U26" s="507" t="s">
        <v>7</v>
      </c>
      <c r="V26" s="507" t="s">
        <v>7</v>
      </c>
      <c r="W26" s="507" t="s">
        <v>7</v>
      </c>
      <c r="X26" s="507" t="s">
        <v>7</v>
      </c>
      <c r="Y26" s="507"/>
    </row>
    <row r="27" spans="1:25">
      <c r="A27" s="386" t="s">
        <v>381</v>
      </c>
      <c r="B27" s="386">
        <v>2018</v>
      </c>
      <c r="C27" s="397" t="s">
        <v>870</v>
      </c>
      <c r="D27" s="399" t="s">
        <v>79</v>
      </c>
      <c r="E27" s="400" t="s">
        <v>81</v>
      </c>
      <c r="F27" s="398" t="s">
        <v>82</v>
      </c>
      <c r="G27" s="395" t="s">
        <v>85</v>
      </c>
      <c r="H27" s="395"/>
      <c r="I27" s="395" t="s">
        <v>82</v>
      </c>
      <c r="J27" s="395" t="s">
        <v>82</v>
      </c>
      <c r="K27" s="395" t="s">
        <v>82</v>
      </c>
      <c r="L27" s="396" t="s">
        <v>7</v>
      </c>
      <c r="M27" s="392"/>
      <c r="N27" s="507" t="s">
        <v>7</v>
      </c>
      <c r="O27" s="507" t="s">
        <v>7</v>
      </c>
      <c r="P27" s="507" t="s">
        <v>7</v>
      </c>
      <c r="Q27" s="507" t="s">
        <v>7</v>
      </c>
      <c r="R27" s="507" t="s">
        <v>7</v>
      </c>
      <c r="S27" s="507" t="s">
        <v>7</v>
      </c>
      <c r="T27" s="507" t="s">
        <v>7</v>
      </c>
      <c r="U27" s="507" t="s">
        <v>7</v>
      </c>
      <c r="V27" s="507" t="s">
        <v>7</v>
      </c>
      <c r="W27" s="507" t="s">
        <v>7</v>
      </c>
      <c r="X27" s="507" t="s">
        <v>7</v>
      </c>
      <c r="Y27" s="509"/>
    </row>
    <row r="28" spans="1:25">
      <c r="A28" s="386" t="s">
        <v>381</v>
      </c>
      <c r="B28" s="386">
        <v>2018</v>
      </c>
      <c r="C28" s="397" t="s">
        <v>870</v>
      </c>
      <c r="D28" s="399" t="s">
        <v>79</v>
      </c>
      <c r="E28" s="401" t="s">
        <v>84</v>
      </c>
      <c r="F28" s="398" t="s">
        <v>82</v>
      </c>
      <c r="G28" s="395" t="s">
        <v>85</v>
      </c>
      <c r="H28" s="395"/>
      <c r="I28" s="395" t="s">
        <v>82</v>
      </c>
      <c r="J28" s="395" t="s">
        <v>82</v>
      </c>
      <c r="K28" s="395" t="s">
        <v>82</v>
      </c>
      <c r="L28" s="396" t="s">
        <v>7</v>
      </c>
      <c r="M28" s="392"/>
      <c r="N28" s="507" t="s">
        <v>7</v>
      </c>
      <c r="O28" s="507" t="s">
        <v>7</v>
      </c>
      <c r="P28" s="507" t="s">
        <v>7</v>
      </c>
      <c r="Q28" s="507" t="s">
        <v>7</v>
      </c>
      <c r="R28" s="507" t="s">
        <v>7</v>
      </c>
      <c r="S28" s="507" t="s">
        <v>7</v>
      </c>
      <c r="T28" s="507" t="s">
        <v>7</v>
      </c>
      <c r="U28" s="507" t="s">
        <v>7</v>
      </c>
      <c r="V28" s="507" t="s">
        <v>7</v>
      </c>
      <c r="W28" s="507" t="s">
        <v>7</v>
      </c>
      <c r="X28" s="507" t="s">
        <v>7</v>
      </c>
      <c r="Y28" s="507"/>
    </row>
    <row r="29" spans="1:25">
      <c r="A29" s="386" t="s">
        <v>381</v>
      </c>
      <c r="B29" s="386">
        <v>2018</v>
      </c>
      <c r="C29" s="397" t="s">
        <v>870</v>
      </c>
      <c r="D29" s="399" t="s">
        <v>79</v>
      </c>
      <c r="E29" s="401" t="s">
        <v>869</v>
      </c>
      <c r="F29" s="398" t="s">
        <v>82</v>
      </c>
      <c r="G29" s="395" t="s">
        <v>85</v>
      </c>
      <c r="H29" s="395"/>
      <c r="I29" s="395" t="s">
        <v>82</v>
      </c>
      <c r="J29" s="395" t="s">
        <v>82</v>
      </c>
      <c r="K29" s="395" t="s">
        <v>82</v>
      </c>
      <c r="L29" s="396" t="s">
        <v>7</v>
      </c>
      <c r="M29" s="392"/>
      <c r="N29" s="507" t="s">
        <v>7</v>
      </c>
      <c r="O29" s="507" t="s">
        <v>7</v>
      </c>
      <c r="P29" s="507" t="s">
        <v>7</v>
      </c>
      <c r="Q29" s="507" t="s">
        <v>7</v>
      </c>
      <c r="R29" s="507" t="s">
        <v>7</v>
      </c>
      <c r="S29" s="507" t="s">
        <v>7</v>
      </c>
      <c r="T29" s="507" t="s">
        <v>7</v>
      </c>
      <c r="U29" s="507" t="s">
        <v>7</v>
      </c>
      <c r="V29" s="507" t="s">
        <v>7</v>
      </c>
      <c r="W29" s="507" t="s">
        <v>7</v>
      </c>
      <c r="X29" s="507" t="s">
        <v>7</v>
      </c>
      <c r="Y29" s="509"/>
    </row>
    <row r="30" spans="1:25">
      <c r="A30" s="386" t="s">
        <v>381</v>
      </c>
      <c r="B30" s="386">
        <v>2018</v>
      </c>
      <c r="C30" s="397" t="s">
        <v>871</v>
      </c>
      <c r="D30" s="399" t="s">
        <v>79</v>
      </c>
      <c r="E30" s="400" t="s">
        <v>81</v>
      </c>
      <c r="F30" s="398" t="s">
        <v>82</v>
      </c>
      <c r="G30" s="395" t="s">
        <v>85</v>
      </c>
      <c r="H30" s="395"/>
      <c r="I30" s="395" t="s">
        <v>82</v>
      </c>
      <c r="J30" s="395" t="s">
        <v>82</v>
      </c>
      <c r="K30" s="395" t="s">
        <v>82</v>
      </c>
      <c r="L30" s="396" t="s">
        <v>7</v>
      </c>
      <c r="M30" s="392"/>
      <c r="N30" s="507" t="s">
        <v>7</v>
      </c>
      <c r="O30" s="507" t="s">
        <v>7</v>
      </c>
      <c r="P30" s="507" t="s">
        <v>7</v>
      </c>
      <c r="Q30" s="507" t="s">
        <v>7</v>
      </c>
      <c r="R30" s="507" t="s">
        <v>7</v>
      </c>
      <c r="S30" s="507" t="s">
        <v>7</v>
      </c>
      <c r="T30" s="507" t="s">
        <v>7</v>
      </c>
      <c r="U30" s="507" t="s">
        <v>7</v>
      </c>
      <c r="V30" s="507" t="s">
        <v>7</v>
      </c>
      <c r="W30" s="507" t="s">
        <v>7</v>
      </c>
      <c r="X30" s="507" t="s">
        <v>7</v>
      </c>
      <c r="Y30" s="507"/>
    </row>
    <row r="31" spans="1:25">
      <c r="A31" s="386" t="s">
        <v>381</v>
      </c>
      <c r="B31" s="386">
        <v>2018</v>
      </c>
      <c r="C31" s="397" t="s">
        <v>871</v>
      </c>
      <c r="D31" s="399" t="s">
        <v>79</v>
      </c>
      <c r="E31" s="401" t="s">
        <v>84</v>
      </c>
      <c r="F31" s="398" t="s">
        <v>82</v>
      </c>
      <c r="G31" s="395" t="s">
        <v>85</v>
      </c>
      <c r="H31" s="395"/>
      <c r="I31" s="395" t="s">
        <v>82</v>
      </c>
      <c r="J31" s="395" t="s">
        <v>82</v>
      </c>
      <c r="K31" s="395" t="s">
        <v>82</v>
      </c>
      <c r="L31" s="396" t="s">
        <v>7</v>
      </c>
      <c r="M31" s="392"/>
      <c r="N31" s="507" t="s">
        <v>7</v>
      </c>
      <c r="O31" s="507" t="s">
        <v>7</v>
      </c>
      <c r="P31" s="507" t="s">
        <v>7</v>
      </c>
      <c r="Q31" s="507" t="s">
        <v>7</v>
      </c>
      <c r="R31" s="507" t="s">
        <v>7</v>
      </c>
      <c r="S31" s="507" t="s">
        <v>7</v>
      </c>
      <c r="T31" s="507" t="s">
        <v>7</v>
      </c>
      <c r="U31" s="507" t="s">
        <v>7</v>
      </c>
      <c r="V31" s="507" t="s">
        <v>7</v>
      </c>
      <c r="W31" s="507" t="s">
        <v>7</v>
      </c>
      <c r="X31" s="507" t="s">
        <v>7</v>
      </c>
      <c r="Y31" s="509"/>
    </row>
    <row r="32" spans="1:25">
      <c r="A32" s="386" t="s">
        <v>381</v>
      </c>
      <c r="B32" s="386">
        <v>2018</v>
      </c>
      <c r="C32" s="397" t="s">
        <v>871</v>
      </c>
      <c r="D32" s="399" t="s">
        <v>79</v>
      </c>
      <c r="E32" s="401" t="s">
        <v>869</v>
      </c>
      <c r="F32" s="398" t="s">
        <v>82</v>
      </c>
      <c r="G32" s="395" t="s">
        <v>85</v>
      </c>
      <c r="H32" s="395"/>
      <c r="I32" s="395" t="s">
        <v>82</v>
      </c>
      <c r="J32" s="395" t="s">
        <v>82</v>
      </c>
      <c r="K32" s="395" t="s">
        <v>82</v>
      </c>
      <c r="L32" s="396" t="s">
        <v>7</v>
      </c>
      <c r="M32" s="392"/>
      <c r="N32" s="507" t="s">
        <v>7</v>
      </c>
      <c r="O32" s="507" t="s">
        <v>7</v>
      </c>
      <c r="P32" s="507" t="s">
        <v>7</v>
      </c>
      <c r="Q32" s="507" t="s">
        <v>7</v>
      </c>
      <c r="R32" s="507" t="s">
        <v>7</v>
      </c>
      <c r="S32" s="507" t="s">
        <v>7</v>
      </c>
      <c r="T32" s="507" t="s">
        <v>7</v>
      </c>
      <c r="U32" s="507" t="s">
        <v>7</v>
      </c>
      <c r="V32" s="507" t="s">
        <v>7</v>
      </c>
      <c r="W32" s="507" t="s">
        <v>7</v>
      </c>
      <c r="X32" s="507" t="s">
        <v>7</v>
      </c>
      <c r="Y32" s="507"/>
    </row>
  </sheetData>
  <dataValidations count="1">
    <dataValidation type="textLength" showInputMessage="1" showErrorMessage="1" sqref="M5:M32" xr:uid="{00000000-0002-0000-0300-000000000000}">
      <formula1>0</formula1>
      <formula2>150</formula2>
    </dataValidation>
  </dataValidations>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4" tint="0.39997558519241921"/>
    <pageSetUpPr fitToPage="1"/>
  </sheetPr>
  <dimension ref="A1:U14"/>
  <sheetViews>
    <sheetView topLeftCell="E1" zoomScale="71" zoomScaleNormal="71" workbookViewId="0">
      <selection activeCell="G20" sqref="G20"/>
    </sheetView>
  </sheetViews>
  <sheetFormatPr defaultColWidth="8.85546875" defaultRowHeight="12.75"/>
  <cols>
    <col min="1" max="1" width="9" style="33" customWidth="1"/>
    <col min="2" max="2" width="18.7109375" style="33" customWidth="1"/>
    <col min="3" max="3" width="15.5703125" style="33" customWidth="1"/>
    <col min="4" max="4" width="18.140625" style="33" customWidth="1"/>
    <col min="5" max="5" width="19.28515625" style="33" customWidth="1"/>
    <col min="6" max="6" width="15.85546875" style="33" customWidth="1"/>
    <col min="7" max="7" width="17" style="33" customWidth="1"/>
    <col min="8" max="8" width="22" style="33" customWidth="1"/>
    <col min="9" max="9" width="20.140625" style="33" customWidth="1"/>
    <col min="10" max="10" width="27.28515625" style="33" customWidth="1"/>
    <col min="11" max="11" width="25.140625" style="33" customWidth="1"/>
    <col min="12" max="12" width="17.140625" style="33" customWidth="1"/>
    <col min="13" max="13" width="15.140625" style="33" customWidth="1"/>
    <col min="14" max="14" width="17" style="33" customWidth="1"/>
    <col min="15" max="15" width="14.140625" style="33" customWidth="1"/>
    <col min="16" max="16" width="20.140625" style="40" customWidth="1"/>
    <col min="17" max="17" width="16.7109375" style="40" customWidth="1"/>
    <col min="18" max="18" width="26.7109375" style="40" customWidth="1"/>
    <col min="19" max="19" width="11.85546875" style="33" customWidth="1"/>
    <col min="20" max="20" width="18.28515625" style="33" customWidth="1"/>
    <col min="21" max="21" width="34.42578125" style="33" customWidth="1"/>
    <col min="22" max="24" width="8.85546875" style="33"/>
    <col min="25" max="25" width="8.85546875" style="33" customWidth="1"/>
    <col min="26" max="26" width="8.85546875" style="33"/>
    <col min="27" max="27" width="8.85546875" style="33" customWidth="1"/>
    <col min="28" max="28" width="8.85546875" style="33"/>
    <col min="29" max="29" width="8.85546875" style="33" customWidth="1"/>
    <col min="30" max="16384" width="8.85546875" style="33"/>
  </cols>
  <sheetData>
    <row r="1" spans="1:21" ht="13.5" thickBot="1">
      <c r="A1" s="45" t="s">
        <v>238</v>
      </c>
      <c r="B1" s="41"/>
      <c r="C1" s="41"/>
      <c r="D1" s="41"/>
      <c r="E1" s="41"/>
      <c r="F1" s="41"/>
      <c r="G1" s="41"/>
      <c r="H1" s="41"/>
      <c r="I1" s="41"/>
      <c r="J1" s="43"/>
      <c r="K1" s="42"/>
      <c r="L1" s="42"/>
      <c r="M1" s="44"/>
      <c r="N1" s="44"/>
      <c r="O1" s="44"/>
      <c r="P1" s="44"/>
      <c r="Q1" s="44"/>
      <c r="R1" s="44"/>
      <c r="S1" s="44"/>
      <c r="T1" s="44"/>
      <c r="U1" s="41"/>
    </row>
    <row r="2" spans="1:21">
      <c r="A2" s="60"/>
      <c r="B2" s="27"/>
      <c r="C2" s="27"/>
      <c r="D2" s="27"/>
      <c r="E2" s="27"/>
      <c r="F2" s="27"/>
      <c r="G2" s="27"/>
      <c r="H2" s="27"/>
      <c r="I2" s="27"/>
      <c r="J2" s="27"/>
      <c r="K2" s="27"/>
      <c r="L2" s="27"/>
      <c r="M2" s="27"/>
      <c r="N2" s="27"/>
      <c r="O2" s="27"/>
      <c r="P2" s="27"/>
      <c r="Q2" s="27"/>
      <c r="R2" s="27"/>
      <c r="S2" s="291"/>
      <c r="T2" s="104" t="s">
        <v>58</v>
      </c>
      <c r="U2" s="102" t="s">
        <v>1184</v>
      </c>
    </row>
    <row r="3" spans="1:21" ht="13.5" thickBot="1">
      <c r="A3" s="59"/>
      <c r="B3" s="27"/>
      <c r="C3" s="27"/>
      <c r="D3" s="27"/>
      <c r="E3" s="27"/>
      <c r="F3" s="27"/>
      <c r="G3" s="27"/>
      <c r="H3" s="27"/>
      <c r="I3" s="27"/>
      <c r="J3" s="27"/>
      <c r="K3" s="27"/>
      <c r="L3" s="27"/>
      <c r="M3" s="27"/>
      <c r="N3" s="27"/>
      <c r="O3" s="27"/>
      <c r="P3" s="27"/>
      <c r="Q3" s="27"/>
      <c r="R3" s="27"/>
      <c r="S3" s="291"/>
      <c r="T3" s="105" t="s">
        <v>57</v>
      </c>
      <c r="U3" s="164">
        <v>2018</v>
      </c>
    </row>
    <row r="4" spans="1:21" s="209" customFormat="1" ht="59.25" customHeight="1">
      <c r="A4" s="870" t="s">
        <v>0</v>
      </c>
      <c r="B4" s="872" t="s">
        <v>237</v>
      </c>
      <c r="C4" s="870" t="s">
        <v>236</v>
      </c>
      <c r="D4" s="872" t="s">
        <v>5</v>
      </c>
      <c r="E4" s="872" t="s">
        <v>8</v>
      </c>
      <c r="F4" s="870" t="s">
        <v>235</v>
      </c>
      <c r="G4" s="870" t="s">
        <v>68</v>
      </c>
      <c r="H4" s="872" t="s">
        <v>234</v>
      </c>
      <c r="I4" s="874" t="s">
        <v>233</v>
      </c>
      <c r="J4" s="876" t="s">
        <v>232</v>
      </c>
      <c r="K4" s="866" t="s">
        <v>231</v>
      </c>
      <c r="L4" s="866" t="s">
        <v>230</v>
      </c>
      <c r="M4" s="866" t="s">
        <v>229</v>
      </c>
      <c r="N4" s="866" t="s">
        <v>9</v>
      </c>
      <c r="O4" s="874" t="s">
        <v>4</v>
      </c>
      <c r="P4" s="880" t="s">
        <v>331</v>
      </c>
      <c r="Q4" s="882" t="s">
        <v>332</v>
      </c>
      <c r="R4" s="868" t="s">
        <v>228</v>
      </c>
      <c r="S4" s="884" t="s">
        <v>227</v>
      </c>
      <c r="T4" s="868" t="s">
        <v>226</v>
      </c>
      <c r="U4" s="878" t="s">
        <v>225</v>
      </c>
    </row>
    <row r="5" spans="1:21" ht="13.5" thickBot="1">
      <c r="A5" s="871"/>
      <c r="B5" s="873"/>
      <c r="C5" s="871"/>
      <c r="D5" s="873"/>
      <c r="E5" s="873"/>
      <c r="F5" s="873"/>
      <c r="G5" s="871"/>
      <c r="H5" s="873"/>
      <c r="I5" s="875"/>
      <c r="J5" s="877"/>
      <c r="K5" s="867"/>
      <c r="L5" s="867"/>
      <c r="M5" s="867"/>
      <c r="N5" s="867"/>
      <c r="O5" s="875"/>
      <c r="P5" s="881"/>
      <c r="Q5" s="883"/>
      <c r="R5" s="869"/>
      <c r="S5" s="885"/>
      <c r="T5" s="869"/>
      <c r="U5" s="879"/>
    </row>
    <row r="6" spans="1:21" ht="38.25">
      <c r="A6" s="309" t="s">
        <v>381</v>
      </c>
      <c r="B6" s="308" t="s">
        <v>52</v>
      </c>
      <c r="C6" s="307" t="s">
        <v>198</v>
      </c>
      <c r="D6" s="988" t="s">
        <v>221</v>
      </c>
      <c r="E6" s="994" t="s">
        <v>220</v>
      </c>
      <c r="F6" s="995" t="s">
        <v>6</v>
      </c>
      <c r="G6" s="995"/>
      <c r="H6" s="996" t="s">
        <v>680</v>
      </c>
      <c r="I6" s="997" t="s">
        <v>224</v>
      </c>
      <c r="J6" s="997" t="s">
        <v>105</v>
      </c>
      <c r="K6" s="998" t="s">
        <v>212</v>
      </c>
      <c r="L6" s="999" t="s">
        <v>211</v>
      </c>
      <c r="M6" s="1000">
        <v>110</v>
      </c>
      <c r="N6" s="999" t="s">
        <v>289</v>
      </c>
      <c r="O6" s="1001"/>
      <c r="P6" s="1002">
        <v>110</v>
      </c>
      <c r="Q6" s="1003">
        <v>100</v>
      </c>
      <c r="R6" s="1002" t="s">
        <v>802</v>
      </c>
      <c r="S6" s="1002" t="s">
        <v>803</v>
      </c>
      <c r="T6" s="1004" t="s">
        <v>6</v>
      </c>
      <c r="U6" s="1005" t="s">
        <v>804</v>
      </c>
    </row>
    <row r="7" spans="1:21" ht="38.25">
      <c r="A7" s="309" t="s">
        <v>381</v>
      </c>
      <c r="B7" s="308" t="s">
        <v>52</v>
      </c>
      <c r="C7" s="300" t="s">
        <v>198</v>
      </c>
      <c r="D7" s="989" t="s">
        <v>221</v>
      </c>
      <c r="E7" s="1006" t="s">
        <v>220</v>
      </c>
      <c r="F7" s="307" t="s">
        <v>6</v>
      </c>
      <c r="G7" s="1007"/>
      <c r="H7" s="306" t="s">
        <v>681</v>
      </c>
      <c r="I7" s="1008" t="s">
        <v>223</v>
      </c>
      <c r="J7" s="1008" t="s">
        <v>105</v>
      </c>
      <c r="K7" s="1009" t="s">
        <v>215</v>
      </c>
      <c r="L7" s="1010" t="s">
        <v>682</v>
      </c>
      <c r="M7" s="1011">
        <v>2</v>
      </c>
      <c r="N7" s="1010" t="s">
        <v>683</v>
      </c>
      <c r="O7" s="299"/>
      <c r="P7" s="1012">
        <v>2</v>
      </c>
      <c r="Q7" s="976">
        <v>100</v>
      </c>
      <c r="R7" s="1012"/>
      <c r="S7" s="1012" t="s">
        <v>803</v>
      </c>
      <c r="T7" s="1013" t="s">
        <v>6</v>
      </c>
      <c r="U7" s="1014" t="s">
        <v>805</v>
      </c>
    </row>
    <row r="8" spans="1:21" ht="38.25">
      <c r="A8" s="298" t="s">
        <v>381</v>
      </c>
      <c r="B8" s="308" t="s">
        <v>52</v>
      </c>
      <c r="C8" s="297" t="s">
        <v>198</v>
      </c>
      <c r="D8" s="990" t="s">
        <v>221</v>
      </c>
      <c r="E8" s="1015" t="s">
        <v>220</v>
      </c>
      <c r="F8" s="296" t="s">
        <v>6</v>
      </c>
      <c r="G8" s="1016"/>
      <c r="H8" s="295" t="s">
        <v>684</v>
      </c>
      <c r="I8" s="1017" t="s">
        <v>219</v>
      </c>
      <c r="J8" s="1017" t="s">
        <v>105</v>
      </c>
      <c r="K8" s="1018" t="s">
        <v>685</v>
      </c>
      <c r="L8" s="1016" t="s">
        <v>686</v>
      </c>
      <c r="M8" s="1016">
        <v>3</v>
      </c>
      <c r="N8" s="1016" t="s">
        <v>683</v>
      </c>
      <c r="O8" s="294" t="s">
        <v>687</v>
      </c>
      <c r="P8" s="1019">
        <v>0</v>
      </c>
      <c r="Q8" s="976">
        <v>0</v>
      </c>
      <c r="R8" s="1012" t="s">
        <v>222</v>
      </c>
      <c r="S8" s="1012" t="s">
        <v>803</v>
      </c>
      <c r="T8" s="1013" t="s">
        <v>6</v>
      </c>
      <c r="U8" s="1014" t="s">
        <v>806</v>
      </c>
    </row>
    <row r="9" spans="1:21" ht="63.75">
      <c r="A9" s="309" t="s">
        <v>381</v>
      </c>
      <c r="B9" s="308" t="s">
        <v>52</v>
      </c>
      <c r="C9" s="307" t="s">
        <v>198</v>
      </c>
      <c r="D9" s="988" t="s">
        <v>221</v>
      </c>
      <c r="E9" s="1006" t="s">
        <v>439</v>
      </c>
      <c r="F9" s="307" t="s">
        <v>6</v>
      </c>
      <c r="G9" s="307"/>
      <c r="H9" s="306" t="s">
        <v>688</v>
      </c>
      <c r="I9" s="305" t="s">
        <v>224</v>
      </c>
      <c r="J9" s="305" t="s">
        <v>105</v>
      </c>
      <c r="K9" s="304" t="s">
        <v>212</v>
      </c>
      <c r="L9" s="303" t="s">
        <v>211</v>
      </c>
      <c r="M9" s="302">
        <v>110</v>
      </c>
      <c r="N9" s="303" t="s">
        <v>683</v>
      </c>
      <c r="O9" s="301"/>
      <c r="P9" s="1019">
        <v>110</v>
      </c>
      <c r="Q9" s="976">
        <v>100</v>
      </c>
      <c r="R9" s="1012"/>
      <c r="S9" s="1012" t="s">
        <v>807</v>
      </c>
      <c r="T9" s="1013" t="s">
        <v>6</v>
      </c>
      <c r="U9" s="1014" t="s">
        <v>809</v>
      </c>
    </row>
    <row r="10" spans="1:21" ht="38.25">
      <c r="A10" s="309" t="s">
        <v>381</v>
      </c>
      <c r="B10" s="308" t="s">
        <v>52</v>
      </c>
      <c r="C10" s="300" t="s">
        <v>198</v>
      </c>
      <c r="D10" s="989" t="s">
        <v>221</v>
      </c>
      <c r="E10" s="1006" t="s">
        <v>439</v>
      </c>
      <c r="F10" s="307" t="s">
        <v>6</v>
      </c>
      <c r="G10" s="1007"/>
      <c r="H10" s="306" t="s">
        <v>689</v>
      </c>
      <c r="I10" s="1008" t="s">
        <v>223</v>
      </c>
      <c r="J10" s="1008" t="s">
        <v>105</v>
      </c>
      <c r="K10" s="1008" t="s">
        <v>215</v>
      </c>
      <c r="L10" s="1010" t="s">
        <v>682</v>
      </c>
      <c r="M10" s="1011">
        <v>2</v>
      </c>
      <c r="N10" s="303" t="s">
        <v>683</v>
      </c>
      <c r="O10" s="299"/>
      <c r="P10" s="1012">
        <v>2</v>
      </c>
      <c r="Q10" s="976">
        <v>100</v>
      </c>
      <c r="R10" s="1012"/>
      <c r="S10" s="1012" t="s">
        <v>807</v>
      </c>
      <c r="T10" s="1013" t="s">
        <v>6</v>
      </c>
      <c r="U10" s="1014" t="s">
        <v>805</v>
      </c>
    </row>
    <row r="11" spans="1:21" ht="38.25">
      <c r="A11" s="298" t="s">
        <v>381</v>
      </c>
      <c r="B11" s="308" t="s">
        <v>52</v>
      </c>
      <c r="C11" s="297" t="s">
        <v>198</v>
      </c>
      <c r="D11" s="990" t="s">
        <v>221</v>
      </c>
      <c r="E11" s="1015" t="s">
        <v>439</v>
      </c>
      <c r="F11" s="296" t="s">
        <v>6</v>
      </c>
      <c r="G11" s="1016"/>
      <c r="H11" s="295" t="s">
        <v>690</v>
      </c>
      <c r="I11" s="1017" t="s">
        <v>219</v>
      </c>
      <c r="J11" s="1017" t="s">
        <v>105</v>
      </c>
      <c r="K11" s="1017" t="s">
        <v>685</v>
      </c>
      <c r="L11" s="1016" t="s">
        <v>686</v>
      </c>
      <c r="M11" s="1016">
        <v>3</v>
      </c>
      <c r="N11" s="296" t="s">
        <v>683</v>
      </c>
      <c r="O11" s="294" t="s">
        <v>687</v>
      </c>
      <c r="P11" s="1012">
        <v>0</v>
      </c>
      <c r="Q11" s="976">
        <v>0</v>
      </c>
      <c r="R11" s="1012" t="s">
        <v>222</v>
      </c>
      <c r="S11" s="1012" t="s">
        <v>807</v>
      </c>
      <c r="T11" s="1013" t="s">
        <v>6</v>
      </c>
      <c r="U11" s="1014" t="s">
        <v>808</v>
      </c>
    </row>
    <row r="12" spans="1:21">
      <c r="A12" s="293" t="s">
        <v>381</v>
      </c>
      <c r="B12" s="308" t="s">
        <v>52</v>
      </c>
      <c r="C12" s="292" t="s">
        <v>198</v>
      </c>
      <c r="D12" s="991" t="s">
        <v>79</v>
      </c>
      <c r="E12" s="1020" t="s">
        <v>81</v>
      </c>
      <c r="F12" s="775" t="s">
        <v>82</v>
      </c>
      <c r="G12" s="1021"/>
      <c r="H12" s="1022"/>
      <c r="I12" s="1022" t="s">
        <v>218</v>
      </c>
      <c r="J12" s="1022"/>
      <c r="K12" s="1023"/>
      <c r="L12" s="1024"/>
      <c r="M12" s="1025">
        <v>0</v>
      </c>
      <c r="N12" s="775" t="s">
        <v>289</v>
      </c>
      <c r="O12" s="1026"/>
      <c r="P12" s="1019"/>
      <c r="Q12" s="1027" t="e">
        <f t="shared" ref="Q12:Q14" si="0">P12*100/M12</f>
        <v>#DIV/0!</v>
      </c>
      <c r="R12" s="776"/>
      <c r="S12" s="776"/>
      <c r="T12" s="776"/>
      <c r="U12" s="1028"/>
    </row>
    <row r="13" spans="1:21" ht="90" customHeight="1">
      <c r="A13" s="978" t="s">
        <v>381</v>
      </c>
      <c r="B13" s="975" t="s">
        <v>52</v>
      </c>
      <c r="C13" s="979" t="s">
        <v>198</v>
      </c>
      <c r="D13" s="992" t="s">
        <v>79</v>
      </c>
      <c r="E13" s="1029" t="s">
        <v>81</v>
      </c>
      <c r="F13" s="983" t="s">
        <v>6</v>
      </c>
      <c r="G13" s="984"/>
      <c r="H13" s="977" t="s">
        <v>872</v>
      </c>
      <c r="I13" s="977" t="s">
        <v>216</v>
      </c>
      <c r="J13" s="977" t="s">
        <v>217</v>
      </c>
      <c r="K13" s="977" t="s">
        <v>691</v>
      </c>
      <c r="L13" s="984" t="s">
        <v>682</v>
      </c>
      <c r="M13" s="984">
        <v>18</v>
      </c>
      <c r="N13" s="983" t="s">
        <v>289</v>
      </c>
      <c r="O13" s="985"/>
      <c r="P13" s="986">
        <v>16</v>
      </c>
      <c r="Q13" s="987">
        <f t="shared" si="0"/>
        <v>88.888888888888886</v>
      </c>
      <c r="R13" s="986" t="s">
        <v>873</v>
      </c>
      <c r="S13" s="986"/>
      <c r="T13" s="986" t="s">
        <v>6</v>
      </c>
      <c r="U13" s="1030" t="s">
        <v>1195</v>
      </c>
    </row>
    <row r="14" spans="1:21" ht="88.5" customHeight="1" thickBot="1">
      <c r="A14" s="980" t="s">
        <v>381</v>
      </c>
      <c r="B14" s="981" t="s">
        <v>52</v>
      </c>
      <c r="C14" s="982" t="s">
        <v>198</v>
      </c>
      <c r="D14" s="993" t="s">
        <v>79</v>
      </c>
      <c r="E14" s="1031" t="s">
        <v>81</v>
      </c>
      <c r="F14" s="1032" t="s">
        <v>6</v>
      </c>
      <c r="G14" s="1033"/>
      <c r="H14" s="1034" t="s">
        <v>872</v>
      </c>
      <c r="I14" s="1034" t="s">
        <v>213</v>
      </c>
      <c r="J14" s="1034" t="s">
        <v>217</v>
      </c>
      <c r="K14" s="1034" t="s">
        <v>691</v>
      </c>
      <c r="L14" s="1033" t="s">
        <v>682</v>
      </c>
      <c r="M14" s="1033">
        <v>18</v>
      </c>
      <c r="N14" s="1032" t="s">
        <v>289</v>
      </c>
      <c r="O14" s="1035"/>
      <c r="P14" s="1036">
        <v>16</v>
      </c>
      <c r="Q14" s="1037">
        <f t="shared" si="0"/>
        <v>88.888888888888886</v>
      </c>
      <c r="R14" s="1036" t="s">
        <v>873</v>
      </c>
      <c r="S14" s="1036"/>
      <c r="T14" s="1036" t="s">
        <v>6</v>
      </c>
      <c r="U14" s="1038" t="s">
        <v>1195</v>
      </c>
    </row>
  </sheetData>
  <autoFilter ref="D4:U14" xr:uid="{3ADEA18D-D74C-4A6E-9AEB-40D6129F0CF2}"/>
  <mergeCells count="21">
    <mergeCell ref="U4:U5"/>
    <mergeCell ref="O4:O5"/>
    <mergeCell ref="P4:P5"/>
    <mergeCell ref="Q4:Q5"/>
    <mergeCell ref="R4:R5"/>
    <mergeCell ref="S4:S5"/>
    <mergeCell ref="F4:F5"/>
    <mergeCell ref="A4:A5"/>
    <mergeCell ref="B4:B5"/>
    <mergeCell ref="C4:C5"/>
    <mergeCell ref="D4:D5"/>
    <mergeCell ref="E4:E5"/>
    <mergeCell ref="L4:L5"/>
    <mergeCell ref="M4:M5"/>
    <mergeCell ref="N4:N5"/>
    <mergeCell ref="T4:T5"/>
    <mergeCell ref="G4:G5"/>
    <mergeCell ref="H4:H5"/>
    <mergeCell ref="I4:I5"/>
    <mergeCell ref="J4:J5"/>
    <mergeCell ref="K4:K5"/>
  </mergeCells>
  <pageMargins left="0.7" right="0.7" top="0.75" bottom="0.75" header="0.3" footer="0.3"/>
  <pageSetup paperSize="9"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tint="0.39997558519241921"/>
    <pageSetUpPr fitToPage="1"/>
  </sheetPr>
  <dimension ref="A1:W20"/>
  <sheetViews>
    <sheetView topLeftCell="D7" zoomScale="70" zoomScaleNormal="70" zoomScaleSheetLayoutView="100" workbookViewId="0">
      <selection activeCell="L24" sqref="L24"/>
    </sheetView>
  </sheetViews>
  <sheetFormatPr defaultColWidth="8.85546875" defaultRowHeight="12.75"/>
  <cols>
    <col min="1" max="1" width="8.85546875" style="3"/>
    <col min="2" max="2" width="26.28515625" style="78" customWidth="1"/>
    <col min="3" max="3" width="18.140625" style="79" customWidth="1"/>
    <col min="4" max="4" width="10.42578125" style="3" customWidth="1"/>
    <col min="5" max="5" width="15.5703125" style="3" customWidth="1"/>
    <col min="6" max="6" width="13.85546875" style="3" customWidth="1"/>
    <col min="7" max="7" width="20.85546875" style="38" customWidth="1"/>
    <col min="8" max="8" width="19.42578125" style="38" customWidth="1"/>
    <col min="9" max="9" width="17.5703125" style="38" customWidth="1"/>
    <col min="10" max="10" width="14.7109375" style="38" customWidth="1"/>
    <col min="11" max="11" width="19.7109375" style="38" customWidth="1"/>
    <col min="12" max="12" width="16.5703125" style="58" customWidth="1"/>
    <col min="13" max="13" width="26.42578125" style="58" customWidth="1"/>
    <col min="14" max="14" width="33.85546875" style="58" customWidth="1"/>
    <col min="15" max="15" width="23.85546875" style="58" customWidth="1"/>
    <col min="16" max="16" width="13.42578125" style="58" customWidth="1"/>
    <col min="17" max="21" width="14.5703125" style="58" customWidth="1"/>
    <col min="22" max="22" width="18.85546875" style="58" customWidth="1"/>
    <col min="23" max="23" width="15.42578125" style="58" customWidth="1"/>
    <col min="24" max="24" width="20.85546875" style="1" customWidth="1"/>
    <col min="25" max="16384" width="8.85546875" style="1"/>
  </cols>
  <sheetData>
    <row r="1" spans="1:23" ht="16.5" customHeight="1" thickBot="1">
      <c r="A1" s="46" t="s">
        <v>334</v>
      </c>
      <c r="B1" s="48"/>
      <c r="C1" s="58"/>
      <c r="D1" s="58"/>
      <c r="E1" s="58"/>
      <c r="F1" s="58"/>
      <c r="G1" s="58"/>
      <c r="H1" s="58"/>
      <c r="I1" s="58"/>
      <c r="J1" s="58"/>
      <c r="K1" s="58"/>
    </row>
    <row r="2" spans="1:23" s="47" customFormat="1" ht="15.75">
      <c r="A2" s="96"/>
      <c r="B2" s="96"/>
      <c r="C2" s="96"/>
      <c r="D2" s="96"/>
      <c r="E2" s="96"/>
      <c r="F2" s="96"/>
      <c r="G2" s="96"/>
      <c r="H2" s="96"/>
      <c r="I2" s="96"/>
      <c r="J2" s="96"/>
      <c r="K2" s="96"/>
      <c r="L2" s="96"/>
      <c r="M2" s="96"/>
      <c r="N2" s="96"/>
      <c r="O2" s="96"/>
      <c r="P2" s="96"/>
      <c r="Q2" s="96"/>
      <c r="R2" s="96"/>
      <c r="S2" s="96"/>
      <c r="T2" s="96"/>
      <c r="U2" s="96"/>
      <c r="V2" s="101" t="s">
        <v>58</v>
      </c>
      <c r="W2" s="106" t="s">
        <v>1184</v>
      </c>
    </row>
    <row r="3" spans="1:23" ht="24" customHeight="1" thickBot="1">
      <c r="A3" s="97"/>
      <c r="B3" s="97"/>
      <c r="C3" s="97"/>
      <c r="D3" s="97"/>
      <c r="E3" s="97"/>
      <c r="F3" s="97"/>
      <c r="G3" s="97"/>
      <c r="H3" s="97"/>
      <c r="I3" s="97"/>
      <c r="J3" s="97"/>
      <c r="K3" s="97"/>
      <c r="L3" s="97"/>
      <c r="M3" s="97"/>
      <c r="N3" s="97"/>
      <c r="O3" s="97"/>
      <c r="P3" s="97"/>
      <c r="Q3" s="97"/>
      <c r="R3" s="97"/>
      <c r="S3" s="97"/>
      <c r="T3" s="97"/>
      <c r="U3" s="97"/>
      <c r="V3" s="103" t="s">
        <v>57</v>
      </c>
      <c r="W3" s="165">
        <v>2018</v>
      </c>
    </row>
    <row r="4" spans="1:23" ht="24" customHeight="1" thickBot="1">
      <c r="A4" s="97"/>
      <c r="B4" s="97"/>
      <c r="C4" s="97"/>
      <c r="D4" s="97"/>
      <c r="E4" s="97"/>
      <c r="F4" s="97"/>
      <c r="G4" s="97"/>
      <c r="H4" s="97"/>
      <c r="I4" s="97"/>
      <c r="J4" s="97"/>
      <c r="K4" s="97"/>
      <c r="L4" s="97"/>
      <c r="M4" s="97"/>
      <c r="N4" s="158"/>
      <c r="O4" s="97"/>
      <c r="P4" s="886" t="s">
        <v>348</v>
      </c>
      <c r="Q4" s="887"/>
      <c r="R4" s="887"/>
      <c r="S4" s="887"/>
      <c r="T4" s="888"/>
      <c r="U4" s="165"/>
      <c r="V4" s="165"/>
      <c r="W4" s="165"/>
    </row>
    <row r="5" spans="1:23" ht="51.75" customHeight="1" thickBot="1">
      <c r="A5" s="889" t="s">
        <v>0</v>
      </c>
      <c r="B5" s="891" t="s">
        <v>239</v>
      </c>
      <c r="C5" s="890" t="s">
        <v>1</v>
      </c>
      <c r="D5" s="890" t="s">
        <v>5</v>
      </c>
      <c r="E5" s="895" t="s">
        <v>240</v>
      </c>
      <c r="F5" s="897" t="s">
        <v>241</v>
      </c>
      <c r="G5" s="899" t="s">
        <v>242</v>
      </c>
      <c r="H5" s="897" t="s">
        <v>243</v>
      </c>
      <c r="I5" s="897" t="s">
        <v>244</v>
      </c>
      <c r="J5" s="897" t="s">
        <v>4</v>
      </c>
      <c r="K5" s="900" t="s">
        <v>363</v>
      </c>
      <c r="L5" s="900" t="s">
        <v>364</v>
      </c>
      <c r="M5" s="900" t="s">
        <v>349</v>
      </c>
      <c r="N5" s="900" t="s">
        <v>350</v>
      </c>
      <c r="O5" s="902" t="s">
        <v>365</v>
      </c>
      <c r="P5" s="902" t="s">
        <v>351</v>
      </c>
      <c r="Q5" s="902" t="s">
        <v>352</v>
      </c>
      <c r="R5" s="902" t="s">
        <v>353</v>
      </c>
      <c r="S5" s="902" t="s">
        <v>354</v>
      </c>
      <c r="T5" s="902" t="s">
        <v>355</v>
      </c>
      <c r="U5" s="907" t="s">
        <v>246</v>
      </c>
      <c r="V5" s="907" t="s">
        <v>247</v>
      </c>
      <c r="W5" s="907" t="s">
        <v>225</v>
      </c>
    </row>
    <row r="6" spans="1:23" ht="13.5" customHeight="1" thickBot="1">
      <c r="A6" s="890"/>
      <c r="B6" s="892"/>
      <c r="C6" s="893"/>
      <c r="D6" s="894"/>
      <c r="E6" s="896"/>
      <c r="F6" s="898"/>
      <c r="G6" s="891"/>
      <c r="H6" s="898"/>
      <c r="I6" s="898"/>
      <c r="J6" s="898"/>
      <c r="K6" s="901"/>
      <c r="L6" s="901"/>
      <c r="M6" s="901"/>
      <c r="N6" s="901"/>
      <c r="O6" s="903"/>
      <c r="P6" s="903"/>
      <c r="Q6" s="903"/>
      <c r="R6" s="903"/>
      <c r="S6" s="903"/>
      <c r="T6" s="903"/>
      <c r="U6" s="908"/>
      <c r="V6" s="908"/>
      <c r="W6" s="908"/>
    </row>
    <row r="7" spans="1:23" ht="15">
      <c r="A7" s="514" t="s">
        <v>381</v>
      </c>
      <c r="B7" s="389" t="s">
        <v>1026</v>
      </c>
      <c r="C7" s="514" t="s">
        <v>83</v>
      </c>
      <c r="D7" s="514" t="s">
        <v>79</v>
      </c>
      <c r="E7" s="515" t="s">
        <v>730</v>
      </c>
      <c r="F7" s="516" t="s">
        <v>731</v>
      </c>
      <c r="G7" s="515" t="s">
        <v>732</v>
      </c>
      <c r="H7" s="389"/>
      <c r="I7" s="389"/>
      <c r="J7" s="904" t="s">
        <v>1027</v>
      </c>
      <c r="K7" s="782">
        <v>9</v>
      </c>
      <c r="L7" s="782">
        <v>9</v>
      </c>
      <c r="M7" s="783">
        <v>9</v>
      </c>
      <c r="N7" s="784" t="s">
        <v>82</v>
      </c>
      <c r="O7" s="784" t="s">
        <v>82</v>
      </c>
      <c r="P7" s="402" t="s">
        <v>82</v>
      </c>
      <c r="Q7" s="402" t="s">
        <v>82</v>
      </c>
      <c r="R7" s="402" t="s">
        <v>82</v>
      </c>
      <c r="S7" s="402" t="s">
        <v>7</v>
      </c>
      <c r="T7" s="402" t="s">
        <v>82</v>
      </c>
      <c r="U7" s="402" t="s">
        <v>82</v>
      </c>
      <c r="V7" s="402" t="s">
        <v>82</v>
      </c>
      <c r="W7" s="525"/>
    </row>
    <row r="8" spans="1:23" ht="15">
      <c r="A8" s="514" t="s">
        <v>381</v>
      </c>
      <c r="B8" s="389" t="s">
        <v>1026</v>
      </c>
      <c r="C8" s="514" t="s">
        <v>83</v>
      </c>
      <c r="D8" s="514" t="s">
        <v>79</v>
      </c>
      <c r="E8" s="517" t="s">
        <v>730</v>
      </c>
      <c r="F8" s="514" t="s">
        <v>731</v>
      </c>
      <c r="G8" s="517" t="s">
        <v>736</v>
      </c>
      <c r="H8" s="389"/>
      <c r="I8" s="518"/>
      <c r="J8" s="905"/>
      <c r="K8" s="782">
        <v>12</v>
      </c>
      <c r="L8" s="782">
        <v>12</v>
      </c>
      <c r="M8" s="783">
        <v>12</v>
      </c>
      <c r="N8" s="785" t="s">
        <v>82</v>
      </c>
      <c r="O8" s="785" t="s">
        <v>82</v>
      </c>
      <c r="P8" s="526" t="s">
        <v>82</v>
      </c>
      <c r="Q8" s="526" t="s">
        <v>82</v>
      </c>
      <c r="R8" s="526" t="s">
        <v>82</v>
      </c>
      <c r="S8" s="526" t="s">
        <v>7</v>
      </c>
      <c r="T8" s="526" t="s">
        <v>82</v>
      </c>
      <c r="U8" s="526" t="s">
        <v>82</v>
      </c>
      <c r="V8" s="526" t="s">
        <v>82</v>
      </c>
      <c r="W8" s="525"/>
    </row>
    <row r="9" spans="1:23" ht="25.5">
      <c r="A9" s="514" t="s">
        <v>381</v>
      </c>
      <c r="B9" s="389" t="s">
        <v>1026</v>
      </c>
      <c r="C9" s="514" t="s">
        <v>83</v>
      </c>
      <c r="D9" s="514" t="s">
        <v>79</v>
      </c>
      <c r="E9" s="517" t="s">
        <v>737</v>
      </c>
      <c r="F9" s="514" t="s">
        <v>717</v>
      </c>
      <c r="G9" s="517" t="s">
        <v>738</v>
      </c>
      <c r="H9" s="389"/>
      <c r="I9" s="518"/>
      <c r="J9" s="905"/>
      <c r="K9" s="782">
        <v>229</v>
      </c>
      <c r="L9" s="782">
        <v>9</v>
      </c>
      <c r="M9" s="786">
        <v>9</v>
      </c>
      <c r="N9" s="786" t="s">
        <v>6</v>
      </c>
      <c r="O9" s="786" t="s">
        <v>6</v>
      </c>
      <c r="P9" s="779" t="s">
        <v>6</v>
      </c>
      <c r="Q9" s="779" t="s">
        <v>82</v>
      </c>
      <c r="R9" s="779" t="s">
        <v>82</v>
      </c>
      <c r="S9" s="779" t="s">
        <v>7</v>
      </c>
      <c r="T9" s="779" t="s">
        <v>7</v>
      </c>
      <c r="U9" s="779" t="s">
        <v>6</v>
      </c>
      <c r="V9" s="780" t="s">
        <v>1028</v>
      </c>
      <c r="W9" s="781" t="s">
        <v>1029</v>
      </c>
    </row>
    <row r="10" spans="1:23" ht="25.5">
      <c r="A10" s="514" t="s">
        <v>381</v>
      </c>
      <c r="B10" s="389" t="s">
        <v>1026</v>
      </c>
      <c r="C10" s="514" t="s">
        <v>83</v>
      </c>
      <c r="D10" s="514" t="s">
        <v>79</v>
      </c>
      <c r="E10" s="517" t="s">
        <v>737</v>
      </c>
      <c r="F10" s="519" t="s">
        <v>717</v>
      </c>
      <c r="G10" s="517" t="s">
        <v>743</v>
      </c>
      <c r="H10" s="389"/>
      <c r="I10" s="518"/>
      <c r="J10" s="905"/>
      <c r="K10" s="782">
        <v>298</v>
      </c>
      <c r="L10" s="782">
        <v>4</v>
      </c>
      <c r="M10" s="786">
        <v>4</v>
      </c>
      <c r="N10" s="786" t="s">
        <v>6</v>
      </c>
      <c r="O10" s="786" t="s">
        <v>6</v>
      </c>
      <c r="P10" s="779" t="s">
        <v>82</v>
      </c>
      <c r="Q10" s="779" t="s">
        <v>82</v>
      </c>
      <c r="R10" s="779" t="s">
        <v>82</v>
      </c>
      <c r="S10" s="779" t="s">
        <v>7</v>
      </c>
      <c r="T10" s="779" t="s">
        <v>7</v>
      </c>
      <c r="U10" s="779" t="s">
        <v>6</v>
      </c>
      <c r="V10" s="780" t="s">
        <v>1028</v>
      </c>
      <c r="W10" s="781" t="s">
        <v>1029</v>
      </c>
    </row>
    <row r="11" spans="1:23" ht="25.5">
      <c r="A11" s="514" t="s">
        <v>381</v>
      </c>
      <c r="B11" s="389" t="s">
        <v>1026</v>
      </c>
      <c r="C11" s="514" t="s">
        <v>83</v>
      </c>
      <c r="D11" s="514" t="s">
        <v>79</v>
      </c>
      <c r="E11" s="517" t="s">
        <v>737</v>
      </c>
      <c r="F11" s="514" t="s">
        <v>722</v>
      </c>
      <c r="G11" s="517" t="s">
        <v>744</v>
      </c>
      <c r="H11" s="389" t="s">
        <v>1030</v>
      </c>
      <c r="I11" s="518" t="s">
        <v>190</v>
      </c>
      <c r="J11" s="905"/>
      <c r="K11" s="782">
        <v>377</v>
      </c>
      <c r="L11" s="782">
        <v>4</v>
      </c>
      <c r="M11" s="786">
        <v>4</v>
      </c>
      <c r="N11" s="786" t="s">
        <v>6</v>
      </c>
      <c r="O11" s="786" t="s">
        <v>82</v>
      </c>
      <c r="P11" s="779" t="s">
        <v>6</v>
      </c>
      <c r="Q11" s="779" t="s">
        <v>82</v>
      </c>
      <c r="R11" s="779" t="s">
        <v>6</v>
      </c>
      <c r="S11" s="779" t="s">
        <v>7</v>
      </c>
      <c r="T11" s="779" t="s">
        <v>7</v>
      </c>
      <c r="U11" s="779" t="s">
        <v>6</v>
      </c>
      <c r="V11" s="780" t="s">
        <v>1028</v>
      </c>
      <c r="W11" s="781"/>
    </row>
    <row r="12" spans="1:23" ht="25.5">
      <c r="A12" s="514" t="s">
        <v>381</v>
      </c>
      <c r="B12" s="389" t="s">
        <v>1026</v>
      </c>
      <c r="C12" s="514" t="s">
        <v>83</v>
      </c>
      <c r="D12" s="514" t="s">
        <v>79</v>
      </c>
      <c r="E12" s="517" t="s">
        <v>737</v>
      </c>
      <c r="F12" s="514" t="s">
        <v>724</v>
      </c>
      <c r="G12" s="517" t="s">
        <v>745</v>
      </c>
      <c r="H12" s="518"/>
      <c r="I12" s="518"/>
      <c r="J12" s="905"/>
      <c r="K12" s="782">
        <v>158</v>
      </c>
      <c r="L12" s="782">
        <v>15</v>
      </c>
      <c r="M12" s="786">
        <v>15</v>
      </c>
      <c r="N12" s="786" t="s">
        <v>82</v>
      </c>
      <c r="O12" s="786" t="s">
        <v>6</v>
      </c>
      <c r="P12" s="779" t="s">
        <v>7</v>
      </c>
      <c r="Q12" s="779" t="s">
        <v>7</v>
      </c>
      <c r="R12" s="779" t="s">
        <v>7</v>
      </c>
      <c r="S12" s="779" t="s">
        <v>7</v>
      </c>
      <c r="T12" s="779" t="s">
        <v>7</v>
      </c>
      <c r="U12" s="779" t="s">
        <v>6</v>
      </c>
      <c r="V12" s="780" t="s">
        <v>1028</v>
      </c>
      <c r="W12" s="781" t="s">
        <v>1029</v>
      </c>
    </row>
    <row r="13" spans="1:23" ht="25.5">
      <c r="A13" s="514" t="s">
        <v>381</v>
      </c>
      <c r="B13" s="389" t="s">
        <v>1026</v>
      </c>
      <c r="C13" s="514" t="s">
        <v>83</v>
      </c>
      <c r="D13" s="514" t="s">
        <v>79</v>
      </c>
      <c r="E13" s="517" t="s">
        <v>737</v>
      </c>
      <c r="F13" s="514" t="s">
        <v>726</v>
      </c>
      <c r="G13" s="517" t="s">
        <v>748</v>
      </c>
      <c r="H13" s="518"/>
      <c r="I13" s="518"/>
      <c r="J13" s="905"/>
      <c r="K13" s="782">
        <v>95</v>
      </c>
      <c r="L13" s="782">
        <v>7</v>
      </c>
      <c r="M13" s="786">
        <v>7</v>
      </c>
      <c r="N13" s="786" t="s">
        <v>82</v>
      </c>
      <c r="O13" s="786" t="s">
        <v>82</v>
      </c>
      <c r="P13" s="779" t="s">
        <v>7</v>
      </c>
      <c r="Q13" s="779" t="s">
        <v>7</v>
      </c>
      <c r="R13" s="779" t="s">
        <v>7</v>
      </c>
      <c r="S13" s="779" t="s">
        <v>7</v>
      </c>
      <c r="T13" s="779" t="s">
        <v>7</v>
      </c>
      <c r="U13" s="779" t="s">
        <v>6</v>
      </c>
      <c r="V13" s="780" t="s">
        <v>1028</v>
      </c>
      <c r="W13" s="781"/>
    </row>
    <row r="14" spans="1:23" ht="63.75">
      <c r="A14" s="514" t="s">
        <v>381</v>
      </c>
      <c r="B14" s="389" t="s">
        <v>1026</v>
      </c>
      <c r="C14" s="156" t="s">
        <v>78</v>
      </c>
      <c r="D14" s="520" t="s">
        <v>79</v>
      </c>
      <c r="E14" s="514" t="s">
        <v>749</v>
      </c>
      <c r="F14" s="521" t="s">
        <v>727</v>
      </c>
      <c r="G14" s="522" t="s">
        <v>750</v>
      </c>
      <c r="H14" s="518"/>
      <c r="I14" s="518"/>
      <c r="J14" s="905"/>
      <c r="K14" s="787">
        <v>17</v>
      </c>
      <c r="L14" s="787">
        <v>1</v>
      </c>
      <c r="M14" s="785">
        <v>1</v>
      </c>
      <c r="N14" s="785" t="s">
        <v>6</v>
      </c>
      <c r="O14" s="785" t="s">
        <v>6</v>
      </c>
      <c r="P14" s="526" t="s">
        <v>7</v>
      </c>
      <c r="Q14" s="526" t="s">
        <v>82</v>
      </c>
      <c r="R14" s="526" t="s">
        <v>82</v>
      </c>
      <c r="S14" s="526" t="s">
        <v>82</v>
      </c>
      <c r="T14" s="526" t="s">
        <v>82</v>
      </c>
      <c r="U14" s="526" t="s">
        <v>82</v>
      </c>
      <c r="V14" s="527" t="s">
        <v>1028</v>
      </c>
      <c r="W14" s="498" t="s">
        <v>1031</v>
      </c>
    </row>
    <row r="15" spans="1:23" ht="25.5">
      <c r="A15" s="514" t="s">
        <v>381</v>
      </c>
      <c r="B15" s="389" t="s">
        <v>1026</v>
      </c>
      <c r="C15" s="514" t="s">
        <v>78</v>
      </c>
      <c r="D15" s="520" t="s">
        <v>79</v>
      </c>
      <c r="E15" s="514" t="s">
        <v>752</v>
      </c>
      <c r="F15" s="521" t="s">
        <v>727</v>
      </c>
      <c r="G15" s="522" t="s">
        <v>753</v>
      </c>
      <c r="H15" s="518"/>
      <c r="I15" s="518"/>
      <c r="J15" s="905"/>
      <c r="K15" s="787">
        <v>4</v>
      </c>
      <c r="L15" s="787">
        <v>4</v>
      </c>
      <c r="M15" s="785">
        <v>4</v>
      </c>
      <c r="N15" s="785" t="s">
        <v>6</v>
      </c>
      <c r="O15" s="785" t="s">
        <v>6</v>
      </c>
      <c r="P15" s="526" t="s">
        <v>7</v>
      </c>
      <c r="Q15" s="526" t="s">
        <v>82</v>
      </c>
      <c r="R15" s="526" t="s">
        <v>82</v>
      </c>
      <c r="S15" s="526" t="s">
        <v>82</v>
      </c>
      <c r="T15" s="526" t="s">
        <v>82</v>
      </c>
      <c r="U15" s="526" t="s">
        <v>82</v>
      </c>
      <c r="V15" s="527" t="s">
        <v>1028</v>
      </c>
      <c r="W15" s="525" t="s">
        <v>1029</v>
      </c>
    </row>
    <row r="16" spans="1:23" ht="25.5">
      <c r="A16" s="514" t="s">
        <v>381</v>
      </c>
      <c r="B16" s="389" t="s">
        <v>1026</v>
      </c>
      <c r="C16" s="523" t="s">
        <v>86</v>
      </c>
      <c r="D16" s="520" t="s">
        <v>79</v>
      </c>
      <c r="E16" s="514" t="s">
        <v>756</v>
      </c>
      <c r="F16" s="521" t="s">
        <v>727</v>
      </c>
      <c r="G16" s="514" t="s">
        <v>757</v>
      </c>
      <c r="H16" s="518"/>
      <c r="I16" s="518"/>
      <c r="J16" s="905"/>
      <c r="K16" s="787">
        <v>0</v>
      </c>
      <c r="L16" s="787" t="s">
        <v>7</v>
      </c>
      <c r="M16" s="785">
        <v>0</v>
      </c>
      <c r="N16" s="785" t="s">
        <v>6</v>
      </c>
      <c r="O16" s="785" t="s">
        <v>82</v>
      </c>
      <c r="P16" s="526" t="s">
        <v>7</v>
      </c>
      <c r="Q16" s="526" t="s">
        <v>82</v>
      </c>
      <c r="R16" s="526" t="s">
        <v>82</v>
      </c>
      <c r="S16" s="526" t="s">
        <v>82</v>
      </c>
      <c r="T16" s="526" t="s">
        <v>82</v>
      </c>
      <c r="U16" s="526" t="s">
        <v>82</v>
      </c>
      <c r="V16" s="527" t="s">
        <v>1028</v>
      </c>
      <c r="W16" s="498" t="s">
        <v>1032</v>
      </c>
    </row>
    <row r="17" spans="1:23" ht="25.5">
      <c r="A17" s="514" t="s">
        <v>381</v>
      </c>
      <c r="B17" s="389" t="s">
        <v>1026</v>
      </c>
      <c r="C17" s="523" t="s">
        <v>86</v>
      </c>
      <c r="D17" s="520" t="s">
        <v>79</v>
      </c>
      <c r="E17" s="514" t="s">
        <v>758</v>
      </c>
      <c r="F17" s="521" t="s">
        <v>727</v>
      </c>
      <c r="G17" s="514" t="s">
        <v>759</v>
      </c>
      <c r="H17" s="518"/>
      <c r="I17" s="518"/>
      <c r="J17" s="905"/>
      <c r="K17" s="787">
        <v>3</v>
      </c>
      <c r="L17" s="787">
        <v>3</v>
      </c>
      <c r="M17" s="785">
        <v>0</v>
      </c>
      <c r="N17" s="785" t="s">
        <v>6</v>
      </c>
      <c r="O17" s="785" t="s">
        <v>82</v>
      </c>
      <c r="P17" s="526" t="s">
        <v>7</v>
      </c>
      <c r="Q17" s="526" t="s">
        <v>82</v>
      </c>
      <c r="R17" s="526" t="s">
        <v>82</v>
      </c>
      <c r="S17" s="526" t="s">
        <v>82</v>
      </c>
      <c r="T17" s="526" t="s">
        <v>82</v>
      </c>
      <c r="U17" s="526" t="s">
        <v>82</v>
      </c>
      <c r="V17" s="527" t="s">
        <v>1028</v>
      </c>
      <c r="W17" s="498" t="s">
        <v>1032</v>
      </c>
    </row>
    <row r="18" spans="1:23" ht="25.5">
      <c r="A18" s="514" t="s">
        <v>381</v>
      </c>
      <c r="B18" s="389" t="s">
        <v>1026</v>
      </c>
      <c r="C18" s="523" t="s">
        <v>86</v>
      </c>
      <c r="D18" s="520" t="s">
        <v>79</v>
      </c>
      <c r="E18" s="514" t="s">
        <v>761</v>
      </c>
      <c r="F18" s="521" t="s">
        <v>727</v>
      </c>
      <c r="G18" s="514" t="s">
        <v>762</v>
      </c>
      <c r="H18" s="518"/>
      <c r="I18" s="518"/>
      <c r="J18" s="905"/>
      <c r="K18" s="787">
        <v>0</v>
      </c>
      <c r="L18" s="787" t="s">
        <v>7</v>
      </c>
      <c r="M18" s="785">
        <v>0</v>
      </c>
      <c r="N18" s="785" t="s">
        <v>6</v>
      </c>
      <c r="O18" s="785" t="s">
        <v>82</v>
      </c>
      <c r="P18" s="526" t="s">
        <v>7</v>
      </c>
      <c r="Q18" s="526" t="s">
        <v>82</v>
      </c>
      <c r="R18" s="526" t="s">
        <v>82</v>
      </c>
      <c r="S18" s="526" t="s">
        <v>82</v>
      </c>
      <c r="T18" s="526" t="s">
        <v>82</v>
      </c>
      <c r="U18" s="526" t="s">
        <v>82</v>
      </c>
      <c r="V18" s="527" t="s">
        <v>1028</v>
      </c>
      <c r="W18" s="498" t="s">
        <v>1032</v>
      </c>
    </row>
    <row r="19" spans="1:23" ht="114.75">
      <c r="A19" s="514" t="s">
        <v>381</v>
      </c>
      <c r="B19" s="389" t="s">
        <v>1026</v>
      </c>
      <c r="C19" s="524" t="s">
        <v>566</v>
      </c>
      <c r="D19" s="520" t="s">
        <v>617</v>
      </c>
      <c r="E19" s="520" t="s">
        <v>617</v>
      </c>
      <c r="F19" s="521" t="s">
        <v>727</v>
      </c>
      <c r="G19" s="514" t="s">
        <v>763</v>
      </c>
      <c r="H19" s="518"/>
      <c r="I19" s="518"/>
      <c r="J19" s="905"/>
      <c r="K19" s="787">
        <v>19</v>
      </c>
      <c r="L19" s="787" t="s">
        <v>7</v>
      </c>
      <c r="M19" s="785">
        <v>0</v>
      </c>
      <c r="N19" s="785" t="s">
        <v>82</v>
      </c>
      <c r="O19" s="785" t="s">
        <v>82</v>
      </c>
      <c r="P19" s="526" t="s">
        <v>7</v>
      </c>
      <c r="Q19" s="526" t="s">
        <v>7</v>
      </c>
      <c r="R19" s="526" t="s">
        <v>7</v>
      </c>
      <c r="S19" s="526" t="s">
        <v>7</v>
      </c>
      <c r="T19" s="526" t="s">
        <v>7</v>
      </c>
      <c r="U19" s="526" t="s">
        <v>7</v>
      </c>
      <c r="V19" s="526" t="s">
        <v>7</v>
      </c>
      <c r="W19" s="528" t="s">
        <v>1033</v>
      </c>
    </row>
    <row r="20" spans="1:23" ht="114.75">
      <c r="A20" s="514" t="s">
        <v>381</v>
      </c>
      <c r="B20" s="389" t="s">
        <v>1026</v>
      </c>
      <c r="C20" s="524" t="s">
        <v>566</v>
      </c>
      <c r="D20" s="520" t="s">
        <v>656</v>
      </c>
      <c r="E20" s="520" t="s">
        <v>656</v>
      </c>
      <c r="F20" s="521" t="s">
        <v>727</v>
      </c>
      <c r="G20" s="514" t="s">
        <v>765</v>
      </c>
      <c r="H20" s="518"/>
      <c r="I20" s="518"/>
      <c r="J20" s="906"/>
      <c r="K20" s="787">
        <v>6</v>
      </c>
      <c r="L20" s="787" t="s">
        <v>7</v>
      </c>
      <c r="M20" s="785">
        <v>0</v>
      </c>
      <c r="N20" s="785" t="s">
        <v>82</v>
      </c>
      <c r="O20" s="785" t="s">
        <v>82</v>
      </c>
      <c r="P20" s="526" t="s">
        <v>7</v>
      </c>
      <c r="Q20" s="526" t="s">
        <v>7</v>
      </c>
      <c r="R20" s="526" t="s">
        <v>7</v>
      </c>
      <c r="S20" s="526" t="s">
        <v>7</v>
      </c>
      <c r="T20" s="526" t="s">
        <v>7</v>
      </c>
      <c r="U20" s="526" t="s">
        <v>7</v>
      </c>
      <c r="V20" s="526" t="s">
        <v>7</v>
      </c>
      <c r="W20" s="528" t="s">
        <v>1033</v>
      </c>
    </row>
  </sheetData>
  <mergeCells count="25">
    <mergeCell ref="J7:J20"/>
    <mergeCell ref="P5:P6"/>
    <mergeCell ref="Q5:Q6"/>
    <mergeCell ref="W5:W6"/>
    <mergeCell ref="R5:R6"/>
    <mergeCell ref="S5:S6"/>
    <mergeCell ref="T5:T6"/>
    <mergeCell ref="U5:U6"/>
    <mergeCell ref="V5:V6"/>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dataValidations count="2">
    <dataValidation type="list" allowBlank="1" showInputMessage="1" showErrorMessage="1" sqref="H12:H20" xr:uid="{00000000-0002-0000-0500-000000000000}">
      <formula1>$AY$7:$AY$59</formula1>
    </dataValidation>
    <dataValidation type="textLength" showInputMessage="1" showErrorMessage="1" sqref="J7" xr:uid="{00000000-0002-0000-0500-000001000000}">
      <formula1>0</formula1>
      <formula2>150</formula2>
    </dataValidation>
  </dataValidations>
  <pageMargins left="0.11811023622047245" right="0.11811023622047245" top="0.35433070866141736" bottom="0.55118110236220474" header="0.31496062992125984" footer="0.31496062992125984"/>
  <pageSetup paperSize="9" scale="36"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AM19"/>
  <sheetViews>
    <sheetView zoomScale="80" zoomScaleNormal="80" workbookViewId="0">
      <selection activeCell="AA2" sqref="AA2"/>
    </sheetView>
  </sheetViews>
  <sheetFormatPr defaultColWidth="8.85546875" defaultRowHeight="12.75"/>
  <cols>
    <col min="1" max="1" width="5.5703125" style="510" customWidth="1"/>
    <col min="2" max="2" width="18.85546875" style="510" customWidth="1"/>
    <col min="3" max="3" width="9.5703125" style="510" customWidth="1"/>
    <col min="4" max="4" width="8.140625" style="510" customWidth="1"/>
    <col min="5" max="5" width="7.85546875" style="510" customWidth="1"/>
    <col min="6" max="6" width="9.42578125" style="510" customWidth="1"/>
    <col min="7" max="7" width="15.7109375" style="510" customWidth="1"/>
    <col min="8" max="8" width="9.7109375" style="510" customWidth="1"/>
    <col min="9" max="9" width="11.28515625" style="510" customWidth="1"/>
    <col min="10" max="10" width="11.85546875" style="510" customWidth="1"/>
    <col min="11" max="11" width="8.85546875" style="510"/>
    <col min="12" max="12" width="11.140625" style="510" customWidth="1"/>
    <col min="13" max="13" width="10.42578125" style="510" customWidth="1"/>
    <col min="14" max="14" width="6.28515625" style="510" customWidth="1"/>
    <col min="15" max="15" width="13.85546875" style="510" customWidth="1"/>
    <col min="16" max="16" width="11" style="510" customWidth="1"/>
    <col min="17" max="17" width="12" style="510" customWidth="1"/>
    <col min="18" max="19" width="14.5703125" style="510" customWidth="1"/>
    <col min="20" max="21" width="10" style="510" customWidth="1"/>
    <col min="22" max="22" width="10.28515625" style="510" customWidth="1"/>
    <col min="23" max="23" width="14.5703125" style="510" customWidth="1"/>
    <col min="24" max="24" width="15" style="510" customWidth="1"/>
    <col min="25" max="25" width="15.28515625" style="510" customWidth="1"/>
    <col min="26" max="26" width="16.85546875" style="510" customWidth="1"/>
    <col min="27" max="27" width="14.140625" style="510" customWidth="1"/>
    <col min="28" max="28" width="8.85546875" style="510"/>
    <col min="29" max="29" width="13" style="510" customWidth="1"/>
    <col min="30" max="16384" width="8.85546875" style="510"/>
  </cols>
  <sheetData>
    <row r="1" spans="1:39" ht="13.5" thickBot="1">
      <c r="A1" s="9" t="s">
        <v>248</v>
      </c>
      <c r="B1" s="511"/>
      <c r="C1" s="511"/>
      <c r="D1" s="511"/>
      <c r="E1" s="511"/>
      <c r="F1" s="511"/>
      <c r="G1" s="511"/>
      <c r="H1" s="511"/>
      <c r="I1" s="511"/>
      <c r="AC1" s="511"/>
      <c r="AD1" s="11"/>
      <c r="AE1" s="11"/>
      <c r="AF1" s="12"/>
      <c r="AG1" s="11"/>
      <c r="AH1" s="11"/>
      <c r="AI1" s="11"/>
      <c r="AJ1" s="511"/>
      <c r="AK1" s="511"/>
      <c r="AL1" s="640"/>
      <c r="AM1" s="640"/>
    </row>
    <row r="2" spans="1:39">
      <c r="A2" s="54"/>
      <c r="B2" s="654"/>
      <c r="C2" s="654"/>
      <c r="D2" s="654"/>
      <c r="E2" s="654"/>
      <c r="F2" s="654"/>
      <c r="G2" s="654"/>
      <c r="H2" s="909"/>
      <c r="I2" s="909"/>
      <c r="J2" s="909"/>
      <c r="K2" s="909"/>
      <c r="L2" s="909"/>
      <c r="M2" s="909"/>
      <c r="N2" s="909"/>
      <c r="O2" s="909"/>
      <c r="P2" s="909"/>
      <c r="Q2" s="909"/>
      <c r="R2" s="909"/>
      <c r="S2" s="909"/>
      <c r="T2" s="909"/>
      <c r="U2" s="909"/>
      <c r="V2" s="909"/>
      <c r="W2" s="909"/>
      <c r="X2" s="640"/>
      <c r="Y2" s="640"/>
      <c r="Z2" s="174" t="s">
        <v>58</v>
      </c>
      <c r="AA2" s="172" t="s">
        <v>1184</v>
      </c>
      <c r="AD2" s="11"/>
      <c r="AE2" s="11"/>
      <c r="AF2" s="12"/>
      <c r="AG2" s="11"/>
      <c r="AH2" s="11"/>
      <c r="AI2" s="11"/>
      <c r="AJ2" s="3"/>
      <c r="AK2" s="511"/>
      <c r="AL2" s="640"/>
      <c r="AM2" s="9"/>
    </row>
    <row r="3" spans="1:39" ht="13.5" thickBot="1">
      <c r="A3" s="94"/>
      <c r="B3" s="95"/>
      <c r="C3" s="95"/>
      <c r="D3" s="95"/>
      <c r="E3" s="95"/>
      <c r="F3" s="95"/>
      <c r="G3" s="95"/>
      <c r="H3" s="95"/>
      <c r="I3" s="95"/>
      <c r="J3" s="95"/>
      <c r="K3" s="95"/>
      <c r="L3" s="95"/>
      <c r="M3" s="95"/>
      <c r="N3" s="95"/>
      <c r="O3" s="95"/>
      <c r="P3" s="95"/>
      <c r="Q3" s="95"/>
      <c r="R3" s="910"/>
      <c r="S3" s="910"/>
      <c r="T3" s="910"/>
      <c r="U3" s="640"/>
      <c r="V3" s="654"/>
      <c r="W3" s="654"/>
      <c r="X3" s="654"/>
      <c r="Y3" s="654"/>
      <c r="Z3" s="175" t="s">
        <v>57</v>
      </c>
      <c r="AA3" s="173">
        <v>2018</v>
      </c>
      <c r="AD3" s="144"/>
      <c r="AE3" s="144"/>
      <c r="AF3" s="144"/>
      <c r="AG3" s="144"/>
      <c r="AH3" s="144"/>
      <c r="AI3" s="144"/>
      <c r="AJ3" s="144"/>
      <c r="AK3" s="144"/>
      <c r="AL3" s="144"/>
      <c r="AM3" s="144"/>
    </row>
    <row r="4" spans="1:39" ht="102.75" customHeight="1" thickBot="1">
      <c r="A4" s="145" t="s">
        <v>0</v>
      </c>
      <c r="B4" s="146" t="s">
        <v>249</v>
      </c>
      <c r="C4" s="146" t="s">
        <v>250</v>
      </c>
      <c r="D4" s="146" t="s">
        <v>251</v>
      </c>
      <c r="E4" s="146" t="s">
        <v>69</v>
      </c>
      <c r="F4" s="147" t="s">
        <v>252</v>
      </c>
      <c r="G4" s="107" t="s">
        <v>335</v>
      </c>
      <c r="H4" s="148" t="s">
        <v>341</v>
      </c>
      <c r="I4" s="146" t="s">
        <v>336</v>
      </c>
      <c r="J4" s="149" t="s">
        <v>9</v>
      </c>
      <c r="K4" s="150" t="s">
        <v>253</v>
      </c>
      <c r="L4" s="146" t="s">
        <v>342</v>
      </c>
      <c r="M4" s="146" t="s">
        <v>254</v>
      </c>
      <c r="N4" s="146" t="s">
        <v>255</v>
      </c>
      <c r="O4" s="146" t="s">
        <v>256</v>
      </c>
      <c r="P4" s="146" t="s">
        <v>343</v>
      </c>
      <c r="Q4" s="151" t="s">
        <v>4</v>
      </c>
      <c r="R4" s="167" t="s">
        <v>257</v>
      </c>
      <c r="S4" s="167" t="s">
        <v>366</v>
      </c>
      <c r="T4" s="167" t="s">
        <v>258</v>
      </c>
      <c r="U4" s="168" t="s">
        <v>259</v>
      </c>
      <c r="V4" s="167" t="s">
        <v>367</v>
      </c>
      <c r="W4" s="167" t="s">
        <v>368</v>
      </c>
      <c r="X4" s="169" t="s">
        <v>369</v>
      </c>
      <c r="Y4" s="211" t="s">
        <v>344</v>
      </c>
      <c r="Z4" s="211" t="s">
        <v>345</v>
      </c>
      <c r="AA4" s="170" t="s">
        <v>225</v>
      </c>
      <c r="AB4" s="152"/>
      <c r="AC4" s="153"/>
      <c r="AD4" s="154"/>
      <c r="AE4" s="154"/>
      <c r="AF4" s="152"/>
      <c r="AG4" s="152"/>
      <c r="AH4" s="152"/>
      <c r="AI4" s="152"/>
      <c r="AJ4" s="152"/>
      <c r="AK4" s="152"/>
    </row>
    <row r="5" spans="1:39" s="4" customFormat="1" ht="25.5">
      <c r="A5" s="244" t="s">
        <v>381</v>
      </c>
      <c r="B5" s="244" t="s">
        <v>50</v>
      </c>
      <c r="C5" s="244" t="s">
        <v>51</v>
      </c>
      <c r="D5" s="245" t="s">
        <v>6</v>
      </c>
      <c r="E5" s="245" t="s">
        <v>82</v>
      </c>
      <c r="F5" s="246" t="s">
        <v>7</v>
      </c>
      <c r="G5" s="244"/>
      <c r="H5" s="697" t="s">
        <v>692</v>
      </c>
      <c r="I5" s="697" t="s">
        <v>693</v>
      </c>
      <c r="J5" s="156" t="s">
        <v>694</v>
      </c>
      <c r="K5" s="698">
        <v>2</v>
      </c>
      <c r="L5" s="698" t="s">
        <v>260</v>
      </c>
      <c r="M5" s="698">
        <v>6</v>
      </c>
      <c r="N5" s="639" t="s">
        <v>857</v>
      </c>
      <c r="O5" s="155" t="s">
        <v>333</v>
      </c>
      <c r="P5" s="699" t="s">
        <v>695</v>
      </c>
      <c r="Q5" s="155"/>
      <c r="R5" s="700" t="s">
        <v>261</v>
      </c>
      <c r="S5" s="700"/>
      <c r="T5" s="700">
        <v>2</v>
      </c>
      <c r="U5" s="700">
        <v>6</v>
      </c>
      <c r="V5" s="701" t="s">
        <v>6</v>
      </c>
      <c r="W5" s="701" t="s">
        <v>82</v>
      </c>
      <c r="X5" s="701" t="s">
        <v>6</v>
      </c>
      <c r="Y5" s="702" t="s">
        <v>792</v>
      </c>
      <c r="Z5" s="703"/>
      <c r="AA5" s="704"/>
      <c r="AB5" s="152"/>
      <c r="AC5" s="153"/>
      <c r="AD5" s="154"/>
      <c r="AE5" s="154"/>
      <c r="AF5" s="152"/>
      <c r="AG5" s="152"/>
      <c r="AH5" s="152"/>
      <c r="AI5" s="152"/>
      <c r="AJ5" s="152"/>
      <c r="AK5" s="152"/>
    </row>
    <row r="6" spans="1:39" s="4" customFormat="1" ht="25.5">
      <c r="A6" s="244" t="s">
        <v>381</v>
      </c>
      <c r="B6" s="705" t="s">
        <v>50</v>
      </c>
      <c r="C6" s="705" t="s">
        <v>696</v>
      </c>
      <c r="D6" s="706" t="s">
        <v>6</v>
      </c>
      <c r="E6" s="706" t="s">
        <v>82</v>
      </c>
      <c r="F6" s="707" t="s">
        <v>7</v>
      </c>
      <c r="G6" s="244"/>
      <c r="H6" s="697" t="s">
        <v>692</v>
      </c>
      <c r="I6" s="697" t="s">
        <v>697</v>
      </c>
      <c r="J6" s="156" t="s">
        <v>694</v>
      </c>
      <c r="K6" s="698">
        <v>2</v>
      </c>
      <c r="L6" s="698" t="s">
        <v>260</v>
      </c>
      <c r="M6" s="698">
        <v>6</v>
      </c>
      <c r="N6" s="708" t="s">
        <v>858</v>
      </c>
      <c r="O6" s="155" t="s">
        <v>333</v>
      </c>
      <c r="P6" s="709" t="s">
        <v>695</v>
      </c>
      <c r="Q6" s="710"/>
      <c r="R6" s="711" t="s">
        <v>261</v>
      </c>
      <c r="S6" s="711"/>
      <c r="T6" s="700">
        <v>2</v>
      </c>
      <c r="U6" s="711">
        <v>6</v>
      </c>
      <c r="V6" s="701" t="s">
        <v>6</v>
      </c>
      <c r="W6" s="701" t="s">
        <v>82</v>
      </c>
      <c r="X6" s="712" t="s">
        <v>6</v>
      </c>
      <c r="Y6" s="713"/>
      <c r="Z6" s="714"/>
      <c r="AA6" s="715"/>
      <c r="AB6" s="152"/>
      <c r="AC6" s="153"/>
      <c r="AD6" s="154"/>
      <c r="AE6" s="154"/>
      <c r="AF6" s="152"/>
      <c r="AG6" s="152"/>
      <c r="AH6" s="152"/>
      <c r="AI6" s="152"/>
      <c r="AJ6" s="152"/>
      <c r="AK6" s="152"/>
    </row>
    <row r="7" spans="1:39" s="4" customFormat="1" ht="25.5">
      <c r="A7" s="244" t="s">
        <v>381</v>
      </c>
      <c r="B7" s="716" t="s">
        <v>698</v>
      </c>
      <c r="C7" s="716" t="s">
        <v>699</v>
      </c>
      <c r="D7" s="717" t="s">
        <v>6</v>
      </c>
      <c r="E7" s="717" t="s">
        <v>82</v>
      </c>
      <c r="F7" s="718" t="s">
        <v>7</v>
      </c>
      <c r="G7" s="244"/>
      <c r="H7" s="719" t="s">
        <v>692</v>
      </c>
      <c r="I7" s="720" t="s">
        <v>346</v>
      </c>
      <c r="J7" s="156" t="s">
        <v>694</v>
      </c>
      <c r="K7" s="721">
        <v>2</v>
      </c>
      <c r="L7" s="721" t="s">
        <v>347</v>
      </c>
      <c r="M7" s="721">
        <v>120</v>
      </c>
      <c r="N7" s="722" t="s">
        <v>859</v>
      </c>
      <c r="O7" s="155" t="s">
        <v>333</v>
      </c>
      <c r="P7" s="723" t="s">
        <v>695</v>
      </c>
      <c r="Q7" s="724"/>
      <c r="R7" s="725" t="s">
        <v>261</v>
      </c>
      <c r="S7" s="725"/>
      <c r="T7" s="700">
        <v>2</v>
      </c>
      <c r="U7" s="725">
        <v>124</v>
      </c>
      <c r="V7" s="701" t="s">
        <v>6</v>
      </c>
      <c r="W7" s="701" t="s">
        <v>82</v>
      </c>
      <c r="X7" s="726" t="s">
        <v>6</v>
      </c>
      <c r="Y7" s="727"/>
      <c r="Z7" s="728"/>
      <c r="AA7" s="729"/>
      <c r="AB7" s="152"/>
      <c r="AC7" s="153"/>
      <c r="AD7" s="154"/>
      <c r="AE7" s="154"/>
      <c r="AF7" s="152"/>
      <c r="AG7" s="152"/>
      <c r="AH7" s="152"/>
      <c r="AI7" s="152"/>
      <c r="AJ7" s="152"/>
      <c r="AK7" s="152"/>
    </row>
    <row r="8" spans="1:39" ht="38.25">
      <c r="A8" s="244" t="s">
        <v>381</v>
      </c>
      <c r="B8" s="730" t="s">
        <v>700</v>
      </c>
      <c r="C8" s="731" t="s">
        <v>701</v>
      </c>
      <c r="D8" s="732" t="s">
        <v>6</v>
      </c>
      <c r="E8" s="732" t="s">
        <v>82</v>
      </c>
      <c r="F8" s="733" t="s">
        <v>7</v>
      </c>
      <c r="G8" s="244"/>
      <c r="H8" s="734" t="s">
        <v>702</v>
      </c>
      <c r="I8" s="722" t="s">
        <v>703</v>
      </c>
      <c r="J8" s="156" t="s">
        <v>694</v>
      </c>
      <c r="K8" s="735">
        <v>2</v>
      </c>
      <c r="L8" s="736" t="s">
        <v>347</v>
      </c>
      <c r="M8" s="735">
        <v>120</v>
      </c>
      <c r="N8" s="639" t="s">
        <v>860</v>
      </c>
      <c r="O8" s="155" t="s">
        <v>333</v>
      </c>
      <c r="P8" s="723" t="s">
        <v>695</v>
      </c>
      <c r="Q8" s="737"/>
      <c r="R8" s="725" t="s">
        <v>261</v>
      </c>
      <c r="S8" s="725"/>
      <c r="T8" s="700">
        <v>2</v>
      </c>
      <c r="U8" s="725">
        <v>120</v>
      </c>
      <c r="V8" s="726" t="s">
        <v>6</v>
      </c>
      <c r="W8" s="701" t="s">
        <v>82</v>
      </c>
      <c r="X8" s="726" t="s">
        <v>6</v>
      </c>
      <c r="Y8" s="727"/>
      <c r="Z8" s="728"/>
      <c r="AA8" s="729"/>
    </row>
    <row r="9" spans="1:39">
      <c r="A9" s="6"/>
      <c r="B9" s="6"/>
      <c r="C9" s="6"/>
      <c r="D9" s="6"/>
    </row>
    <row r="10" spans="1:39">
      <c r="A10" s="6"/>
      <c r="B10" s="6"/>
      <c r="C10" s="6"/>
      <c r="D10" s="6"/>
    </row>
    <row r="11" spans="1:39">
      <c r="A11" s="6"/>
      <c r="B11" s="6"/>
      <c r="C11" s="6"/>
      <c r="D11" s="6"/>
    </row>
    <row r="12" spans="1:39">
      <c r="A12" s="6"/>
      <c r="B12" s="6"/>
      <c r="C12" s="6"/>
      <c r="D12" s="6"/>
      <c r="W12" s="37"/>
    </row>
    <row r="13" spans="1:39">
      <c r="A13" s="3"/>
      <c r="B13" s="6"/>
      <c r="C13" s="6"/>
      <c r="D13" s="6"/>
    </row>
    <row r="14" spans="1:39">
      <c r="A14" s="6"/>
      <c r="B14" s="6"/>
      <c r="C14" s="6"/>
      <c r="D14" s="6"/>
    </row>
    <row r="15" spans="1:39">
      <c r="A15" s="6"/>
      <c r="B15" s="6"/>
      <c r="C15" s="6"/>
      <c r="D15" s="6"/>
    </row>
    <row r="16" spans="1:39">
      <c r="A16" s="6"/>
      <c r="B16" s="6"/>
      <c r="C16" s="6"/>
      <c r="D16" s="6"/>
    </row>
    <row r="17" spans="1:4">
      <c r="A17" s="6"/>
      <c r="B17" s="6"/>
      <c r="C17" s="6"/>
      <c r="D17" s="6"/>
    </row>
    <row r="18" spans="1:4">
      <c r="A18" s="6"/>
      <c r="B18" s="6"/>
      <c r="C18" s="6"/>
      <c r="D18" s="6"/>
    </row>
    <row r="19" spans="1:4">
      <c r="A19" s="6"/>
      <c r="B19" s="6"/>
      <c r="C19" s="6"/>
      <c r="D19" s="6"/>
    </row>
  </sheetData>
  <mergeCells count="8">
    <mergeCell ref="U2:W2"/>
    <mergeCell ref="R3:T3"/>
    <mergeCell ref="H2:I2"/>
    <mergeCell ref="J2:K2"/>
    <mergeCell ref="L2:M2"/>
    <mergeCell ref="N2:O2"/>
    <mergeCell ref="P2:Q2"/>
    <mergeCell ref="R2:T2"/>
  </mergeCells>
  <dataValidations count="2">
    <dataValidation type="list" allowBlank="1" showInputMessage="1" showErrorMessage="1" sqref="AC4:AE7 R5:S7 V5:V7 X5:X7" xr:uid="{00000000-0002-0000-0600-000000000000}">
      <formula1>#REF!</formula1>
    </dataValidation>
    <dataValidation type="textLength" showInputMessage="1" showErrorMessage="1" sqref="AG4:AG7" xr:uid="{00000000-0002-0000-0600-000001000000}">
      <formula1>0</formula1>
      <formula2>150</formula2>
    </dataValidation>
  </dataValidations>
  <pageMargins left="0.70866141732283472" right="0.70866141732283472" top="0.74803149606299213" bottom="0.74803149606299213" header="0.31496062992125984" footer="0.31496062992125984"/>
  <pageSetup paperSize="9" scale="5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P14"/>
  <sheetViews>
    <sheetView zoomScale="70" zoomScaleNormal="70" workbookViewId="0">
      <selection activeCell="M2" sqref="M2"/>
    </sheetView>
  </sheetViews>
  <sheetFormatPr defaultColWidth="8.85546875" defaultRowHeight="12.75"/>
  <cols>
    <col min="2" max="2" width="18.140625" style="248" customWidth="1"/>
    <col min="3" max="3" width="9.7109375" customWidth="1"/>
    <col min="4" max="4" width="25.85546875" customWidth="1"/>
    <col min="5" max="5" width="8.7109375" customWidth="1"/>
    <col min="6" max="6" width="7.85546875" customWidth="1"/>
    <col min="7" max="7" width="11.140625" customWidth="1"/>
    <col min="8" max="8" width="10.5703125" customWidth="1"/>
    <col min="9" max="9" width="10.7109375" customWidth="1"/>
    <col min="10" max="10" width="12.7109375" customWidth="1"/>
    <col min="11" max="11" width="13.7109375" customWidth="1"/>
    <col min="12" max="12" width="16" customWidth="1"/>
    <col min="13" max="13" width="12.140625" customWidth="1"/>
    <col min="14" max="14" width="12.85546875" customWidth="1"/>
    <col min="15" max="15" width="17.5703125" customWidth="1"/>
    <col min="16" max="16" width="13.42578125" customWidth="1"/>
  </cols>
  <sheetData>
    <row r="1" spans="1:16" ht="13.5" thickBot="1">
      <c r="A1" s="9" t="s">
        <v>262</v>
      </c>
      <c r="B1" s="738"/>
      <c r="C1" s="738"/>
      <c r="D1" s="739"/>
      <c r="E1" s="49"/>
      <c r="F1" s="49"/>
      <c r="G1" s="50"/>
      <c r="H1" s="49"/>
      <c r="I1" s="49"/>
      <c r="J1" s="49"/>
      <c r="K1" s="50"/>
      <c r="L1" s="50"/>
      <c r="M1" s="50"/>
      <c r="N1" s="50"/>
      <c r="O1" s="50"/>
      <c r="P1" s="51"/>
    </row>
    <row r="2" spans="1:16">
      <c r="J2" s="22"/>
      <c r="K2" s="22"/>
      <c r="L2" s="740" t="s">
        <v>58</v>
      </c>
      <c r="M2" s="172" t="s">
        <v>1184</v>
      </c>
    </row>
    <row r="3" spans="1:16">
      <c r="J3" s="640"/>
      <c r="K3" s="640"/>
      <c r="L3" s="741" t="s">
        <v>57</v>
      </c>
      <c r="M3" s="742">
        <v>2018</v>
      </c>
    </row>
    <row r="4" spans="1:16" ht="84.75" customHeight="1">
      <c r="A4" s="743" t="s">
        <v>0</v>
      </c>
      <c r="B4" s="744" t="s">
        <v>249</v>
      </c>
      <c r="C4" s="744" t="s">
        <v>250</v>
      </c>
      <c r="D4" s="744" t="s">
        <v>263</v>
      </c>
      <c r="E4" s="744" t="s">
        <v>264</v>
      </c>
      <c r="F4" s="744" t="s">
        <v>265</v>
      </c>
      <c r="G4" s="744" t="s">
        <v>4</v>
      </c>
      <c r="H4" s="745" t="s">
        <v>380</v>
      </c>
      <c r="I4" s="746" t="s">
        <v>266</v>
      </c>
      <c r="J4" s="746" t="s">
        <v>370</v>
      </c>
      <c r="K4" s="746" t="s">
        <v>371</v>
      </c>
      <c r="L4" s="212" t="s">
        <v>267</v>
      </c>
      <c r="M4" s="745" t="s">
        <v>102</v>
      </c>
    </row>
    <row r="5" spans="1:16" ht="38.25">
      <c r="A5" s="244" t="s">
        <v>381</v>
      </c>
      <c r="B5" s="247" t="s">
        <v>50</v>
      </c>
      <c r="C5" s="244" t="s">
        <v>51</v>
      </c>
      <c r="D5" s="247" t="s">
        <v>704</v>
      </c>
      <c r="E5" s="244" t="s">
        <v>268</v>
      </c>
      <c r="F5" s="244" t="s">
        <v>6</v>
      </c>
      <c r="G5" s="157"/>
      <c r="H5" s="747" t="s">
        <v>6</v>
      </c>
      <c r="I5" s="748" t="s">
        <v>695</v>
      </c>
      <c r="J5" s="749" t="s">
        <v>6</v>
      </c>
      <c r="K5" s="749" t="s">
        <v>6</v>
      </c>
      <c r="L5" s="750" t="str">
        <f t="shared" ref="L5:L14" si="0">IF(OR(H5="Y",H5=""),"","x")</f>
        <v/>
      </c>
      <c r="M5" s="751"/>
    </row>
    <row r="6" spans="1:16" ht="25.5">
      <c r="A6" s="244" t="s">
        <v>381</v>
      </c>
      <c r="B6" s="247" t="s">
        <v>50</v>
      </c>
      <c r="C6" s="244" t="s">
        <v>51</v>
      </c>
      <c r="D6" s="247" t="s">
        <v>705</v>
      </c>
      <c r="E6" s="752" t="s">
        <v>269</v>
      </c>
      <c r="F6" s="244" t="s">
        <v>82</v>
      </c>
      <c r="G6" s="753"/>
      <c r="H6" s="747" t="s">
        <v>6</v>
      </c>
      <c r="I6" s="748" t="s">
        <v>695</v>
      </c>
      <c r="J6" s="749" t="s">
        <v>6</v>
      </c>
      <c r="K6" s="749" t="s">
        <v>6</v>
      </c>
      <c r="L6" s="750" t="str">
        <f t="shared" si="0"/>
        <v/>
      </c>
      <c r="M6" s="751"/>
    </row>
    <row r="7" spans="1:16" ht="25.5">
      <c r="A7" s="244" t="s">
        <v>381</v>
      </c>
      <c r="B7" s="247" t="s">
        <v>50</v>
      </c>
      <c r="C7" s="244" t="s">
        <v>51</v>
      </c>
      <c r="D7" s="752" t="s">
        <v>706</v>
      </c>
      <c r="E7" s="752" t="s">
        <v>269</v>
      </c>
      <c r="F7" s="754" t="s">
        <v>82</v>
      </c>
      <c r="G7" s="753"/>
      <c r="H7" s="747" t="s">
        <v>6</v>
      </c>
      <c r="I7" s="748" t="s">
        <v>695</v>
      </c>
      <c r="J7" s="749" t="s">
        <v>6</v>
      </c>
      <c r="K7" s="749" t="s">
        <v>6</v>
      </c>
      <c r="L7" s="750" t="str">
        <f t="shared" si="0"/>
        <v/>
      </c>
      <c r="M7" s="751"/>
    </row>
    <row r="8" spans="1:16" ht="25.5" customHeight="1">
      <c r="A8" s="244" t="s">
        <v>381</v>
      </c>
      <c r="B8" s="755" t="s">
        <v>50</v>
      </c>
      <c r="C8" s="752" t="s">
        <v>696</v>
      </c>
      <c r="D8" s="247" t="s">
        <v>704</v>
      </c>
      <c r="E8" s="244" t="s">
        <v>268</v>
      </c>
      <c r="F8" s="244" t="s">
        <v>6</v>
      </c>
      <c r="G8" s="753"/>
      <c r="H8" s="747" t="s">
        <v>6</v>
      </c>
      <c r="I8" s="748" t="s">
        <v>695</v>
      </c>
      <c r="J8" s="749" t="s">
        <v>6</v>
      </c>
      <c r="K8" s="749" t="s">
        <v>6</v>
      </c>
      <c r="L8" s="750" t="str">
        <f t="shared" si="0"/>
        <v/>
      </c>
      <c r="M8" s="751"/>
    </row>
    <row r="9" spans="1:16" ht="25.5">
      <c r="A9" s="244" t="s">
        <v>381</v>
      </c>
      <c r="B9" s="755" t="s">
        <v>50</v>
      </c>
      <c r="C9" s="752" t="s">
        <v>696</v>
      </c>
      <c r="D9" s="247" t="s">
        <v>705</v>
      </c>
      <c r="E9" s="752" t="s">
        <v>269</v>
      </c>
      <c r="F9" s="244" t="s">
        <v>82</v>
      </c>
      <c r="G9" s="740"/>
      <c r="H9" s="747" t="s">
        <v>6</v>
      </c>
      <c r="I9" s="748" t="s">
        <v>695</v>
      </c>
      <c r="J9" s="749" t="s">
        <v>6</v>
      </c>
      <c r="K9" s="749" t="s">
        <v>6</v>
      </c>
      <c r="L9" s="750" t="str">
        <f t="shared" si="0"/>
        <v/>
      </c>
      <c r="M9" s="751"/>
    </row>
    <row r="10" spans="1:16" ht="25.5">
      <c r="A10" s="244" t="s">
        <v>381</v>
      </c>
      <c r="B10" s="755" t="s">
        <v>50</v>
      </c>
      <c r="C10" s="752" t="s">
        <v>696</v>
      </c>
      <c r="D10" s="752" t="s">
        <v>706</v>
      </c>
      <c r="E10" s="752" t="s">
        <v>269</v>
      </c>
      <c r="F10" s="754" t="s">
        <v>82</v>
      </c>
      <c r="G10" s="740"/>
      <c r="H10" s="747" t="s">
        <v>6</v>
      </c>
      <c r="I10" s="748" t="s">
        <v>695</v>
      </c>
      <c r="J10" s="749" t="s">
        <v>6</v>
      </c>
      <c r="K10" s="749" t="s">
        <v>6</v>
      </c>
      <c r="L10" s="750" t="str">
        <f t="shared" si="0"/>
        <v/>
      </c>
      <c r="M10" s="751"/>
    </row>
    <row r="11" spans="1:16" ht="38.25">
      <c r="A11" s="244" t="s">
        <v>381</v>
      </c>
      <c r="B11" s="755" t="s">
        <v>698</v>
      </c>
      <c r="C11" s="752" t="s">
        <v>699</v>
      </c>
      <c r="D11" s="756" t="s">
        <v>707</v>
      </c>
      <c r="E11" s="244" t="s">
        <v>268</v>
      </c>
      <c r="F11" s="244" t="s">
        <v>6</v>
      </c>
      <c r="G11" s="740"/>
      <c r="H11" s="747" t="s">
        <v>6</v>
      </c>
      <c r="I11" s="748" t="s">
        <v>712</v>
      </c>
      <c r="J11" s="749" t="s">
        <v>6</v>
      </c>
      <c r="K11" s="749" t="s">
        <v>6</v>
      </c>
      <c r="L11" s="750" t="str">
        <f t="shared" si="0"/>
        <v/>
      </c>
      <c r="M11" s="751"/>
    </row>
    <row r="12" spans="1:16" ht="38.25">
      <c r="A12" s="244" t="s">
        <v>381</v>
      </c>
      <c r="B12" s="755" t="s">
        <v>698</v>
      </c>
      <c r="C12" s="752" t="s">
        <v>699</v>
      </c>
      <c r="D12" s="752" t="s">
        <v>706</v>
      </c>
      <c r="E12" s="752" t="s">
        <v>269</v>
      </c>
      <c r="F12" s="244" t="s">
        <v>82</v>
      </c>
      <c r="G12" s="740"/>
      <c r="H12" s="747" t="s">
        <v>6</v>
      </c>
      <c r="I12" s="748" t="s">
        <v>712</v>
      </c>
      <c r="J12" s="749" t="s">
        <v>6</v>
      </c>
      <c r="K12" s="749" t="s">
        <v>6</v>
      </c>
      <c r="L12" s="750" t="str">
        <f t="shared" si="0"/>
        <v/>
      </c>
      <c r="M12" s="751"/>
    </row>
    <row r="13" spans="1:16" ht="38.25">
      <c r="A13" s="244" t="s">
        <v>381</v>
      </c>
      <c r="B13" s="755" t="s">
        <v>700</v>
      </c>
      <c r="C13" s="752" t="s">
        <v>701</v>
      </c>
      <c r="D13" s="756" t="s">
        <v>708</v>
      </c>
      <c r="E13" s="244" t="s">
        <v>268</v>
      </c>
      <c r="F13" s="244" t="s">
        <v>6</v>
      </c>
      <c r="G13" s="740"/>
      <c r="H13" s="747" t="s">
        <v>6</v>
      </c>
      <c r="I13" s="748" t="s">
        <v>712</v>
      </c>
      <c r="J13" s="749" t="s">
        <v>6</v>
      </c>
      <c r="K13" s="749" t="s">
        <v>6</v>
      </c>
      <c r="L13" s="750" t="str">
        <f t="shared" si="0"/>
        <v/>
      </c>
      <c r="M13" s="751"/>
    </row>
    <row r="14" spans="1:16" ht="38.25">
      <c r="A14" s="244" t="s">
        <v>381</v>
      </c>
      <c r="B14" s="755" t="s">
        <v>700</v>
      </c>
      <c r="C14" s="752" t="s">
        <v>701</v>
      </c>
      <c r="D14" s="752" t="s">
        <v>706</v>
      </c>
      <c r="E14" s="752" t="s">
        <v>269</v>
      </c>
      <c r="F14" s="244" t="s">
        <v>82</v>
      </c>
      <c r="G14" s="740"/>
      <c r="H14" s="747" t="s">
        <v>6</v>
      </c>
      <c r="I14" s="748" t="s">
        <v>712</v>
      </c>
      <c r="J14" s="749" t="s">
        <v>6</v>
      </c>
      <c r="K14" s="749" t="s">
        <v>6</v>
      </c>
      <c r="L14" s="750" t="str">
        <f t="shared" si="0"/>
        <v/>
      </c>
      <c r="M14" s="751"/>
    </row>
  </sheetData>
  <dataConsolidate/>
  <dataValidations count="3">
    <dataValidation type="list" allowBlank="1" showInputMessage="1" showErrorMessage="1" sqref="B1:E1" xr:uid="{00000000-0002-0000-0700-000000000000}">
      <formula1>$BN$1:$BN$8</formula1>
    </dataValidation>
    <dataValidation type="list" allowBlank="1" showInputMessage="1" showErrorMessage="1" sqref="J5:K14 H5:H14" xr:uid="{00000000-0002-0000-0700-000001000000}">
      <formula1>#REF!</formula1>
    </dataValidation>
    <dataValidation type="list" allowBlank="1" showInputMessage="1" showErrorMessage="1" sqref="J1:N1" xr:uid="{00000000-0002-0000-0700-000002000000}">
      <formula1>$BB$3:$BB$3</formula1>
    </dataValidation>
  </dataValidations>
  <pageMargins left="0.70866141732283472" right="0.70866141732283472" top="0.74803149606299213" bottom="0.74803149606299213" header="0.31496062992125984" footer="0.31496062992125984"/>
  <pageSetup paperSize="9" scale="8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4" tint="0.39997558519241921"/>
    <pageSetUpPr fitToPage="1"/>
  </sheetPr>
  <dimension ref="A1:T41"/>
  <sheetViews>
    <sheetView topLeftCell="B4" zoomScale="70" zoomScaleNormal="70" workbookViewId="0">
      <selection activeCell="T2" sqref="T2"/>
    </sheetView>
  </sheetViews>
  <sheetFormatPr defaultColWidth="8.85546875" defaultRowHeight="12.75"/>
  <cols>
    <col min="1" max="1" width="5.7109375" style="26" customWidth="1"/>
    <col min="2" max="2" width="22" style="26" customWidth="1"/>
    <col min="3" max="3" width="27.42578125" style="26" customWidth="1"/>
    <col min="4" max="4" width="18.140625" style="26" bestFit="1" customWidth="1"/>
    <col min="5" max="5" width="14" style="26" customWidth="1"/>
    <col min="6" max="6" width="19.28515625" style="26" customWidth="1"/>
    <col min="7" max="8" width="15.85546875" style="26" customWidth="1"/>
    <col min="9" max="9" width="17" style="26" bestFit="1" customWidth="1"/>
    <col min="10" max="10" width="31.140625" style="26" customWidth="1"/>
    <col min="11" max="11" width="30.140625" style="26" bestFit="1" customWidth="1"/>
    <col min="12" max="12" width="19" style="26" customWidth="1"/>
    <col min="13" max="13" width="26.7109375" style="26" customWidth="1"/>
    <col min="14" max="14" width="15.140625" style="26" bestFit="1" customWidth="1"/>
    <col min="15" max="15" width="13.85546875" style="26" customWidth="1"/>
    <col min="16" max="16" width="21.140625" style="26" customWidth="1"/>
    <col min="17" max="17" width="21.85546875" style="26" customWidth="1"/>
    <col min="18" max="19" width="21.140625" style="26" customWidth="1"/>
    <col min="20" max="20" width="11.5703125" style="26" customWidth="1"/>
    <col min="21" max="16384" width="8.85546875" style="26"/>
  </cols>
  <sheetData>
    <row r="1" spans="1:20" ht="13.5" thickBot="1">
      <c r="A1" s="28" t="s">
        <v>87</v>
      </c>
    </row>
    <row r="2" spans="1:20">
      <c r="S2" s="104" t="s">
        <v>58</v>
      </c>
      <c r="T2" s="102" t="s">
        <v>1184</v>
      </c>
    </row>
    <row r="3" spans="1:20" ht="13.5" thickBot="1">
      <c r="A3" s="57"/>
      <c r="B3" s="57"/>
      <c r="C3" s="57"/>
      <c r="D3" s="57"/>
      <c r="E3" s="57"/>
      <c r="F3" s="57"/>
      <c r="G3" s="57"/>
      <c r="H3" s="57"/>
      <c r="I3" s="57"/>
      <c r="J3" s="57"/>
      <c r="S3" s="86" t="s">
        <v>57</v>
      </c>
      <c r="T3" s="159">
        <v>2018</v>
      </c>
    </row>
    <row r="4" spans="1:20" ht="102.75" thickBot="1">
      <c r="A4" s="115" t="s">
        <v>0</v>
      </c>
      <c r="B4" s="115" t="s">
        <v>88</v>
      </c>
      <c r="C4" s="108" t="s">
        <v>1</v>
      </c>
      <c r="D4" s="179" t="s">
        <v>89</v>
      </c>
      <c r="E4" s="179" t="s">
        <v>90</v>
      </c>
      <c r="F4" s="109" t="s">
        <v>91</v>
      </c>
      <c r="G4" s="110" t="s">
        <v>92</v>
      </c>
      <c r="H4" s="115" t="s">
        <v>93</v>
      </c>
      <c r="I4" s="115" t="s">
        <v>94</v>
      </c>
      <c r="J4" s="115" t="s">
        <v>95</v>
      </c>
      <c r="K4" s="115" t="s">
        <v>97</v>
      </c>
      <c r="L4" s="115" t="s">
        <v>98</v>
      </c>
      <c r="M4" s="115" t="s">
        <v>99</v>
      </c>
      <c r="N4" s="115" t="s">
        <v>100</v>
      </c>
      <c r="O4" s="115" t="s">
        <v>4</v>
      </c>
      <c r="P4" s="176" t="s">
        <v>356</v>
      </c>
      <c r="Q4" s="176" t="s">
        <v>96</v>
      </c>
      <c r="R4" s="176" t="s">
        <v>101</v>
      </c>
      <c r="S4" s="176" t="s">
        <v>372</v>
      </c>
      <c r="T4" s="176" t="s">
        <v>102</v>
      </c>
    </row>
    <row r="5" spans="1:20" ht="140.25">
      <c r="A5" s="529" t="s">
        <v>381</v>
      </c>
      <c r="B5" s="530" t="s">
        <v>122</v>
      </c>
      <c r="C5" s="531" t="s">
        <v>817</v>
      </c>
      <c r="D5" s="532" t="s">
        <v>1034</v>
      </c>
      <c r="E5" s="533" t="s">
        <v>1035</v>
      </c>
      <c r="F5" s="534" t="s">
        <v>1036</v>
      </c>
      <c r="G5" s="535" t="s">
        <v>875</v>
      </c>
      <c r="H5" s="536" t="s">
        <v>104</v>
      </c>
      <c r="I5" s="536" t="s">
        <v>6</v>
      </c>
      <c r="J5" s="536" t="s">
        <v>1037</v>
      </c>
      <c r="K5" s="530" t="s">
        <v>107</v>
      </c>
      <c r="L5" s="536" t="s">
        <v>6</v>
      </c>
      <c r="M5" s="537" t="s">
        <v>113</v>
      </c>
      <c r="N5" s="530" t="s">
        <v>107</v>
      </c>
      <c r="O5" s="911" t="s">
        <v>1038</v>
      </c>
      <c r="P5" s="538" t="s">
        <v>105</v>
      </c>
      <c r="Q5" s="538" t="s">
        <v>897</v>
      </c>
      <c r="R5" s="538" t="s">
        <v>1039</v>
      </c>
      <c r="S5" s="538" t="s">
        <v>1039</v>
      </c>
      <c r="T5" s="539" t="s">
        <v>1040</v>
      </c>
    </row>
    <row r="6" spans="1:20" ht="51">
      <c r="A6" s="529" t="s">
        <v>381</v>
      </c>
      <c r="B6" s="530" t="s">
        <v>122</v>
      </c>
      <c r="C6" s="531" t="s">
        <v>817</v>
      </c>
      <c r="D6" s="540" t="s">
        <v>1034</v>
      </c>
      <c r="E6" s="539" t="s">
        <v>1035</v>
      </c>
      <c r="F6" s="541" t="s">
        <v>1041</v>
      </c>
      <c r="G6" s="542" t="s">
        <v>879</v>
      </c>
      <c r="H6" s="536" t="s">
        <v>104</v>
      </c>
      <c r="I6" s="543" t="s">
        <v>6</v>
      </c>
      <c r="J6" s="536" t="s">
        <v>1042</v>
      </c>
      <c r="K6" s="530" t="s">
        <v>107</v>
      </c>
      <c r="L6" s="530" t="s">
        <v>82</v>
      </c>
      <c r="M6" s="537" t="s">
        <v>391</v>
      </c>
      <c r="N6" s="530" t="s">
        <v>1043</v>
      </c>
      <c r="O6" s="912"/>
      <c r="P6" s="538" t="s">
        <v>6</v>
      </c>
      <c r="Q6" s="538" t="s">
        <v>7</v>
      </c>
      <c r="R6" s="538" t="s">
        <v>7</v>
      </c>
      <c r="S6" s="538" t="s">
        <v>7</v>
      </c>
      <c r="T6" s="539"/>
    </row>
    <row r="7" spans="1:20" ht="51">
      <c r="A7" s="529" t="s">
        <v>381</v>
      </c>
      <c r="B7" s="530" t="s">
        <v>122</v>
      </c>
      <c r="C7" s="531" t="s">
        <v>817</v>
      </c>
      <c r="D7" s="540" t="s">
        <v>1034</v>
      </c>
      <c r="E7" s="539" t="s">
        <v>1035</v>
      </c>
      <c r="F7" s="541" t="s">
        <v>1044</v>
      </c>
      <c r="G7" s="542" t="s">
        <v>882</v>
      </c>
      <c r="H7" s="536" t="s">
        <v>104</v>
      </c>
      <c r="I7" s="543" t="s">
        <v>6</v>
      </c>
      <c r="J7" s="536" t="s">
        <v>1042</v>
      </c>
      <c r="K7" s="530" t="s">
        <v>107</v>
      </c>
      <c r="L7" s="530" t="s">
        <v>82</v>
      </c>
      <c r="M7" s="537" t="s">
        <v>391</v>
      </c>
      <c r="N7" s="530" t="s">
        <v>1043</v>
      </c>
      <c r="O7" s="912"/>
      <c r="P7" s="538" t="s">
        <v>6</v>
      </c>
      <c r="Q7" s="538" t="s">
        <v>7</v>
      </c>
      <c r="R7" s="538" t="s">
        <v>7</v>
      </c>
      <c r="S7" s="538" t="s">
        <v>7</v>
      </c>
      <c r="T7" s="539"/>
    </row>
    <row r="8" spans="1:20" ht="51">
      <c r="A8" s="529" t="s">
        <v>381</v>
      </c>
      <c r="B8" s="530" t="s">
        <v>122</v>
      </c>
      <c r="C8" s="531" t="s">
        <v>817</v>
      </c>
      <c r="D8" s="540" t="s">
        <v>1034</v>
      </c>
      <c r="E8" s="539" t="s">
        <v>1035</v>
      </c>
      <c r="F8" s="541" t="s">
        <v>1044</v>
      </c>
      <c r="G8" s="542" t="s">
        <v>884</v>
      </c>
      <c r="H8" s="536" t="s">
        <v>104</v>
      </c>
      <c r="I8" s="543" t="s">
        <v>6</v>
      </c>
      <c r="J8" s="536" t="s">
        <v>1042</v>
      </c>
      <c r="K8" s="530" t="s">
        <v>107</v>
      </c>
      <c r="L8" s="530" t="s">
        <v>82</v>
      </c>
      <c r="M8" s="537" t="s">
        <v>391</v>
      </c>
      <c r="N8" s="530" t="s">
        <v>1043</v>
      </c>
      <c r="O8" s="912"/>
      <c r="P8" s="538" t="s">
        <v>6</v>
      </c>
      <c r="Q8" s="538" t="s">
        <v>7</v>
      </c>
      <c r="R8" s="538" t="s">
        <v>7</v>
      </c>
      <c r="S8" s="538" t="s">
        <v>7</v>
      </c>
      <c r="T8" s="539"/>
    </row>
    <row r="9" spans="1:20" ht="51">
      <c r="A9" s="529" t="s">
        <v>381</v>
      </c>
      <c r="B9" s="530" t="s">
        <v>122</v>
      </c>
      <c r="C9" s="531" t="s">
        <v>817</v>
      </c>
      <c r="D9" s="540" t="s">
        <v>1034</v>
      </c>
      <c r="E9" s="539" t="s">
        <v>1035</v>
      </c>
      <c r="F9" s="541" t="s">
        <v>824</v>
      </c>
      <c r="G9" s="542" t="s">
        <v>884</v>
      </c>
      <c r="H9" s="536" t="s">
        <v>104</v>
      </c>
      <c r="I9" s="543" t="s">
        <v>6</v>
      </c>
      <c r="J9" s="536" t="s">
        <v>1042</v>
      </c>
      <c r="K9" s="530" t="s">
        <v>107</v>
      </c>
      <c r="L9" s="530" t="s">
        <v>82</v>
      </c>
      <c r="M9" s="537" t="s">
        <v>391</v>
      </c>
      <c r="N9" s="530" t="s">
        <v>1043</v>
      </c>
      <c r="O9" s="912"/>
      <c r="P9" s="538" t="s">
        <v>6</v>
      </c>
      <c r="Q9" s="538" t="s">
        <v>7</v>
      </c>
      <c r="R9" s="538" t="s">
        <v>7</v>
      </c>
      <c r="S9" s="538" t="s">
        <v>7</v>
      </c>
      <c r="T9" s="539"/>
    </row>
    <row r="10" spans="1:20" ht="51">
      <c r="A10" s="529" t="s">
        <v>381</v>
      </c>
      <c r="B10" s="530" t="s">
        <v>122</v>
      </c>
      <c r="C10" s="531" t="s">
        <v>817</v>
      </c>
      <c r="D10" s="540" t="s">
        <v>111</v>
      </c>
      <c r="E10" s="539" t="s">
        <v>1035</v>
      </c>
      <c r="F10" s="544" t="s">
        <v>1045</v>
      </c>
      <c r="G10" s="545" t="s">
        <v>106</v>
      </c>
      <c r="H10" s="536" t="s">
        <v>104</v>
      </c>
      <c r="I10" s="543" t="s">
        <v>6</v>
      </c>
      <c r="J10" s="536" t="s">
        <v>1042</v>
      </c>
      <c r="K10" s="530" t="s">
        <v>107</v>
      </c>
      <c r="L10" s="530" t="s">
        <v>82</v>
      </c>
      <c r="M10" s="537" t="s">
        <v>391</v>
      </c>
      <c r="N10" s="530" t="s">
        <v>1043</v>
      </c>
      <c r="O10" s="912"/>
      <c r="P10" s="538" t="s">
        <v>6</v>
      </c>
      <c r="Q10" s="538" t="s">
        <v>7</v>
      </c>
      <c r="R10" s="538" t="s">
        <v>7</v>
      </c>
      <c r="S10" s="538" t="s">
        <v>7</v>
      </c>
      <c r="T10" s="539"/>
    </row>
    <row r="11" spans="1:20" ht="140.25">
      <c r="A11" s="529" t="s">
        <v>381</v>
      </c>
      <c r="B11" s="530" t="s">
        <v>122</v>
      </c>
      <c r="C11" s="531" t="s">
        <v>817</v>
      </c>
      <c r="D11" s="540" t="s">
        <v>1034</v>
      </c>
      <c r="E11" s="539" t="s">
        <v>1035</v>
      </c>
      <c r="F11" s="546" t="s">
        <v>1046</v>
      </c>
      <c r="G11" s="547" t="s">
        <v>200</v>
      </c>
      <c r="H11" s="536" t="s">
        <v>7</v>
      </c>
      <c r="I11" s="543" t="s">
        <v>6</v>
      </c>
      <c r="J11" s="536" t="s">
        <v>1047</v>
      </c>
      <c r="K11" s="530" t="s">
        <v>107</v>
      </c>
      <c r="L11" s="536" t="s">
        <v>6</v>
      </c>
      <c r="M11" s="537" t="s">
        <v>113</v>
      </c>
      <c r="N11" s="530" t="s">
        <v>107</v>
      </c>
      <c r="O11" s="912"/>
      <c r="P11" s="538" t="s">
        <v>105</v>
      </c>
      <c r="Q11" s="538" t="s">
        <v>897</v>
      </c>
      <c r="R11" s="538" t="s">
        <v>1039</v>
      </c>
      <c r="S11" s="538" t="s">
        <v>1039</v>
      </c>
      <c r="T11" s="539" t="s">
        <v>1040</v>
      </c>
    </row>
    <row r="12" spans="1:20" ht="153">
      <c r="A12" s="529" t="s">
        <v>381</v>
      </c>
      <c r="B12" s="530" t="s">
        <v>122</v>
      </c>
      <c r="C12" s="531" t="s">
        <v>817</v>
      </c>
      <c r="D12" s="540" t="s">
        <v>103</v>
      </c>
      <c r="E12" s="548" t="s">
        <v>1048</v>
      </c>
      <c r="F12" s="549" t="s">
        <v>1036</v>
      </c>
      <c r="G12" s="535" t="s">
        <v>875</v>
      </c>
      <c r="H12" s="536" t="s">
        <v>104</v>
      </c>
      <c r="I12" s="543" t="s">
        <v>105</v>
      </c>
      <c r="J12" s="543" t="s">
        <v>877</v>
      </c>
      <c r="K12" s="530" t="s">
        <v>107</v>
      </c>
      <c r="L12" s="530" t="s">
        <v>82</v>
      </c>
      <c r="M12" s="537" t="s">
        <v>391</v>
      </c>
      <c r="N12" s="530" t="s">
        <v>1043</v>
      </c>
      <c r="O12" s="912"/>
      <c r="P12" s="538" t="s">
        <v>105</v>
      </c>
      <c r="Q12" s="538" t="s">
        <v>897</v>
      </c>
      <c r="R12" s="538" t="s">
        <v>1039</v>
      </c>
      <c r="S12" s="538" t="s">
        <v>1039</v>
      </c>
      <c r="T12" s="539" t="s">
        <v>1049</v>
      </c>
    </row>
    <row r="13" spans="1:20" ht="153">
      <c r="A13" s="529" t="s">
        <v>381</v>
      </c>
      <c r="B13" s="530" t="s">
        <v>122</v>
      </c>
      <c r="C13" s="531" t="s">
        <v>817</v>
      </c>
      <c r="D13" s="540" t="s">
        <v>103</v>
      </c>
      <c r="E13" s="548" t="s">
        <v>1050</v>
      </c>
      <c r="F13" s="541" t="s">
        <v>1041</v>
      </c>
      <c r="G13" s="542" t="s">
        <v>879</v>
      </c>
      <c r="H13" s="536" t="s">
        <v>104</v>
      </c>
      <c r="I13" s="543" t="s">
        <v>6</v>
      </c>
      <c r="J13" s="543" t="s">
        <v>112</v>
      </c>
      <c r="K13" s="530" t="s">
        <v>107</v>
      </c>
      <c r="L13" s="530" t="s">
        <v>82</v>
      </c>
      <c r="M13" s="537" t="s">
        <v>391</v>
      </c>
      <c r="N13" s="530" t="s">
        <v>1043</v>
      </c>
      <c r="O13" s="912"/>
      <c r="P13" s="538" t="s">
        <v>6</v>
      </c>
      <c r="Q13" s="538" t="s">
        <v>7</v>
      </c>
      <c r="R13" s="538" t="s">
        <v>7</v>
      </c>
      <c r="S13" s="538" t="s">
        <v>7</v>
      </c>
      <c r="T13" s="539"/>
    </row>
    <row r="14" spans="1:20" ht="153">
      <c r="A14" s="529" t="s">
        <v>381</v>
      </c>
      <c r="B14" s="530" t="s">
        <v>122</v>
      </c>
      <c r="C14" s="531" t="s">
        <v>817</v>
      </c>
      <c r="D14" s="540" t="s">
        <v>103</v>
      </c>
      <c r="E14" s="548" t="s">
        <v>1050</v>
      </c>
      <c r="F14" s="541" t="s">
        <v>1044</v>
      </c>
      <c r="G14" s="542" t="s">
        <v>882</v>
      </c>
      <c r="H14" s="536" t="s">
        <v>104</v>
      </c>
      <c r="I14" s="543" t="s">
        <v>6</v>
      </c>
      <c r="J14" s="543" t="s">
        <v>1051</v>
      </c>
      <c r="K14" s="530" t="s">
        <v>107</v>
      </c>
      <c r="L14" s="530" t="s">
        <v>82</v>
      </c>
      <c r="M14" s="537" t="s">
        <v>391</v>
      </c>
      <c r="N14" s="530" t="s">
        <v>1043</v>
      </c>
      <c r="O14" s="912"/>
      <c r="P14" s="538" t="s">
        <v>6</v>
      </c>
      <c r="Q14" s="538" t="s">
        <v>7</v>
      </c>
      <c r="R14" s="538" t="s">
        <v>7</v>
      </c>
      <c r="S14" s="538" t="s">
        <v>7</v>
      </c>
      <c r="T14" s="539"/>
    </row>
    <row r="15" spans="1:20" ht="153">
      <c r="A15" s="529" t="s">
        <v>381</v>
      </c>
      <c r="B15" s="530" t="s">
        <v>122</v>
      </c>
      <c r="C15" s="531" t="s">
        <v>817</v>
      </c>
      <c r="D15" s="540" t="s">
        <v>103</v>
      </c>
      <c r="E15" s="548" t="s">
        <v>1050</v>
      </c>
      <c r="F15" s="541" t="s">
        <v>1044</v>
      </c>
      <c r="G15" s="542" t="s">
        <v>884</v>
      </c>
      <c r="H15" s="536" t="s">
        <v>104</v>
      </c>
      <c r="I15" s="543" t="s">
        <v>6</v>
      </c>
      <c r="J15" s="543" t="s">
        <v>1051</v>
      </c>
      <c r="K15" s="530" t="s">
        <v>107</v>
      </c>
      <c r="L15" s="530" t="s">
        <v>82</v>
      </c>
      <c r="M15" s="537" t="s">
        <v>391</v>
      </c>
      <c r="N15" s="530" t="s">
        <v>1043</v>
      </c>
      <c r="O15" s="912"/>
      <c r="P15" s="538" t="s">
        <v>6</v>
      </c>
      <c r="Q15" s="538" t="s">
        <v>7</v>
      </c>
      <c r="R15" s="538" t="s">
        <v>7</v>
      </c>
      <c r="S15" s="538" t="s">
        <v>7</v>
      </c>
      <c r="T15" s="539"/>
    </row>
    <row r="16" spans="1:20" ht="153">
      <c r="A16" s="529" t="s">
        <v>381</v>
      </c>
      <c r="B16" s="530" t="s">
        <v>122</v>
      </c>
      <c r="C16" s="531" t="s">
        <v>817</v>
      </c>
      <c r="D16" s="540" t="s">
        <v>103</v>
      </c>
      <c r="E16" s="548" t="s">
        <v>1050</v>
      </c>
      <c r="F16" s="541" t="s">
        <v>824</v>
      </c>
      <c r="G16" s="542" t="s">
        <v>884</v>
      </c>
      <c r="H16" s="536" t="s">
        <v>104</v>
      </c>
      <c r="I16" s="543" t="s">
        <v>6</v>
      </c>
      <c r="J16" s="543" t="s">
        <v>1051</v>
      </c>
      <c r="K16" s="530" t="s">
        <v>107</v>
      </c>
      <c r="L16" s="530" t="s">
        <v>82</v>
      </c>
      <c r="M16" s="537" t="s">
        <v>391</v>
      </c>
      <c r="N16" s="530" t="s">
        <v>1043</v>
      </c>
      <c r="O16" s="912"/>
      <c r="P16" s="538" t="s">
        <v>6</v>
      </c>
      <c r="Q16" s="538" t="s">
        <v>7</v>
      </c>
      <c r="R16" s="538" t="s">
        <v>7</v>
      </c>
      <c r="S16" s="538" t="s">
        <v>7</v>
      </c>
      <c r="T16" s="539"/>
    </row>
    <row r="17" spans="1:20" ht="153">
      <c r="A17" s="529" t="s">
        <v>381</v>
      </c>
      <c r="B17" s="530" t="s">
        <v>122</v>
      </c>
      <c r="C17" s="531" t="s">
        <v>817</v>
      </c>
      <c r="D17" s="540" t="s">
        <v>103</v>
      </c>
      <c r="E17" s="548" t="s">
        <v>1050</v>
      </c>
      <c r="F17" s="544" t="s">
        <v>1045</v>
      </c>
      <c r="G17" s="545" t="s">
        <v>1052</v>
      </c>
      <c r="H17" s="536" t="s">
        <v>104</v>
      </c>
      <c r="I17" s="543" t="s">
        <v>6</v>
      </c>
      <c r="J17" s="543" t="s">
        <v>1051</v>
      </c>
      <c r="K17" s="530" t="s">
        <v>107</v>
      </c>
      <c r="L17" s="530" t="s">
        <v>82</v>
      </c>
      <c r="M17" s="537" t="s">
        <v>391</v>
      </c>
      <c r="N17" s="530" t="s">
        <v>1043</v>
      </c>
      <c r="O17" s="912"/>
      <c r="P17" s="538" t="s">
        <v>6</v>
      </c>
      <c r="Q17" s="538" t="s">
        <v>7</v>
      </c>
      <c r="R17" s="538" t="s">
        <v>7</v>
      </c>
      <c r="S17" s="538" t="s">
        <v>7</v>
      </c>
      <c r="T17" s="539"/>
    </row>
    <row r="18" spans="1:20" ht="140.25">
      <c r="A18" s="529" t="s">
        <v>381</v>
      </c>
      <c r="B18" s="530" t="s">
        <v>122</v>
      </c>
      <c r="C18" s="531" t="s">
        <v>817</v>
      </c>
      <c r="D18" s="540" t="s">
        <v>109</v>
      </c>
      <c r="E18" s="548" t="s">
        <v>1053</v>
      </c>
      <c r="F18" s="549" t="s">
        <v>1036</v>
      </c>
      <c r="G18" s="535" t="s">
        <v>875</v>
      </c>
      <c r="H18" s="536" t="s">
        <v>104</v>
      </c>
      <c r="I18" s="543" t="s">
        <v>105</v>
      </c>
      <c r="J18" s="543" t="s">
        <v>877</v>
      </c>
      <c r="K18" s="530" t="s">
        <v>107</v>
      </c>
      <c r="L18" s="536" t="s">
        <v>6</v>
      </c>
      <c r="M18" s="537" t="s">
        <v>113</v>
      </c>
      <c r="N18" s="530" t="s">
        <v>107</v>
      </c>
      <c r="O18" s="912"/>
      <c r="P18" s="538" t="s">
        <v>105</v>
      </c>
      <c r="Q18" s="538" t="s">
        <v>897</v>
      </c>
      <c r="R18" s="538" t="s">
        <v>1039</v>
      </c>
      <c r="S18" s="538" t="s">
        <v>1039</v>
      </c>
      <c r="T18" s="539" t="s">
        <v>1054</v>
      </c>
    </row>
    <row r="19" spans="1:20" ht="140.25">
      <c r="A19" s="529" t="s">
        <v>381</v>
      </c>
      <c r="B19" s="530" t="s">
        <v>122</v>
      </c>
      <c r="C19" s="531" t="s">
        <v>817</v>
      </c>
      <c r="D19" s="540" t="s">
        <v>109</v>
      </c>
      <c r="E19" s="548" t="s">
        <v>1053</v>
      </c>
      <c r="F19" s="541" t="s">
        <v>1041</v>
      </c>
      <c r="G19" s="542" t="s">
        <v>879</v>
      </c>
      <c r="H19" s="536" t="s">
        <v>104</v>
      </c>
      <c r="I19" s="543" t="s">
        <v>6</v>
      </c>
      <c r="J19" s="543" t="s">
        <v>112</v>
      </c>
      <c r="K19" s="530" t="s">
        <v>107</v>
      </c>
      <c r="L19" s="530" t="s">
        <v>82</v>
      </c>
      <c r="M19" s="537" t="s">
        <v>391</v>
      </c>
      <c r="N19" s="530" t="s">
        <v>1043</v>
      </c>
      <c r="O19" s="912"/>
      <c r="P19" s="538" t="s">
        <v>6</v>
      </c>
      <c r="Q19" s="538" t="s">
        <v>7</v>
      </c>
      <c r="R19" s="538" t="s">
        <v>7</v>
      </c>
      <c r="S19" s="538" t="s">
        <v>7</v>
      </c>
      <c r="T19" s="539"/>
    </row>
    <row r="20" spans="1:20" ht="140.25">
      <c r="A20" s="529" t="s">
        <v>381</v>
      </c>
      <c r="B20" s="530" t="s">
        <v>122</v>
      </c>
      <c r="C20" s="531" t="s">
        <v>817</v>
      </c>
      <c r="D20" s="540" t="s">
        <v>109</v>
      </c>
      <c r="E20" s="548" t="s">
        <v>1053</v>
      </c>
      <c r="F20" s="541" t="s">
        <v>1044</v>
      </c>
      <c r="G20" s="542" t="s">
        <v>882</v>
      </c>
      <c r="H20" s="536" t="s">
        <v>104</v>
      </c>
      <c r="I20" s="543" t="s">
        <v>6</v>
      </c>
      <c r="J20" s="543" t="s">
        <v>112</v>
      </c>
      <c r="K20" s="530" t="s">
        <v>107</v>
      </c>
      <c r="L20" s="530" t="s">
        <v>82</v>
      </c>
      <c r="M20" s="537" t="s">
        <v>391</v>
      </c>
      <c r="N20" s="530" t="s">
        <v>1043</v>
      </c>
      <c r="O20" s="912"/>
      <c r="P20" s="538" t="s">
        <v>6</v>
      </c>
      <c r="Q20" s="538" t="s">
        <v>7</v>
      </c>
      <c r="R20" s="538" t="s">
        <v>7</v>
      </c>
      <c r="S20" s="538" t="s">
        <v>7</v>
      </c>
      <c r="T20" s="539"/>
    </row>
    <row r="21" spans="1:20" ht="140.25">
      <c r="A21" s="529" t="s">
        <v>381</v>
      </c>
      <c r="B21" s="530" t="s">
        <v>122</v>
      </c>
      <c r="C21" s="531" t="s">
        <v>817</v>
      </c>
      <c r="D21" s="540" t="s">
        <v>109</v>
      </c>
      <c r="E21" s="548" t="s">
        <v>1053</v>
      </c>
      <c r="F21" s="541" t="s">
        <v>1044</v>
      </c>
      <c r="G21" s="542" t="s">
        <v>884</v>
      </c>
      <c r="H21" s="536" t="s">
        <v>104</v>
      </c>
      <c r="I21" s="543" t="s">
        <v>6</v>
      </c>
      <c r="J21" s="543" t="s">
        <v>112</v>
      </c>
      <c r="K21" s="530" t="s">
        <v>107</v>
      </c>
      <c r="L21" s="530" t="s">
        <v>82</v>
      </c>
      <c r="M21" s="537" t="s">
        <v>391</v>
      </c>
      <c r="N21" s="530" t="s">
        <v>1043</v>
      </c>
      <c r="O21" s="912"/>
      <c r="P21" s="538" t="s">
        <v>6</v>
      </c>
      <c r="Q21" s="538" t="s">
        <v>7</v>
      </c>
      <c r="R21" s="538" t="s">
        <v>7</v>
      </c>
      <c r="S21" s="538" t="s">
        <v>7</v>
      </c>
      <c r="T21" s="539"/>
    </row>
    <row r="22" spans="1:20" ht="140.25">
      <c r="A22" s="529" t="s">
        <v>381</v>
      </c>
      <c r="B22" s="530" t="s">
        <v>122</v>
      </c>
      <c r="C22" s="531" t="s">
        <v>817</v>
      </c>
      <c r="D22" s="540" t="s">
        <v>109</v>
      </c>
      <c r="E22" s="548" t="s">
        <v>1053</v>
      </c>
      <c r="F22" s="541" t="s">
        <v>824</v>
      </c>
      <c r="G22" s="542" t="s">
        <v>884</v>
      </c>
      <c r="H22" s="536" t="s">
        <v>104</v>
      </c>
      <c r="I22" s="543" t="s">
        <v>6</v>
      </c>
      <c r="J22" s="543" t="s">
        <v>112</v>
      </c>
      <c r="K22" s="530" t="s">
        <v>107</v>
      </c>
      <c r="L22" s="530" t="s">
        <v>82</v>
      </c>
      <c r="M22" s="537" t="s">
        <v>391</v>
      </c>
      <c r="N22" s="530" t="s">
        <v>1043</v>
      </c>
      <c r="O22" s="912"/>
      <c r="P22" s="538" t="s">
        <v>6</v>
      </c>
      <c r="Q22" s="538" t="s">
        <v>7</v>
      </c>
      <c r="R22" s="538" t="s">
        <v>7</v>
      </c>
      <c r="S22" s="538" t="s">
        <v>7</v>
      </c>
      <c r="T22" s="539"/>
    </row>
    <row r="23" spans="1:20" ht="140.25">
      <c r="A23" s="529" t="s">
        <v>381</v>
      </c>
      <c r="B23" s="530" t="s">
        <v>122</v>
      </c>
      <c r="C23" s="531" t="s">
        <v>817</v>
      </c>
      <c r="D23" s="540" t="s">
        <v>109</v>
      </c>
      <c r="E23" s="548" t="s">
        <v>1053</v>
      </c>
      <c r="F23" s="544" t="s">
        <v>1045</v>
      </c>
      <c r="G23" s="545" t="s">
        <v>106</v>
      </c>
      <c r="H23" s="536" t="s">
        <v>104</v>
      </c>
      <c r="I23" s="543" t="s">
        <v>6</v>
      </c>
      <c r="J23" s="543" t="s">
        <v>112</v>
      </c>
      <c r="K23" s="530" t="s">
        <v>107</v>
      </c>
      <c r="L23" s="530" t="s">
        <v>82</v>
      </c>
      <c r="M23" s="537" t="s">
        <v>391</v>
      </c>
      <c r="N23" s="530" t="s">
        <v>1043</v>
      </c>
      <c r="O23" s="912"/>
      <c r="P23" s="538" t="s">
        <v>6</v>
      </c>
      <c r="Q23" s="538" t="s">
        <v>7</v>
      </c>
      <c r="R23" s="538" t="s">
        <v>7</v>
      </c>
      <c r="S23" s="538" t="s">
        <v>7</v>
      </c>
      <c r="T23" s="539"/>
    </row>
    <row r="24" spans="1:20" ht="15">
      <c r="A24" s="529" t="s">
        <v>381</v>
      </c>
      <c r="B24" s="530" t="s">
        <v>122</v>
      </c>
      <c r="C24" s="550" t="s">
        <v>78</v>
      </c>
      <c r="D24" s="551" t="s">
        <v>111</v>
      </c>
      <c r="E24" s="552" t="s">
        <v>1035</v>
      </c>
      <c r="F24" s="553" t="s">
        <v>1055</v>
      </c>
      <c r="G24" s="542" t="s">
        <v>884</v>
      </c>
      <c r="H24" s="536" t="s">
        <v>104</v>
      </c>
      <c r="I24" s="536" t="s">
        <v>6</v>
      </c>
      <c r="J24" s="554" t="s">
        <v>1056</v>
      </c>
      <c r="K24" s="555" t="s">
        <v>107</v>
      </c>
      <c r="L24" s="556" t="s">
        <v>82</v>
      </c>
      <c r="M24" s="557" t="s">
        <v>108</v>
      </c>
      <c r="N24" s="556" t="s">
        <v>1043</v>
      </c>
      <c r="O24" s="912"/>
      <c r="P24" s="538" t="s">
        <v>6</v>
      </c>
      <c r="Q24" s="538" t="s">
        <v>7</v>
      </c>
      <c r="R24" s="538" t="s">
        <v>7</v>
      </c>
      <c r="S24" s="538" t="s">
        <v>7</v>
      </c>
      <c r="T24" s="558"/>
    </row>
    <row r="25" spans="1:20" ht="15">
      <c r="A25" s="559" t="s">
        <v>381</v>
      </c>
      <c r="B25" s="555" t="s">
        <v>122</v>
      </c>
      <c r="C25" s="560" t="s">
        <v>78</v>
      </c>
      <c r="D25" s="551" t="s">
        <v>111</v>
      </c>
      <c r="E25" s="561" t="s">
        <v>1035</v>
      </c>
      <c r="F25" s="553" t="s">
        <v>886</v>
      </c>
      <c r="G25" s="562" t="s">
        <v>106</v>
      </c>
      <c r="H25" s="536" t="s">
        <v>104</v>
      </c>
      <c r="I25" s="536" t="s">
        <v>6</v>
      </c>
      <c r="J25" s="554" t="s">
        <v>1056</v>
      </c>
      <c r="K25" s="555" t="s">
        <v>107</v>
      </c>
      <c r="L25" s="556" t="s">
        <v>82</v>
      </c>
      <c r="M25" s="557" t="s">
        <v>108</v>
      </c>
      <c r="N25" s="556" t="s">
        <v>1043</v>
      </c>
      <c r="O25" s="912"/>
      <c r="P25" s="538" t="s">
        <v>6</v>
      </c>
      <c r="Q25" s="538" t="s">
        <v>7</v>
      </c>
      <c r="R25" s="538" t="s">
        <v>7</v>
      </c>
      <c r="S25" s="538" t="s">
        <v>7</v>
      </c>
      <c r="T25" s="558"/>
    </row>
    <row r="26" spans="1:20" ht="15">
      <c r="A26" s="559" t="s">
        <v>381</v>
      </c>
      <c r="B26" s="555" t="s">
        <v>122</v>
      </c>
      <c r="C26" s="560" t="s">
        <v>78</v>
      </c>
      <c r="D26" s="551" t="s">
        <v>111</v>
      </c>
      <c r="E26" s="561" t="s">
        <v>1035</v>
      </c>
      <c r="F26" s="553" t="s">
        <v>1057</v>
      </c>
      <c r="G26" s="562" t="s">
        <v>106</v>
      </c>
      <c r="H26" s="536" t="s">
        <v>104</v>
      </c>
      <c r="I26" s="536" t="s">
        <v>6</v>
      </c>
      <c r="J26" s="554" t="s">
        <v>1056</v>
      </c>
      <c r="K26" s="555" t="s">
        <v>107</v>
      </c>
      <c r="L26" s="556" t="s">
        <v>82</v>
      </c>
      <c r="M26" s="557" t="s">
        <v>108</v>
      </c>
      <c r="N26" s="556" t="s">
        <v>1043</v>
      </c>
      <c r="O26" s="912"/>
      <c r="P26" s="538" t="s">
        <v>6</v>
      </c>
      <c r="Q26" s="538" t="s">
        <v>7</v>
      </c>
      <c r="R26" s="538" t="s">
        <v>7</v>
      </c>
      <c r="S26" s="538" t="s">
        <v>7</v>
      </c>
      <c r="T26" s="558"/>
    </row>
    <row r="27" spans="1:20" ht="38.25">
      <c r="A27" s="559" t="s">
        <v>381</v>
      </c>
      <c r="B27" s="557" t="s">
        <v>122</v>
      </c>
      <c r="C27" s="560" t="s">
        <v>78</v>
      </c>
      <c r="D27" s="551" t="s">
        <v>111</v>
      </c>
      <c r="E27" s="561" t="s">
        <v>1035</v>
      </c>
      <c r="F27" s="563" t="s">
        <v>1046</v>
      </c>
      <c r="G27" s="564" t="s">
        <v>1052</v>
      </c>
      <c r="H27" s="536" t="s">
        <v>7</v>
      </c>
      <c r="I27" s="565" t="s">
        <v>6</v>
      </c>
      <c r="J27" s="554" t="s">
        <v>1056</v>
      </c>
      <c r="K27" s="555" t="s">
        <v>107</v>
      </c>
      <c r="L27" s="556" t="s">
        <v>82</v>
      </c>
      <c r="M27" s="557" t="s">
        <v>108</v>
      </c>
      <c r="N27" s="556" t="s">
        <v>1043</v>
      </c>
      <c r="O27" s="912"/>
      <c r="P27" s="538" t="s">
        <v>6</v>
      </c>
      <c r="Q27" s="538" t="s">
        <v>7</v>
      </c>
      <c r="R27" s="538" t="s">
        <v>7</v>
      </c>
      <c r="S27" s="538" t="s">
        <v>7</v>
      </c>
      <c r="T27" s="558"/>
    </row>
    <row r="28" spans="1:20" ht="153">
      <c r="A28" s="559" t="s">
        <v>381</v>
      </c>
      <c r="B28" s="555" t="s">
        <v>122</v>
      </c>
      <c r="C28" s="560" t="s">
        <v>78</v>
      </c>
      <c r="D28" s="566" t="s">
        <v>103</v>
      </c>
      <c r="E28" s="567" t="s">
        <v>1050</v>
      </c>
      <c r="F28" s="553" t="s">
        <v>1055</v>
      </c>
      <c r="G28" s="568" t="s">
        <v>884</v>
      </c>
      <c r="H28" s="536" t="s">
        <v>104</v>
      </c>
      <c r="I28" s="536" t="s">
        <v>6</v>
      </c>
      <c r="J28" s="554" t="s">
        <v>1058</v>
      </c>
      <c r="K28" s="555" t="s">
        <v>107</v>
      </c>
      <c r="L28" s="556" t="s">
        <v>82</v>
      </c>
      <c r="M28" s="557" t="s">
        <v>108</v>
      </c>
      <c r="N28" s="556" t="s">
        <v>1043</v>
      </c>
      <c r="O28" s="912"/>
      <c r="P28" s="538" t="s">
        <v>6</v>
      </c>
      <c r="Q28" s="538" t="s">
        <v>7</v>
      </c>
      <c r="R28" s="538" t="s">
        <v>7</v>
      </c>
      <c r="S28" s="538" t="s">
        <v>7</v>
      </c>
      <c r="T28" s="558"/>
    </row>
    <row r="29" spans="1:20" ht="153">
      <c r="A29" s="559" t="s">
        <v>381</v>
      </c>
      <c r="B29" s="555" t="s">
        <v>122</v>
      </c>
      <c r="C29" s="560" t="s">
        <v>78</v>
      </c>
      <c r="D29" s="566" t="s">
        <v>103</v>
      </c>
      <c r="E29" s="567" t="s">
        <v>1050</v>
      </c>
      <c r="F29" s="553" t="s">
        <v>886</v>
      </c>
      <c r="G29" s="569" t="s">
        <v>106</v>
      </c>
      <c r="H29" s="536" t="s">
        <v>104</v>
      </c>
      <c r="I29" s="536" t="s">
        <v>6</v>
      </c>
      <c r="J29" s="554" t="s">
        <v>1058</v>
      </c>
      <c r="K29" s="555" t="s">
        <v>107</v>
      </c>
      <c r="L29" s="556" t="s">
        <v>82</v>
      </c>
      <c r="M29" s="557" t="s">
        <v>108</v>
      </c>
      <c r="N29" s="556" t="s">
        <v>1043</v>
      </c>
      <c r="O29" s="912"/>
      <c r="P29" s="538" t="s">
        <v>6</v>
      </c>
      <c r="Q29" s="538" t="s">
        <v>7</v>
      </c>
      <c r="R29" s="538" t="s">
        <v>7</v>
      </c>
      <c r="S29" s="538" t="s">
        <v>7</v>
      </c>
      <c r="T29" s="558"/>
    </row>
    <row r="30" spans="1:20" ht="153">
      <c r="A30" s="559" t="s">
        <v>381</v>
      </c>
      <c r="B30" s="555" t="s">
        <v>122</v>
      </c>
      <c r="C30" s="560" t="s">
        <v>78</v>
      </c>
      <c r="D30" s="566" t="s">
        <v>103</v>
      </c>
      <c r="E30" s="567" t="s">
        <v>1050</v>
      </c>
      <c r="F30" s="553" t="s">
        <v>1057</v>
      </c>
      <c r="G30" s="569" t="s">
        <v>106</v>
      </c>
      <c r="H30" s="536" t="s">
        <v>104</v>
      </c>
      <c r="I30" s="536" t="s">
        <v>6</v>
      </c>
      <c r="J30" s="554" t="s">
        <v>1058</v>
      </c>
      <c r="K30" s="555" t="s">
        <v>107</v>
      </c>
      <c r="L30" s="556" t="s">
        <v>82</v>
      </c>
      <c r="M30" s="557" t="s">
        <v>108</v>
      </c>
      <c r="N30" s="556" t="s">
        <v>1043</v>
      </c>
      <c r="O30" s="912"/>
      <c r="P30" s="538" t="s">
        <v>6</v>
      </c>
      <c r="Q30" s="538" t="s">
        <v>7</v>
      </c>
      <c r="R30" s="538" t="s">
        <v>7</v>
      </c>
      <c r="S30" s="538" t="s">
        <v>7</v>
      </c>
      <c r="T30" s="558"/>
    </row>
    <row r="31" spans="1:20" ht="140.25">
      <c r="A31" s="559" t="s">
        <v>381</v>
      </c>
      <c r="B31" s="555" t="s">
        <v>122</v>
      </c>
      <c r="C31" s="560" t="s">
        <v>78</v>
      </c>
      <c r="D31" s="566" t="s">
        <v>109</v>
      </c>
      <c r="E31" s="567" t="s">
        <v>1053</v>
      </c>
      <c r="F31" s="553" t="s">
        <v>1055</v>
      </c>
      <c r="G31" s="568" t="s">
        <v>1059</v>
      </c>
      <c r="H31" s="536" t="s">
        <v>104</v>
      </c>
      <c r="I31" s="536" t="s">
        <v>6</v>
      </c>
      <c r="J31" s="570" t="s">
        <v>1060</v>
      </c>
      <c r="K31" s="555" t="s">
        <v>107</v>
      </c>
      <c r="L31" s="556" t="s">
        <v>82</v>
      </c>
      <c r="M31" s="557" t="s">
        <v>108</v>
      </c>
      <c r="N31" s="556" t="s">
        <v>1043</v>
      </c>
      <c r="O31" s="912"/>
      <c r="P31" s="538" t="s">
        <v>6</v>
      </c>
      <c r="Q31" s="538" t="s">
        <v>7</v>
      </c>
      <c r="R31" s="538" t="s">
        <v>7</v>
      </c>
      <c r="S31" s="538" t="s">
        <v>7</v>
      </c>
      <c r="T31" s="558"/>
    </row>
    <row r="32" spans="1:20" ht="140.25">
      <c r="A32" s="559" t="s">
        <v>381</v>
      </c>
      <c r="B32" s="555" t="s">
        <v>122</v>
      </c>
      <c r="C32" s="560" t="s">
        <v>78</v>
      </c>
      <c r="D32" s="566" t="s">
        <v>109</v>
      </c>
      <c r="E32" s="567" t="s">
        <v>1053</v>
      </c>
      <c r="F32" s="553" t="s">
        <v>886</v>
      </c>
      <c r="G32" s="569" t="s">
        <v>106</v>
      </c>
      <c r="H32" s="536" t="s">
        <v>104</v>
      </c>
      <c r="I32" s="536" t="s">
        <v>6</v>
      </c>
      <c r="J32" s="570" t="s">
        <v>1060</v>
      </c>
      <c r="K32" s="555" t="s">
        <v>107</v>
      </c>
      <c r="L32" s="556" t="s">
        <v>82</v>
      </c>
      <c r="M32" s="557" t="s">
        <v>108</v>
      </c>
      <c r="N32" s="556" t="s">
        <v>1043</v>
      </c>
      <c r="O32" s="912"/>
      <c r="P32" s="538" t="s">
        <v>6</v>
      </c>
      <c r="Q32" s="538" t="s">
        <v>7</v>
      </c>
      <c r="R32" s="538" t="s">
        <v>7</v>
      </c>
      <c r="S32" s="538" t="s">
        <v>7</v>
      </c>
      <c r="T32" s="558"/>
    </row>
    <row r="33" spans="1:20" ht="140.25">
      <c r="A33" s="559" t="s">
        <v>381</v>
      </c>
      <c r="B33" s="555" t="s">
        <v>122</v>
      </c>
      <c r="C33" s="560" t="s">
        <v>78</v>
      </c>
      <c r="D33" s="566" t="s">
        <v>109</v>
      </c>
      <c r="E33" s="567" t="s">
        <v>1053</v>
      </c>
      <c r="F33" s="553" t="s">
        <v>1057</v>
      </c>
      <c r="G33" s="569" t="s">
        <v>106</v>
      </c>
      <c r="H33" s="536" t="s">
        <v>104</v>
      </c>
      <c r="I33" s="536" t="s">
        <v>6</v>
      </c>
      <c r="J33" s="570" t="s">
        <v>1060</v>
      </c>
      <c r="K33" s="555" t="s">
        <v>107</v>
      </c>
      <c r="L33" s="556" t="s">
        <v>82</v>
      </c>
      <c r="M33" s="557" t="s">
        <v>108</v>
      </c>
      <c r="N33" s="556" t="s">
        <v>1043</v>
      </c>
      <c r="O33" s="912"/>
      <c r="P33" s="538" t="s">
        <v>6</v>
      </c>
      <c r="Q33" s="538" t="s">
        <v>7</v>
      </c>
      <c r="R33" s="538" t="s">
        <v>7</v>
      </c>
      <c r="S33" s="538" t="s">
        <v>7</v>
      </c>
      <c r="T33" s="558"/>
    </row>
    <row r="34" spans="1:20" ht="15">
      <c r="A34" s="559" t="s">
        <v>381</v>
      </c>
      <c r="B34" s="555" t="s">
        <v>122</v>
      </c>
      <c r="C34" s="571" t="s">
        <v>1061</v>
      </c>
      <c r="D34" s="566" t="s">
        <v>111</v>
      </c>
      <c r="E34" s="561" t="s">
        <v>1035</v>
      </c>
      <c r="F34" s="553" t="s">
        <v>886</v>
      </c>
      <c r="G34" s="569" t="s">
        <v>106</v>
      </c>
      <c r="H34" s="536" t="s">
        <v>104</v>
      </c>
      <c r="I34" s="536" t="s">
        <v>6</v>
      </c>
      <c r="J34" s="554" t="s">
        <v>1056</v>
      </c>
      <c r="K34" s="555" t="s">
        <v>107</v>
      </c>
      <c r="L34" s="556" t="s">
        <v>82</v>
      </c>
      <c r="M34" s="557" t="s">
        <v>108</v>
      </c>
      <c r="N34" s="556" t="s">
        <v>1043</v>
      </c>
      <c r="O34" s="912"/>
      <c r="P34" s="538" t="s">
        <v>6</v>
      </c>
      <c r="Q34" s="538" t="s">
        <v>7</v>
      </c>
      <c r="R34" s="538" t="s">
        <v>7</v>
      </c>
      <c r="S34" s="538" t="s">
        <v>7</v>
      </c>
      <c r="T34" s="558"/>
    </row>
    <row r="35" spans="1:20" ht="38.25">
      <c r="A35" s="559" t="s">
        <v>381</v>
      </c>
      <c r="B35" s="557" t="s">
        <v>122</v>
      </c>
      <c r="C35" s="571" t="s">
        <v>1061</v>
      </c>
      <c r="D35" s="566" t="s">
        <v>111</v>
      </c>
      <c r="E35" s="561" t="s">
        <v>1035</v>
      </c>
      <c r="F35" s="553" t="s">
        <v>886</v>
      </c>
      <c r="G35" s="564" t="s">
        <v>1052</v>
      </c>
      <c r="H35" s="536" t="s">
        <v>7</v>
      </c>
      <c r="I35" s="565" t="s">
        <v>6</v>
      </c>
      <c r="J35" s="554" t="s">
        <v>1056</v>
      </c>
      <c r="K35" s="555" t="s">
        <v>107</v>
      </c>
      <c r="L35" s="556" t="s">
        <v>82</v>
      </c>
      <c r="M35" s="557" t="s">
        <v>108</v>
      </c>
      <c r="N35" s="556" t="s">
        <v>1043</v>
      </c>
      <c r="O35" s="912"/>
      <c r="P35" s="538" t="s">
        <v>6</v>
      </c>
      <c r="Q35" s="538" t="s">
        <v>7</v>
      </c>
      <c r="R35" s="538" t="s">
        <v>7</v>
      </c>
      <c r="S35" s="538" t="s">
        <v>7</v>
      </c>
      <c r="T35" s="558"/>
    </row>
    <row r="36" spans="1:20" ht="153">
      <c r="A36" s="559" t="s">
        <v>381</v>
      </c>
      <c r="B36" s="555" t="s">
        <v>122</v>
      </c>
      <c r="C36" s="571" t="s">
        <v>1061</v>
      </c>
      <c r="D36" s="566" t="s">
        <v>103</v>
      </c>
      <c r="E36" s="567" t="s">
        <v>1050</v>
      </c>
      <c r="F36" s="553" t="s">
        <v>886</v>
      </c>
      <c r="G36" s="569" t="s">
        <v>106</v>
      </c>
      <c r="H36" s="536" t="s">
        <v>104</v>
      </c>
      <c r="I36" s="536" t="s">
        <v>6</v>
      </c>
      <c r="J36" s="554" t="s">
        <v>1058</v>
      </c>
      <c r="K36" s="555" t="s">
        <v>107</v>
      </c>
      <c r="L36" s="556" t="s">
        <v>82</v>
      </c>
      <c r="M36" s="557" t="s">
        <v>108</v>
      </c>
      <c r="N36" s="556" t="s">
        <v>1043</v>
      </c>
      <c r="O36" s="912"/>
      <c r="P36" s="538" t="s">
        <v>6</v>
      </c>
      <c r="Q36" s="538" t="s">
        <v>7</v>
      </c>
      <c r="R36" s="538" t="s">
        <v>7</v>
      </c>
      <c r="S36" s="538" t="s">
        <v>7</v>
      </c>
      <c r="T36" s="558"/>
    </row>
    <row r="37" spans="1:20" ht="140.25">
      <c r="A37" s="559" t="s">
        <v>381</v>
      </c>
      <c r="B37" s="555" t="s">
        <v>122</v>
      </c>
      <c r="C37" s="571" t="s">
        <v>1061</v>
      </c>
      <c r="D37" s="572" t="s">
        <v>109</v>
      </c>
      <c r="E37" s="567" t="s">
        <v>1053</v>
      </c>
      <c r="F37" s="553" t="s">
        <v>886</v>
      </c>
      <c r="G37" s="569" t="s">
        <v>106</v>
      </c>
      <c r="H37" s="536" t="s">
        <v>104</v>
      </c>
      <c r="I37" s="536" t="s">
        <v>6</v>
      </c>
      <c r="J37" s="570" t="s">
        <v>1060</v>
      </c>
      <c r="K37" s="555" t="s">
        <v>107</v>
      </c>
      <c r="L37" s="556" t="s">
        <v>82</v>
      </c>
      <c r="M37" s="557" t="s">
        <v>108</v>
      </c>
      <c r="N37" s="556" t="s">
        <v>1043</v>
      </c>
      <c r="O37" s="912"/>
      <c r="P37" s="538" t="s">
        <v>6</v>
      </c>
      <c r="Q37" s="538" t="s">
        <v>7</v>
      </c>
      <c r="R37" s="538" t="s">
        <v>7</v>
      </c>
      <c r="S37" s="538" t="s">
        <v>7</v>
      </c>
      <c r="T37" s="558"/>
    </row>
    <row r="38" spans="1:20" ht="15">
      <c r="A38" s="559" t="s">
        <v>381</v>
      </c>
      <c r="B38" s="568" t="s">
        <v>566</v>
      </c>
      <c r="C38" s="568" t="s">
        <v>566</v>
      </c>
      <c r="D38" s="572" t="s">
        <v>111</v>
      </c>
      <c r="E38" s="561" t="s">
        <v>1035</v>
      </c>
      <c r="F38" s="553" t="s">
        <v>886</v>
      </c>
      <c r="G38" s="569" t="s">
        <v>106</v>
      </c>
      <c r="H38" s="536" t="s">
        <v>104</v>
      </c>
      <c r="I38" s="536" t="s">
        <v>6</v>
      </c>
      <c r="J38" s="554" t="s">
        <v>1056</v>
      </c>
      <c r="K38" s="555" t="s">
        <v>107</v>
      </c>
      <c r="L38" s="556" t="s">
        <v>82</v>
      </c>
      <c r="M38" s="557" t="s">
        <v>108</v>
      </c>
      <c r="N38" s="556" t="s">
        <v>1043</v>
      </c>
      <c r="O38" s="912"/>
      <c r="P38" s="538" t="s">
        <v>6</v>
      </c>
      <c r="Q38" s="538" t="s">
        <v>7</v>
      </c>
      <c r="R38" s="538" t="s">
        <v>7</v>
      </c>
      <c r="S38" s="538" t="s">
        <v>7</v>
      </c>
      <c r="T38" s="558"/>
    </row>
    <row r="39" spans="1:20" ht="15">
      <c r="A39" s="559" t="s">
        <v>381</v>
      </c>
      <c r="B39" s="568" t="s">
        <v>566</v>
      </c>
      <c r="C39" s="568" t="s">
        <v>566</v>
      </c>
      <c r="D39" s="572" t="s">
        <v>111</v>
      </c>
      <c r="E39" s="561" t="s">
        <v>1035</v>
      </c>
      <c r="F39" s="553" t="s">
        <v>886</v>
      </c>
      <c r="G39" s="564" t="s">
        <v>1052</v>
      </c>
      <c r="H39" s="536" t="s">
        <v>7</v>
      </c>
      <c r="I39" s="565" t="s">
        <v>6</v>
      </c>
      <c r="J39" s="554" t="s">
        <v>1056</v>
      </c>
      <c r="K39" s="555" t="s">
        <v>107</v>
      </c>
      <c r="L39" s="556" t="s">
        <v>82</v>
      </c>
      <c r="M39" s="557" t="s">
        <v>108</v>
      </c>
      <c r="N39" s="556" t="s">
        <v>1043</v>
      </c>
      <c r="O39" s="912"/>
      <c r="P39" s="538" t="s">
        <v>6</v>
      </c>
      <c r="Q39" s="538" t="s">
        <v>7</v>
      </c>
      <c r="R39" s="538" t="s">
        <v>7</v>
      </c>
      <c r="S39" s="538" t="s">
        <v>7</v>
      </c>
      <c r="T39" s="558"/>
    </row>
    <row r="40" spans="1:20" ht="153">
      <c r="A40" s="559" t="s">
        <v>381</v>
      </c>
      <c r="B40" s="568" t="s">
        <v>566</v>
      </c>
      <c r="C40" s="568" t="s">
        <v>566</v>
      </c>
      <c r="D40" s="572" t="s">
        <v>103</v>
      </c>
      <c r="E40" s="567" t="s">
        <v>1050</v>
      </c>
      <c r="F40" s="553" t="s">
        <v>886</v>
      </c>
      <c r="G40" s="562" t="s">
        <v>106</v>
      </c>
      <c r="H40" s="536" t="s">
        <v>104</v>
      </c>
      <c r="I40" s="565" t="s">
        <v>6</v>
      </c>
      <c r="J40" s="554" t="s">
        <v>1058</v>
      </c>
      <c r="K40" s="555" t="s">
        <v>107</v>
      </c>
      <c r="L40" s="556" t="s">
        <v>82</v>
      </c>
      <c r="M40" s="557" t="s">
        <v>108</v>
      </c>
      <c r="N40" s="556" t="s">
        <v>1043</v>
      </c>
      <c r="O40" s="912"/>
      <c r="P40" s="538" t="s">
        <v>6</v>
      </c>
      <c r="Q40" s="538" t="s">
        <v>7</v>
      </c>
      <c r="R40" s="538" t="s">
        <v>7</v>
      </c>
      <c r="S40" s="538" t="s">
        <v>7</v>
      </c>
      <c r="T40" s="558"/>
    </row>
    <row r="41" spans="1:20" ht="140.25">
      <c r="A41" s="559" t="s">
        <v>381</v>
      </c>
      <c r="B41" s="568" t="s">
        <v>566</v>
      </c>
      <c r="C41" s="568" t="s">
        <v>566</v>
      </c>
      <c r="D41" s="572" t="s">
        <v>109</v>
      </c>
      <c r="E41" s="567" t="s">
        <v>1053</v>
      </c>
      <c r="F41" s="553" t="s">
        <v>886</v>
      </c>
      <c r="G41" s="562" t="s">
        <v>106</v>
      </c>
      <c r="H41" s="536" t="s">
        <v>104</v>
      </c>
      <c r="I41" s="565" t="s">
        <v>6</v>
      </c>
      <c r="J41" s="570" t="s">
        <v>1060</v>
      </c>
      <c r="K41" s="555" t="s">
        <v>107</v>
      </c>
      <c r="L41" s="556" t="s">
        <v>82</v>
      </c>
      <c r="M41" s="557" t="s">
        <v>108</v>
      </c>
      <c r="N41" s="556" t="s">
        <v>1043</v>
      </c>
      <c r="O41" s="913"/>
      <c r="P41" s="538" t="s">
        <v>6</v>
      </c>
      <c r="Q41" s="538" t="s">
        <v>7</v>
      </c>
      <c r="R41" s="538" t="s">
        <v>7</v>
      </c>
      <c r="S41" s="538" t="s">
        <v>7</v>
      </c>
      <c r="T41" s="558"/>
    </row>
  </sheetData>
  <mergeCells count="1">
    <mergeCell ref="O5:O41"/>
  </mergeCells>
  <dataValidations count="2">
    <dataValidation type="list" allowBlank="1" showInputMessage="1" showErrorMessage="1" sqref="G25:G26 G29:G30 G32:G34 G36:G38 G40:G41" xr:uid="{00000000-0002-0000-0800-000000000000}">
      <formula1>#REF!</formula1>
    </dataValidation>
    <dataValidation type="list" allowBlank="1" showInputMessage="1" showErrorMessage="1" sqref="G5 G12 G18" xr:uid="{00000000-0002-0000-0800-000001000000}">
      <formula1>#REF!</formula1>
    </dataValidation>
  </dataValidations>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39997558519241921"/>
    <pageSetUpPr fitToPage="1"/>
  </sheetPr>
  <dimension ref="A1:R357"/>
  <sheetViews>
    <sheetView topLeftCell="A109" zoomScale="70" zoomScaleNormal="70" zoomScaleSheetLayoutView="70" workbookViewId="0">
      <selection activeCell="T5" sqref="T5"/>
    </sheetView>
  </sheetViews>
  <sheetFormatPr defaultColWidth="11.42578125" defaultRowHeight="12.75"/>
  <cols>
    <col min="1" max="1" width="6.85546875" style="26" customWidth="1"/>
    <col min="2" max="2" width="28.85546875" style="26" customWidth="1"/>
    <col min="3" max="3" width="21.28515625" style="26" bestFit="1" customWidth="1"/>
    <col min="4" max="4" width="15.42578125" style="26" bestFit="1" customWidth="1"/>
    <col min="5" max="5" width="18.85546875" style="26" customWidth="1"/>
    <col min="6" max="6" width="18.7109375" style="26" customWidth="1"/>
    <col min="7" max="7" width="24.28515625" style="26" bestFit="1" customWidth="1"/>
    <col min="8" max="8" width="18.140625" style="26" customWidth="1"/>
    <col min="9" max="9" width="13.28515625" style="26" customWidth="1"/>
    <col min="10" max="10" width="16.140625" style="26" customWidth="1"/>
    <col min="11" max="11" width="15.7109375" style="26" bestFit="1" customWidth="1"/>
    <col min="12" max="12" width="15.7109375" style="26" customWidth="1"/>
    <col min="13" max="13" width="17.140625" style="26" customWidth="1"/>
    <col min="14" max="14" width="13.42578125" style="26" customWidth="1"/>
    <col min="15" max="15" width="24.140625" style="26" bestFit="1" customWidth="1"/>
    <col min="16" max="16" width="18.5703125" style="26" customWidth="1"/>
    <col min="17" max="17" width="20.42578125" style="26" customWidth="1"/>
    <col min="18" max="18" width="13.85546875" style="26" customWidth="1"/>
    <col min="19" max="16384" width="11.42578125" style="26"/>
  </cols>
  <sheetData>
    <row r="1" spans="1:18" ht="13.5" thickBot="1">
      <c r="A1" s="30" t="s">
        <v>114</v>
      </c>
    </row>
    <row r="2" spans="1:18">
      <c r="A2" s="59"/>
      <c r="B2" s="27"/>
      <c r="C2" s="27"/>
      <c r="D2" s="27"/>
      <c r="E2" s="27"/>
      <c r="F2" s="27"/>
      <c r="G2" s="27"/>
      <c r="H2" s="27"/>
      <c r="I2" s="27"/>
      <c r="J2" s="27"/>
      <c r="K2" s="27"/>
      <c r="L2" s="27"/>
      <c r="M2" s="27"/>
      <c r="N2" s="27"/>
      <c r="O2" s="27"/>
      <c r="Q2" s="104" t="s">
        <v>58</v>
      </c>
      <c r="R2" s="102" t="s">
        <v>1184</v>
      </c>
    </row>
    <row r="3" spans="1:18" ht="13.5" thickBot="1">
      <c r="A3" s="59"/>
      <c r="B3" s="27"/>
      <c r="C3" s="27"/>
      <c r="D3" s="27"/>
      <c r="E3" s="27"/>
      <c r="F3" s="27"/>
      <c r="G3" s="27"/>
      <c r="H3" s="27"/>
      <c r="I3" s="27"/>
      <c r="J3" s="27"/>
      <c r="K3" s="27"/>
      <c r="L3" s="27"/>
      <c r="M3" s="27"/>
      <c r="N3" s="27"/>
      <c r="O3" s="27"/>
      <c r="Q3" s="86" t="s">
        <v>57</v>
      </c>
      <c r="R3" s="159">
        <v>2018</v>
      </c>
    </row>
    <row r="4" spans="1:18" ht="39" thickBot="1">
      <c r="A4" s="436" t="s">
        <v>0</v>
      </c>
      <c r="B4" s="108" t="s">
        <v>88</v>
      </c>
      <c r="C4" s="109" t="s">
        <v>91</v>
      </c>
      <c r="D4" s="110" t="s">
        <v>92</v>
      </c>
      <c r="E4" s="176" t="s">
        <v>115</v>
      </c>
      <c r="F4" s="111" t="s">
        <v>116</v>
      </c>
      <c r="G4" s="112" t="s">
        <v>90</v>
      </c>
      <c r="H4" s="186" t="s">
        <v>117</v>
      </c>
      <c r="I4" s="123" t="s">
        <v>118</v>
      </c>
      <c r="J4" s="123" t="s">
        <v>9</v>
      </c>
      <c r="K4" s="372" t="s">
        <v>119</v>
      </c>
      <c r="L4" s="108" t="s">
        <v>4</v>
      </c>
      <c r="M4" s="179" t="s">
        <v>337</v>
      </c>
      <c r="N4" s="179" t="s">
        <v>338</v>
      </c>
      <c r="O4" s="176" t="s">
        <v>120</v>
      </c>
      <c r="P4" s="176" t="s">
        <v>339</v>
      </c>
      <c r="Q4" s="213" t="s">
        <v>340</v>
      </c>
      <c r="R4" s="176" t="s">
        <v>225</v>
      </c>
    </row>
    <row r="5" spans="1:18" ht="38.25">
      <c r="A5" s="435" t="s">
        <v>381</v>
      </c>
      <c r="B5" s="444" t="s">
        <v>122</v>
      </c>
      <c r="C5" s="403" t="s">
        <v>874</v>
      </c>
      <c r="D5" s="444" t="s">
        <v>875</v>
      </c>
      <c r="E5" s="620" t="s">
        <v>7</v>
      </c>
      <c r="F5" s="445" t="s">
        <v>123</v>
      </c>
      <c r="G5" s="444" t="s">
        <v>876</v>
      </c>
      <c r="H5" s="444" t="s">
        <v>877</v>
      </c>
      <c r="I5" s="444" t="s">
        <v>125</v>
      </c>
      <c r="J5" s="444" t="s">
        <v>878</v>
      </c>
      <c r="K5" s="445">
        <v>100</v>
      </c>
      <c r="L5" s="446"/>
      <c r="M5" s="404">
        <v>60</v>
      </c>
      <c r="N5" s="404">
        <v>60</v>
      </c>
      <c r="O5" s="405">
        <f t="shared" ref="O5:O68" si="0">N5/M5</f>
        <v>1</v>
      </c>
      <c r="P5" s="406">
        <f t="shared" ref="P5:P68" si="1">Q5*100</f>
        <v>100</v>
      </c>
      <c r="Q5" s="407">
        <f t="shared" ref="Q5:Q68" si="2">N5/(M5*K5/100)</f>
        <v>1</v>
      </c>
      <c r="R5" s="408"/>
    </row>
    <row r="6" spans="1:18" ht="38.25">
      <c r="A6" s="437" t="s">
        <v>381</v>
      </c>
      <c r="B6" s="403" t="s">
        <v>122</v>
      </c>
      <c r="C6" s="409" t="s">
        <v>110</v>
      </c>
      <c r="D6" s="403" t="s">
        <v>879</v>
      </c>
      <c r="E6" s="410" t="s">
        <v>7</v>
      </c>
      <c r="F6" s="411" t="s">
        <v>123</v>
      </c>
      <c r="G6" s="447" t="s">
        <v>124</v>
      </c>
      <c r="H6" s="412" t="s">
        <v>880</v>
      </c>
      <c r="I6" s="413" t="s">
        <v>125</v>
      </c>
      <c r="J6" s="413" t="s">
        <v>878</v>
      </c>
      <c r="K6" s="414">
        <v>100</v>
      </c>
      <c r="L6" s="415"/>
      <c r="M6" s="416">
        <v>4</v>
      </c>
      <c r="N6" s="404">
        <v>4</v>
      </c>
      <c r="O6" s="417">
        <f t="shared" si="0"/>
        <v>1</v>
      </c>
      <c r="P6" s="418">
        <f t="shared" si="1"/>
        <v>100</v>
      </c>
      <c r="Q6" s="419">
        <f t="shared" si="2"/>
        <v>1</v>
      </c>
      <c r="R6" s="420"/>
    </row>
    <row r="7" spans="1:18" ht="63.75">
      <c r="A7" s="437" t="s">
        <v>381</v>
      </c>
      <c r="B7" s="403" t="s">
        <v>122</v>
      </c>
      <c r="C7" s="403" t="s">
        <v>881</v>
      </c>
      <c r="D7" s="403" t="s">
        <v>882</v>
      </c>
      <c r="E7" s="410" t="s">
        <v>7</v>
      </c>
      <c r="F7" s="411" t="s">
        <v>123</v>
      </c>
      <c r="G7" s="447" t="s">
        <v>124</v>
      </c>
      <c r="H7" s="412" t="s">
        <v>880</v>
      </c>
      <c r="I7" s="413" t="s">
        <v>125</v>
      </c>
      <c r="J7" s="413" t="s">
        <v>878</v>
      </c>
      <c r="K7" s="414">
        <v>100</v>
      </c>
      <c r="L7" s="421"/>
      <c r="M7" s="404">
        <v>3</v>
      </c>
      <c r="N7" s="404">
        <v>3</v>
      </c>
      <c r="O7" s="417">
        <f t="shared" si="0"/>
        <v>1</v>
      </c>
      <c r="P7" s="418">
        <f t="shared" si="1"/>
        <v>100</v>
      </c>
      <c r="Q7" s="419">
        <f t="shared" si="2"/>
        <v>1</v>
      </c>
      <c r="R7" s="420" t="s">
        <v>883</v>
      </c>
    </row>
    <row r="8" spans="1:18" ht="38.25">
      <c r="A8" s="437" t="s">
        <v>381</v>
      </c>
      <c r="B8" s="422" t="s">
        <v>122</v>
      </c>
      <c r="C8" s="403" t="s">
        <v>881</v>
      </c>
      <c r="D8" s="403" t="s">
        <v>884</v>
      </c>
      <c r="E8" s="410" t="s">
        <v>7</v>
      </c>
      <c r="F8" s="411" t="s">
        <v>123</v>
      </c>
      <c r="G8" s="447" t="s">
        <v>124</v>
      </c>
      <c r="H8" s="448" t="s">
        <v>880</v>
      </c>
      <c r="I8" s="403" t="s">
        <v>125</v>
      </c>
      <c r="J8" s="403" t="s">
        <v>878</v>
      </c>
      <c r="K8" s="423">
        <v>100</v>
      </c>
      <c r="L8" s="424"/>
      <c r="M8" s="425">
        <v>6</v>
      </c>
      <c r="N8" s="404">
        <v>6</v>
      </c>
      <c r="O8" s="417">
        <f t="shared" si="0"/>
        <v>1</v>
      </c>
      <c r="P8" s="418">
        <f t="shared" si="1"/>
        <v>100</v>
      </c>
      <c r="Q8" s="419">
        <f t="shared" si="2"/>
        <v>1</v>
      </c>
      <c r="R8" s="420"/>
    </row>
    <row r="9" spans="1:18" ht="38.25">
      <c r="A9" s="437" t="s">
        <v>381</v>
      </c>
      <c r="B9" s="422" t="s">
        <v>122</v>
      </c>
      <c r="C9" s="409" t="s">
        <v>110</v>
      </c>
      <c r="D9" s="403" t="s">
        <v>884</v>
      </c>
      <c r="E9" s="410" t="s">
        <v>7</v>
      </c>
      <c r="F9" s="426" t="s">
        <v>123</v>
      </c>
      <c r="G9" s="449" t="s">
        <v>124</v>
      </c>
      <c r="H9" s="449" t="s">
        <v>880</v>
      </c>
      <c r="I9" s="403" t="s">
        <v>125</v>
      </c>
      <c r="J9" s="403" t="s">
        <v>878</v>
      </c>
      <c r="K9" s="423">
        <v>100</v>
      </c>
      <c r="L9" s="428"/>
      <c r="M9" s="416">
        <v>2</v>
      </c>
      <c r="N9" s="404">
        <v>2</v>
      </c>
      <c r="O9" s="417">
        <f t="shared" si="0"/>
        <v>1</v>
      </c>
      <c r="P9" s="418">
        <f t="shared" si="1"/>
        <v>100</v>
      </c>
      <c r="Q9" s="419">
        <f t="shared" si="2"/>
        <v>1</v>
      </c>
      <c r="R9" s="420"/>
    </row>
    <row r="10" spans="1:18" ht="38.25">
      <c r="A10" s="435" t="s">
        <v>381</v>
      </c>
      <c r="B10" s="444" t="s">
        <v>122</v>
      </c>
      <c r="C10" s="444" t="s">
        <v>885</v>
      </c>
      <c r="D10" s="444" t="s">
        <v>884</v>
      </c>
      <c r="E10" s="410" t="s">
        <v>7</v>
      </c>
      <c r="F10" s="445" t="s">
        <v>123</v>
      </c>
      <c r="G10" s="444" t="s">
        <v>124</v>
      </c>
      <c r="H10" s="444" t="s">
        <v>880</v>
      </c>
      <c r="I10" s="444" t="s">
        <v>125</v>
      </c>
      <c r="J10" s="444" t="s">
        <v>878</v>
      </c>
      <c r="K10" s="445">
        <v>100</v>
      </c>
      <c r="L10" s="448"/>
      <c r="M10" s="416">
        <v>12</v>
      </c>
      <c r="N10" s="404">
        <v>12</v>
      </c>
      <c r="O10" s="417">
        <f t="shared" si="0"/>
        <v>1</v>
      </c>
      <c r="P10" s="418">
        <f t="shared" si="1"/>
        <v>100</v>
      </c>
      <c r="Q10" s="419">
        <f t="shared" si="2"/>
        <v>1</v>
      </c>
      <c r="R10" s="420"/>
    </row>
    <row r="11" spans="1:18" ht="38.25">
      <c r="A11" s="435" t="s">
        <v>381</v>
      </c>
      <c r="B11" s="444" t="s">
        <v>122</v>
      </c>
      <c r="C11" s="444" t="s">
        <v>886</v>
      </c>
      <c r="D11" s="444" t="s">
        <v>106</v>
      </c>
      <c r="E11" s="410" t="s">
        <v>7</v>
      </c>
      <c r="F11" s="445" t="s">
        <v>123</v>
      </c>
      <c r="G11" s="444" t="s">
        <v>124</v>
      </c>
      <c r="H11" s="444" t="s">
        <v>880</v>
      </c>
      <c r="I11" s="444" t="s">
        <v>125</v>
      </c>
      <c r="J11" s="444" t="s">
        <v>878</v>
      </c>
      <c r="K11" s="445">
        <v>100</v>
      </c>
      <c r="L11" s="448"/>
      <c r="M11" s="416">
        <v>1</v>
      </c>
      <c r="N11" s="404">
        <v>1</v>
      </c>
      <c r="O11" s="417">
        <f t="shared" si="0"/>
        <v>1</v>
      </c>
      <c r="P11" s="418">
        <f t="shared" si="1"/>
        <v>100</v>
      </c>
      <c r="Q11" s="419">
        <f t="shared" si="2"/>
        <v>1</v>
      </c>
      <c r="R11" s="420" t="s">
        <v>887</v>
      </c>
    </row>
    <row r="12" spans="1:18" ht="38.25">
      <c r="A12" s="435" t="s">
        <v>381</v>
      </c>
      <c r="B12" s="444" t="s">
        <v>122</v>
      </c>
      <c r="C12" s="403" t="s">
        <v>881</v>
      </c>
      <c r="D12" s="444" t="s">
        <v>106</v>
      </c>
      <c r="E12" s="410" t="s">
        <v>7</v>
      </c>
      <c r="F12" s="445" t="s">
        <v>123</v>
      </c>
      <c r="G12" s="444" t="s">
        <v>124</v>
      </c>
      <c r="H12" s="444" t="s">
        <v>880</v>
      </c>
      <c r="I12" s="444" t="s">
        <v>125</v>
      </c>
      <c r="J12" s="444" t="s">
        <v>878</v>
      </c>
      <c r="K12" s="445">
        <v>100</v>
      </c>
      <c r="L12" s="448"/>
      <c r="M12" s="416">
        <v>0</v>
      </c>
      <c r="N12" s="404">
        <v>0</v>
      </c>
      <c r="O12" s="417" t="s">
        <v>7</v>
      </c>
      <c r="P12" s="418" t="s">
        <v>7</v>
      </c>
      <c r="Q12" s="419" t="s">
        <v>7</v>
      </c>
      <c r="R12" s="420" t="s">
        <v>888</v>
      </c>
    </row>
    <row r="13" spans="1:18" ht="89.25">
      <c r="A13" s="435" t="s">
        <v>381</v>
      </c>
      <c r="B13" s="444" t="s">
        <v>566</v>
      </c>
      <c r="C13" s="444" t="s">
        <v>886</v>
      </c>
      <c r="D13" s="444" t="s">
        <v>106</v>
      </c>
      <c r="E13" s="450" t="s">
        <v>889</v>
      </c>
      <c r="F13" s="445" t="s">
        <v>123</v>
      </c>
      <c r="G13" s="444" t="s">
        <v>124</v>
      </c>
      <c r="H13" s="444" t="s">
        <v>880</v>
      </c>
      <c r="I13" s="444" t="s">
        <v>125</v>
      </c>
      <c r="J13" s="444" t="s">
        <v>878</v>
      </c>
      <c r="K13" s="445">
        <v>100</v>
      </c>
      <c r="L13" s="448"/>
      <c r="M13" s="416">
        <v>6</v>
      </c>
      <c r="N13" s="404">
        <v>6</v>
      </c>
      <c r="O13" s="417">
        <f t="shared" si="0"/>
        <v>1</v>
      </c>
      <c r="P13" s="418">
        <f t="shared" si="1"/>
        <v>100</v>
      </c>
      <c r="Q13" s="419">
        <f t="shared" si="2"/>
        <v>1</v>
      </c>
      <c r="R13" s="420" t="s">
        <v>890</v>
      </c>
    </row>
    <row r="14" spans="1:18" ht="76.5">
      <c r="A14" s="435" t="s">
        <v>381</v>
      </c>
      <c r="B14" s="444" t="s">
        <v>122</v>
      </c>
      <c r="C14" s="403" t="s">
        <v>874</v>
      </c>
      <c r="D14" s="444" t="s">
        <v>875</v>
      </c>
      <c r="E14" s="410" t="s">
        <v>7</v>
      </c>
      <c r="F14" s="445" t="s">
        <v>123</v>
      </c>
      <c r="G14" s="444" t="s">
        <v>891</v>
      </c>
      <c r="H14" s="444" t="s">
        <v>892</v>
      </c>
      <c r="I14" s="444" t="s">
        <v>125</v>
      </c>
      <c r="J14" s="444" t="s">
        <v>878</v>
      </c>
      <c r="K14" s="445">
        <v>100</v>
      </c>
      <c r="L14" s="451" t="s">
        <v>893</v>
      </c>
      <c r="M14" s="404">
        <v>60</v>
      </c>
      <c r="N14" s="404">
        <v>60</v>
      </c>
      <c r="O14" s="417">
        <f t="shared" si="0"/>
        <v>1</v>
      </c>
      <c r="P14" s="418">
        <f t="shared" si="1"/>
        <v>100</v>
      </c>
      <c r="Q14" s="419">
        <f t="shared" si="2"/>
        <v>1</v>
      </c>
      <c r="R14" s="420"/>
    </row>
    <row r="15" spans="1:18" ht="38.25">
      <c r="A15" s="435" t="s">
        <v>381</v>
      </c>
      <c r="B15" s="444" t="s">
        <v>122</v>
      </c>
      <c r="C15" s="409" t="s">
        <v>110</v>
      </c>
      <c r="D15" s="444" t="s">
        <v>879</v>
      </c>
      <c r="E15" s="410" t="s">
        <v>7</v>
      </c>
      <c r="F15" s="445" t="s">
        <v>123</v>
      </c>
      <c r="G15" s="444" t="s">
        <v>894</v>
      </c>
      <c r="H15" s="444" t="s">
        <v>895</v>
      </c>
      <c r="I15" s="444" t="s">
        <v>125</v>
      </c>
      <c r="J15" s="444" t="s">
        <v>878</v>
      </c>
      <c r="K15" s="445">
        <v>100</v>
      </c>
      <c r="L15" s="446"/>
      <c r="M15" s="416">
        <v>4</v>
      </c>
      <c r="N15" s="404">
        <v>4</v>
      </c>
      <c r="O15" s="417">
        <f t="shared" si="0"/>
        <v>1</v>
      </c>
      <c r="P15" s="418">
        <f t="shared" si="1"/>
        <v>100</v>
      </c>
      <c r="Q15" s="419">
        <f t="shared" si="2"/>
        <v>1</v>
      </c>
      <c r="R15" s="420"/>
    </row>
    <row r="16" spans="1:18" ht="63.75">
      <c r="A16" s="435" t="s">
        <v>381</v>
      </c>
      <c r="B16" s="444" t="s">
        <v>122</v>
      </c>
      <c r="C16" s="403" t="s">
        <v>881</v>
      </c>
      <c r="D16" s="444" t="s">
        <v>882</v>
      </c>
      <c r="E16" s="410" t="s">
        <v>7</v>
      </c>
      <c r="F16" s="445" t="s">
        <v>123</v>
      </c>
      <c r="G16" s="444" t="s">
        <v>894</v>
      </c>
      <c r="H16" s="444" t="s">
        <v>895</v>
      </c>
      <c r="I16" s="444" t="s">
        <v>125</v>
      </c>
      <c r="J16" s="444" t="s">
        <v>878</v>
      </c>
      <c r="K16" s="445">
        <v>100</v>
      </c>
      <c r="L16" s="421"/>
      <c r="M16" s="404">
        <v>3</v>
      </c>
      <c r="N16" s="404">
        <v>3</v>
      </c>
      <c r="O16" s="417">
        <f t="shared" si="0"/>
        <v>1</v>
      </c>
      <c r="P16" s="418">
        <f t="shared" si="1"/>
        <v>100</v>
      </c>
      <c r="Q16" s="419">
        <f t="shared" si="2"/>
        <v>1</v>
      </c>
      <c r="R16" s="420" t="s">
        <v>883</v>
      </c>
    </row>
    <row r="17" spans="1:18" ht="38.25">
      <c r="A17" s="435" t="s">
        <v>381</v>
      </c>
      <c r="B17" s="444" t="s">
        <v>122</v>
      </c>
      <c r="C17" s="403" t="s">
        <v>881</v>
      </c>
      <c r="D17" s="444" t="s">
        <v>884</v>
      </c>
      <c r="E17" s="410" t="s">
        <v>7</v>
      </c>
      <c r="F17" s="445" t="s">
        <v>123</v>
      </c>
      <c r="G17" s="444" t="s">
        <v>894</v>
      </c>
      <c r="H17" s="444" t="s">
        <v>895</v>
      </c>
      <c r="I17" s="444" t="s">
        <v>125</v>
      </c>
      <c r="J17" s="444" t="s">
        <v>878</v>
      </c>
      <c r="K17" s="445">
        <v>100</v>
      </c>
      <c r="L17" s="424"/>
      <c r="M17" s="425">
        <v>6</v>
      </c>
      <c r="N17" s="404">
        <v>6</v>
      </c>
      <c r="O17" s="417">
        <f t="shared" si="0"/>
        <v>1</v>
      </c>
      <c r="P17" s="418">
        <f t="shared" si="1"/>
        <v>100</v>
      </c>
      <c r="Q17" s="419">
        <f t="shared" si="2"/>
        <v>1</v>
      </c>
      <c r="R17" s="420"/>
    </row>
    <row r="18" spans="1:18" ht="38.25">
      <c r="A18" s="435" t="s">
        <v>381</v>
      </c>
      <c r="B18" s="444" t="s">
        <v>122</v>
      </c>
      <c r="C18" s="409" t="s">
        <v>110</v>
      </c>
      <c r="D18" s="444" t="s">
        <v>884</v>
      </c>
      <c r="E18" s="410" t="s">
        <v>7</v>
      </c>
      <c r="F18" s="445" t="s">
        <v>123</v>
      </c>
      <c r="G18" s="444" t="s">
        <v>894</v>
      </c>
      <c r="H18" s="444" t="s">
        <v>895</v>
      </c>
      <c r="I18" s="444" t="s">
        <v>125</v>
      </c>
      <c r="J18" s="444" t="s">
        <v>878</v>
      </c>
      <c r="K18" s="445">
        <v>100</v>
      </c>
      <c r="L18" s="446"/>
      <c r="M18" s="416">
        <v>2</v>
      </c>
      <c r="N18" s="404">
        <v>2</v>
      </c>
      <c r="O18" s="417">
        <f t="shared" si="0"/>
        <v>1</v>
      </c>
      <c r="P18" s="418">
        <f t="shared" si="1"/>
        <v>100</v>
      </c>
      <c r="Q18" s="419">
        <f t="shared" si="2"/>
        <v>1</v>
      </c>
      <c r="R18" s="420"/>
    </row>
    <row r="19" spans="1:18" ht="38.25">
      <c r="A19" s="435" t="s">
        <v>381</v>
      </c>
      <c r="B19" s="444" t="s">
        <v>122</v>
      </c>
      <c r="C19" s="444" t="s">
        <v>885</v>
      </c>
      <c r="D19" s="444" t="s">
        <v>884</v>
      </c>
      <c r="E19" s="410" t="s">
        <v>7</v>
      </c>
      <c r="F19" s="445" t="s">
        <v>123</v>
      </c>
      <c r="G19" s="444" t="s">
        <v>894</v>
      </c>
      <c r="H19" s="444" t="s">
        <v>895</v>
      </c>
      <c r="I19" s="444" t="s">
        <v>125</v>
      </c>
      <c r="J19" s="444" t="s">
        <v>878</v>
      </c>
      <c r="K19" s="445">
        <v>100</v>
      </c>
      <c r="L19" s="448"/>
      <c r="M19" s="416">
        <v>12</v>
      </c>
      <c r="N19" s="404">
        <v>12</v>
      </c>
      <c r="O19" s="417">
        <f t="shared" si="0"/>
        <v>1</v>
      </c>
      <c r="P19" s="418">
        <f t="shared" si="1"/>
        <v>100</v>
      </c>
      <c r="Q19" s="419">
        <f t="shared" si="2"/>
        <v>1</v>
      </c>
      <c r="R19" s="420"/>
    </row>
    <row r="20" spans="1:18" ht="38.25">
      <c r="A20" s="435" t="s">
        <v>381</v>
      </c>
      <c r="B20" s="444" t="s">
        <v>122</v>
      </c>
      <c r="C20" s="444" t="s">
        <v>886</v>
      </c>
      <c r="D20" s="444" t="s">
        <v>106</v>
      </c>
      <c r="E20" s="410" t="s">
        <v>7</v>
      </c>
      <c r="F20" s="445" t="s">
        <v>123</v>
      </c>
      <c r="G20" s="444" t="s">
        <v>894</v>
      </c>
      <c r="H20" s="444" t="s">
        <v>895</v>
      </c>
      <c r="I20" s="444" t="s">
        <v>125</v>
      </c>
      <c r="J20" s="444" t="s">
        <v>878</v>
      </c>
      <c r="K20" s="445">
        <v>100</v>
      </c>
      <c r="L20" s="448"/>
      <c r="M20" s="416">
        <v>1</v>
      </c>
      <c r="N20" s="404">
        <v>1</v>
      </c>
      <c r="O20" s="417">
        <f t="shared" si="0"/>
        <v>1</v>
      </c>
      <c r="P20" s="418">
        <f t="shared" si="1"/>
        <v>100</v>
      </c>
      <c r="Q20" s="419">
        <f t="shared" si="2"/>
        <v>1</v>
      </c>
      <c r="R20" s="420" t="s">
        <v>887</v>
      </c>
    </row>
    <row r="21" spans="1:18" ht="38.25">
      <c r="A21" s="435" t="s">
        <v>381</v>
      </c>
      <c r="B21" s="444" t="s">
        <v>122</v>
      </c>
      <c r="C21" s="403" t="s">
        <v>881</v>
      </c>
      <c r="D21" s="444" t="s">
        <v>106</v>
      </c>
      <c r="E21" s="410" t="s">
        <v>7</v>
      </c>
      <c r="F21" s="445" t="s">
        <v>123</v>
      </c>
      <c r="G21" s="444" t="s">
        <v>894</v>
      </c>
      <c r="H21" s="444" t="s">
        <v>895</v>
      </c>
      <c r="I21" s="444" t="s">
        <v>125</v>
      </c>
      <c r="J21" s="444" t="s">
        <v>878</v>
      </c>
      <c r="K21" s="445">
        <v>100</v>
      </c>
      <c r="L21" s="448"/>
      <c r="M21" s="416">
        <v>0</v>
      </c>
      <c r="N21" s="404">
        <v>0</v>
      </c>
      <c r="O21" s="417" t="s">
        <v>7</v>
      </c>
      <c r="P21" s="418" t="s">
        <v>7</v>
      </c>
      <c r="Q21" s="419" t="s">
        <v>7</v>
      </c>
      <c r="R21" s="420" t="s">
        <v>888</v>
      </c>
    </row>
    <row r="22" spans="1:18" ht="89.25">
      <c r="A22" s="435" t="s">
        <v>381</v>
      </c>
      <c r="B22" s="444" t="s">
        <v>566</v>
      </c>
      <c r="C22" s="444" t="s">
        <v>886</v>
      </c>
      <c r="D22" s="444" t="s">
        <v>106</v>
      </c>
      <c r="E22" s="450" t="s">
        <v>889</v>
      </c>
      <c r="F22" s="445" t="s">
        <v>123</v>
      </c>
      <c r="G22" s="444" t="s">
        <v>894</v>
      </c>
      <c r="H22" s="444" t="s">
        <v>895</v>
      </c>
      <c r="I22" s="444" t="s">
        <v>125</v>
      </c>
      <c r="J22" s="444" t="s">
        <v>878</v>
      </c>
      <c r="K22" s="445">
        <v>100</v>
      </c>
      <c r="L22" s="448"/>
      <c r="M22" s="416">
        <v>6</v>
      </c>
      <c r="N22" s="404">
        <v>6</v>
      </c>
      <c r="O22" s="417">
        <f t="shared" si="0"/>
        <v>1</v>
      </c>
      <c r="P22" s="418">
        <f t="shared" si="1"/>
        <v>100</v>
      </c>
      <c r="Q22" s="419">
        <f t="shared" si="2"/>
        <v>1</v>
      </c>
      <c r="R22" s="420" t="s">
        <v>890</v>
      </c>
    </row>
    <row r="23" spans="1:18" ht="38.25">
      <c r="A23" s="435" t="s">
        <v>381</v>
      </c>
      <c r="B23" s="444" t="s">
        <v>122</v>
      </c>
      <c r="C23" s="403" t="s">
        <v>874</v>
      </c>
      <c r="D23" s="444" t="s">
        <v>875</v>
      </c>
      <c r="E23" s="410" t="s">
        <v>7</v>
      </c>
      <c r="F23" s="445" t="s">
        <v>123</v>
      </c>
      <c r="G23" s="444" t="s">
        <v>896</v>
      </c>
      <c r="H23" s="444" t="s">
        <v>897</v>
      </c>
      <c r="I23" s="444" t="s">
        <v>125</v>
      </c>
      <c r="J23" s="444" t="s">
        <v>878</v>
      </c>
      <c r="K23" s="445">
        <v>100</v>
      </c>
      <c r="L23" s="446"/>
      <c r="M23" s="404">
        <v>60</v>
      </c>
      <c r="N23" s="404">
        <v>60</v>
      </c>
      <c r="O23" s="417">
        <f t="shared" si="0"/>
        <v>1</v>
      </c>
      <c r="P23" s="418">
        <f t="shared" si="1"/>
        <v>100</v>
      </c>
      <c r="Q23" s="419">
        <f t="shared" si="2"/>
        <v>1</v>
      </c>
      <c r="R23" s="420"/>
    </row>
    <row r="24" spans="1:18" ht="38.25">
      <c r="A24" s="435" t="s">
        <v>381</v>
      </c>
      <c r="B24" s="444" t="s">
        <v>122</v>
      </c>
      <c r="C24" s="409" t="s">
        <v>110</v>
      </c>
      <c r="D24" s="444" t="s">
        <v>879</v>
      </c>
      <c r="E24" s="410" t="s">
        <v>7</v>
      </c>
      <c r="F24" s="445" t="s">
        <v>123</v>
      </c>
      <c r="G24" s="444" t="s">
        <v>126</v>
      </c>
      <c r="H24" s="444" t="s">
        <v>895</v>
      </c>
      <c r="I24" s="444" t="s">
        <v>125</v>
      </c>
      <c r="J24" s="444" t="s">
        <v>878</v>
      </c>
      <c r="K24" s="445">
        <v>100</v>
      </c>
      <c r="L24" s="446"/>
      <c r="M24" s="416">
        <v>4</v>
      </c>
      <c r="N24" s="404">
        <v>4</v>
      </c>
      <c r="O24" s="417">
        <f t="shared" si="0"/>
        <v>1</v>
      </c>
      <c r="P24" s="418">
        <f t="shared" si="1"/>
        <v>100</v>
      </c>
      <c r="Q24" s="419">
        <f t="shared" si="2"/>
        <v>1</v>
      </c>
      <c r="R24" s="420"/>
    </row>
    <row r="25" spans="1:18" ht="63.75">
      <c r="A25" s="435" t="s">
        <v>381</v>
      </c>
      <c r="B25" s="444" t="s">
        <v>122</v>
      </c>
      <c r="C25" s="403" t="s">
        <v>881</v>
      </c>
      <c r="D25" s="444" t="s">
        <v>882</v>
      </c>
      <c r="E25" s="410" t="s">
        <v>7</v>
      </c>
      <c r="F25" s="445" t="s">
        <v>123</v>
      </c>
      <c r="G25" s="444" t="s">
        <v>126</v>
      </c>
      <c r="H25" s="444" t="s">
        <v>895</v>
      </c>
      <c r="I25" s="444" t="s">
        <v>125</v>
      </c>
      <c r="J25" s="444" t="s">
        <v>878</v>
      </c>
      <c r="K25" s="445">
        <v>100</v>
      </c>
      <c r="L25" s="421"/>
      <c r="M25" s="404">
        <v>3</v>
      </c>
      <c r="N25" s="404">
        <v>3</v>
      </c>
      <c r="O25" s="417">
        <f t="shared" si="0"/>
        <v>1</v>
      </c>
      <c r="P25" s="418">
        <f t="shared" si="1"/>
        <v>100</v>
      </c>
      <c r="Q25" s="419">
        <f t="shared" si="2"/>
        <v>1</v>
      </c>
      <c r="R25" s="420" t="s">
        <v>883</v>
      </c>
    </row>
    <row r="26" spans="1:18" ht="38.25">
      <c r="A26" s="435" t="s">
        <v>381</v>
      </c>
      <c r="B26" s="444" t="s">
        <v>122</v>
      </c>
      <c r="C26" s="403" t="s">
        <v>881</v>
      </c>
      <c r="D26" s="444" t="s">
        <v>884</v>
      </c>
      <c r="E26" s="410" t="s">
        <v>7</v>
      </c>
      <c r="F26" s="445" t="s">
        <v>123</v>
      </c>
      <c r="G26" s="444" t="s">
        <v>126</v>
      </c>
      <c r="H26" s="444" t="s">
        <v>895</v>
      </c>
      <c r="I26" s="444" t="s">
        <v>125</v>
      </c>
      <c r="J26" s="444" t="s">
        <v>878</v>
      </c>
      <c r="K26" s="445">
        <v>100</v>
      </c>
      <c r="L26" s="424"/>
      <c r="M26" s="425">
        <v>6</v>
      </c>
      <c r="N26" s="404">
        <v>6</v>
      </c>
      <c r="O26" s="417">
        <f t="shared" si="0"/>
        <v>1</v>
      </c>
      <c r="P26" s="418">
        <f t="shared" si="1"/>
        <v>100</v>
      </c>
      <c r="Q26" s="419">
        <f t="shared" si="2"/>
        <v>1</v>
      </c>
      <c r="R26" s="420"/>
    </row>
    <row r="27" spans="1:18" ht="38.25">
      <c r="A27" s="435" t="s">
        <v>381</v>
      </c>
      <c r="B27" s="444" t="s">
        <v>122</v>
      </c>
      <c r="C27" s="409" t="s">
        <v>110</v>
      </c>
      <c r="D27" s="444" t="s">
        <v>884</v>
      </c>
      <c r="E27" s="410" t="s">
        <v>7</v>
      </c>
      <c r="F27" s="445" t="s">
        <v>123</v>
      </c>
      <c r="G27" s="444" t="s">
        <v>126</v>
      </c>
      <c r="H27" s="444" t="s">
        <v>895</v>
      </c>
      <c r="I27" s="444" t="s">
        <v>125</v>
      </c>
      <c r="J27" s="444" t="s">
        <v>878</v>
      </c>
      <c r="K27" s="445">
        <v>100</v>
      </c>
      <c r="L27" s="446"/>
      <c r="M27" s="416">
        <v>2</v>
      </c>
      <c r="N27" s="404">
        <v>2</v>
      </c>
      <c r="O27" s="417">
        <f t="shared" si="0"/>
        <v>1</v>
      </c>
      <c r="P27" s="418">
        <f t="shared" si="1"/>
        <v>100</v>
      </c>
      <c r="Q27" s="419">
        <f t="shared" si="2"/>
        <v>1</v>
      </c>
      <c r="R27" s="420"/>
    </row>
    <row r="28" spans="1:18" ht="38.25">
      <c r="A28" s="435" t="s">
        <v>381</v>
      </c>
      <c r="B28" s="444" t="s">
        <v>122</v>
      </c>
      <c r="C28" s="444" t="s">
        <v>885</v>
      </c>
      <c r="D28" s="444" t="s">
        <v>884</v>
      </c>
      <c r="E28" s="410" t="s">
        <v>7</v>
      </c>
      <c r="F28" s="445" t="s">
        <v>123</v>
      </c>
      <c r="G28" s="444" t="s">
        <v>126</v>
      </c>
      <c r="H28" s="444" t="s">
        <v>895</v>
      </c>
      <c r="I28" s="444" t="s">
        <v>125</v>
      </c>
      <c r="J28" s="444" t="s">
        <v>878</v>
      </c>
      <c r="K28" s="445">
        <v>100</v>
      </c>
      <c r="L28" s="448"/>
      <c r="M28" s="416">
        <v>12</v>
      </c>
      <c r="N28" s="404">
        <v>12</v>
      </c>
      <c r="O28" s="417">
        <f t="shared" si="0"/>
        <v>1</v>
      </c>
      <c r="P28" s="418">
        <f t="shared" si="1"/>
        <v>100</v>
      </c>
      <c r="Q28" s="419">
        <f t="shared" si="2"/>
        <v>1</v>
      </c>
      <c r="R28" s="420"/>
    </row>
    <row r="29" spans="1:18" ht="38.25">
      <c r="A29" s="435" t="s">
        <v>381</v>
      </c>
      <c r="B29" s="444" t="s">
        <v>122</v>
      </c>
      <c r="C29" s="444" t="s">
        <v>886</v>
      </c>
      <c r="D29" s="444" t="s">
        <v>106</v>
      </c>
      <c r="E29" s="410" t="s">
        <v>7</v>
      </c>
      <c r="F29" s="445" t="s">
        <v>123</v>
      </c>
      <c r="G29" s="444" t="s">
        <v>126</v>
      </c>
      <c r="H29" s="444" t="s">
        <v>895</v>
      </c>
      <c r="I29" s="444" t="s">
        <v>125</v>
      </c>
      <c r="J29" s="444" t="s">
        <v>878</v>
      </c>
      <c r="K29" s="445">
        <v>100</v>
      </c>
      <c r="L29" s="448"/>
      <c r="M29" s="416">
        <v>1</v>
      </c>
      <c r="N29" s="404">
        <v>1</v>
      </c>
      <c r="O29" s="417">
        <f t="shared" si="0"/>
        <v>1</v>
      </c>
      <c r="P29" s="418">
        <f t="shared" si="1"/>
        <v>100</v>
      </c>
      <c r="Q29" s="419">
        <f t="shared" si="2"/>
        <v>1</v>
      </c>
      <c r="R29" s="420" t="s">
        <v>887</v>
      </c>
    </row>
    <row r="30" spans="1:18" ht="38.25">
      <c r="A30" s="435" t="s">
        <v>381</v>
      </c>
      <c r="B30" s="444" t="s">
        <v>122</v>
      </c>
      <c r="C30" s="403" t="s">
        <v>881</v>
      </c>
      <c r="D30" s="444" t="s">
        <v>106</v>
      </c>
      <c r="E30" s="410" t="s">
        <v>7</v>
      </c>
      <c r="F30" s="445" t="s">
        <v>123</v>
      </c>
      <c r="G30" s="444" t="s">
        <v>126</v>
      </c>
      <c r="H30" s="444" t="s">
        <v>895</v>
      </c>
      <c r="I30" s="444" t="s">
        <v>125</v>
      </c>
      <c r="J30" s="444" t="s">
        <v>878</v>
      </c>
      <c r="K30" s="445">
        <v>100</v>
      </c>
      <c r="L30" s="448"/>
      <c r="M30" s="416">
        <v>0</v>
      </c>
      <c r="N30" s="404">
        <v>0</v>
      </c>
      <c r="O30" s="417" t="s">
        <v>7</v>
      </c>
      <c r="P30" s="418" t="s">
        <v>7</v>
      </c>
      <c r="Q30" s="419" t="s">
        <v>7</v>
      </c>
      <c r="R30" s="420" t="s">
        <v>888</v>
      </c>
    </row>
    <row r="31" spans="1:18" ht="89.25">
      <c r="A31" s="435" t="s">
        <v>381</v>
      </c>
      <c r="B31" s="444" t="s">
        <v>566</v>
      </c>
      <c r="C31" s="444" t="s">
        <v>886</v>
      </c>
      <c r="D31" s="444" t="s">
        <v>106</v>
      </c>
      <c r="E31" s="450" t="s">
        <v>889</v>
      </c>
      <c r="F31" s="445" t="s">
        <v>123</v>
      </c>
      <c r="G31" s="444" t="s">
        <v>126</v>
      </c>
      <c r="H31" s="444" t="s">
        <v>895</v>
      </c>
      <c r="I31" s="444" t="s">
        <v>125</v>
      </c>
      <c r="J31" s="444" t="s">
        <v>878</v>
      </c>
      <c r="K31" s="445">
        <v>100</v>
      </c>
      <c r="L31" s="448"/>
      <c r="M31" s="416">
        <v>6</v>
      </c>
      <c r="N31" s="404">
        <v>6</v>
      </c>
      <c r="O31" s="417">
        <f t="shared" si="0"/>
        <v>1</v>
      </c>
      <c r="P31" s="418">
        <f t="shared" si="1"/>
        <v>100</v>
      </c>
      <c r="Q31" s="419">
        <f t="shared" si="2"/>
        <v>1</v>
      </c>
      <c r="R31" s="420" t="s">
        <v>890</v>
      </c>
    </row>
    <row r="32" spans="1:18" ht="38.25">
      <c r="A32" s="435" t="s">
        <v>381</v>
      </c>
      <c r="B32" s="444" t="s">
        <v>122</v>
      </c>
      <c r="C32" s="403" t="s">
        <v>874</v>
      </c>
      <c r="D32" s="444" t="s">
        <v>875</v>
      </c>
      <c r="E32" s="410" t="s">
        <v>7</v>
      </c>
      <c r="F32" s="445" t="s">
        <v>123</v>
      </c>
      <c r="G32" s="444" t="s">
        <v>898</v>
      </c>
      <c r="H32" s="444" t="s">
        <v>895</v>
      </c>
      <c r="I32" s="444" t="s">
        <v>125</v>
      </c>
      <c r="J32" s="444" t="s">
        <v>878</v>
      </c>
      <c r="K32" s="445">
        <v>100</v>
      </c>
      <c r="L32" s="446"/>
      <c r="M32" s="404">
        <v>60</v>
      </c>
      <c r="N32" s="404">
        <v>48</v>
      </c>
      <c r="O32" s="417">
        <f t="shared" si="0"/>
        <v>0.8</v>
      </c>
      <c r="P32" s="418">
        <f t="shared" si="1"/>
        <v>80</v>
      </c>
      <c r="Q32" s="419">
        <f t="shared" si="2"/>
        <v>0.8</v>
      </c>
      <c r="R32" s="420"/>
    </row>
    <row r="33" spans="1:18" ht="38.25">
      <c r="A33" s="435" t="s">
        <v>381</v>
      </c>
      <c r="B33" s="444" t="s">
        <v>122</v>
      </c>
      <c r="C33" s="409" t="s">
        <v>110</v>
      </c>
      <c r="D33" s="444" t="s">
        <v>879</v>
      </c>
      <c r="E33" s="410" t="s">
        <v>7</v>
      </c>
      <c r="F33" s="445" t="s">
        <v>123</v>
      </c>
      <c r="G33" s="444" t="s">
        <v>899</v>
      </c>
      <c r="H33" s="444" t="s">
        <v>895</v>
      </c>
      <c r="I33" s="444" t="s">
        <v>125</v>
      </c>
      <c r="J33" s="444" t="s">
        <v>878</v>
      </c>
      <c r="K33" s="445">
        <v>100</v>
      </c>
      <c r="L33" s="446"/>
      <c r="M33" s="416">
        <v>4</v>
      </c>
      <c r="N33" s="404">
        <v>4</v>
      </c>
      <c r="O33" s="417">
        <f t="shared" si="0"/>
        <v>1</v>
      </c>
      <c r="P33" s="418">
        <f t="shared" si="1"/>
        <v>100</v>
      </c>
      <c r="Q33" s="419">
        <f t="shared" si="2"/>
        <v>1</v>
      </c>
      <c r="R33" s="420"/>
    </row>
    <row r="34" spans="1:18" ht="63.75">
      <c r="A34" s="435" t="s">
        <v>381</v>
      </c>
      <c r="B34" s="444" t="s">
        <v>122</v>
      </c>
      <c r="C34" s="403" t="s">
        <v>881</v>
      </c>
      <c r="D34" s="444" t="s">
        <v>882</v>
      </c>
      <c r="E34" s="410" t="s">
        <v>7</v>
      </c>
      <c r="F34" s="445" t="s">
        <v>123</v>
      </c>
      <c r="G34" s="444" t="s">
        <v>899</v>
      </c>
      <c r="H34" s="444" t="s">
        <v>895</v>
      </c>
      <c r="I34" s="444" t="s">
        <v>125</v>
      </c>
      <c r="J34" s="444" t="s">
        <v>878</v>
      </c>
      <c r="K34" s="445">
        <v>100</v>
      </c>
      <c r="L34" s="421"/>
      <c r="M34" s="404">
        <v>3</v>
      </c>
      <c r="N34" s="404">
        <v>3</v>
      </c>
      <c r="O34" s="417">
        <f t="shared" si="0"/>
        <v>1</v>
      </c>
      <c r="P34" s="418">
        <f t="shared" si="1"/>
        <v>100</v>
      </c>
      <c r="Q34" s="419">
        <f t="shared" si="2"/>
        <v>1</v>
      </c>
      <c r="R34" s="420" t="s">
        <v>883</v>
      </c>
    </row>
    <row r="35" spans="1:18" ht="38.25">
      <c r="A35" s="435" t="s">
        <v>381</v>
      </c>
      <c r="B35" s="444" t="s">
        <v>122</v>
      </c>
      <c r="C35" s="403" t="s">
        <v>881</v>
      </c>
      <c r="D35" s="444" t="s">
        <v>884</v>
      </c>
      <c r="E35" s="410" t="s">
        <v>7</v>
      </c>
      <c r="F35" s="445" t="s">
        <v>123</v>
      </c>
      <c r="G35" s="444" t="s">
        <v>899</v>
      </c>
      <c r="H35" s="444" t="s">
        <v>895</v>
      </c>
      <c r="I35" s="444" t="s">
        <v>125</v>
      </c>
      <c r="J35" s="444" t="s">
        <v>878</v>
      </c>
      <c r="K35" s="445">
        <v>100</v>
      </c>
      <c r="L35" s="424"/>
      <c r="M35" s="425">
        <v>6</v>
      </c>
      <c r="N35" s="404">
        <v>6</v>
      </c>
      <c r="O35" s="417">
        <f t="shared" si="0"/>
        <v>1</v>
      </c>
      <c r="P35" s="418">
        <f t="shared" si="1"/>
        <v>100</v>
      </c>
      <c r="Q35" s="419">
        <f t="shared" si="2"/>
        <v>1</v>
      </c>
      <c r="R35" s="420"/>
    </row>
    <row r="36" spans="1:18" ht="38.25">
      <c r="A36" s="435" t="s">
        <v>381</v>
      </c>
      <c r="B36" s="444" t="s">
        <v>122</v>
      </c>
      <c r="C36" s="409" t="s">
        <v>110</v>
      </c>
      <c r="D36" s="444" t="s">
        <v>884</v>
      </c>
      <c r="E36" s="410" t="s">
        <v>7</v>
      </c>
      <c r="F36" s="445" t="s">
        <v>123</v>
      </c>
      <c r="G36" s="444" t="s">
        <v>899</v>
      </c>
      <c r="H36" s="444" t="s">
        <v>895</v>
      </c>
      <c r="I36" s="444" t="s">
        <v>125</v>
      </c>
      <c r="J36" s="444" t="s">
        <v>878</v>
      </c>
      <c r="K36" s="445">
        <v>100</v>
      </c>
      <c r="L36" s="446"/>
      <c r="M36" s="416">
        <v>2</v>
      </c>
      <c r="N36" s="404">
        <v>2</v>
      </c>
      <c r="O36" s="417">
        <f t="shared" si="0"/>
        <v>1</v>
      </c>
      <c r="P36" s="418">
        <f t="shared" si="1"/>
        <v>100</v>
      </c>
      <c r="Q36" s="419">
        <f t="shared" si="2"/>
        <v>1</v>
      </c>
      <c r="R36" s="420"/>
    </row>
    <row r="37" spans="1:18" ht="38.25">
      <c r="A37" s="435" t="s">
        <v>381</v>
      </c>
      <c r="B37" s="444" t="s">
        <v>122</v>
      </c>
      <c r="C37" s="444" t="s">
        <v>885</v>
      </c>
      <c r="D37" s="444" t="s">
        <v>884</v>
      </c>
      <c r="E37" s="410" t="s">
        <v>7</v>
      </c>
      <c r="F37" s="445" t="s">
        <v>123</v>
      </c>
      <c r="G37" s="444" t="s">
        <v>899</v>
      </c>
      <c r="H37" s="444" t="s">
        <v>895</v>
      </c>
      <c r="I37" s="444" t="s">
        <v>125</v>
      </c>
      <c r="J37" s="444" t="s">
        <v>878</v>
      </c>
      <c r="K37" s="445">
        <v>100</v>
      </c>
      <c r="L37" s="448"/>
      <c r="M37" s="416">
        <v>12</v>
      </c>
      <c r="N37" s="404">
        <v>12</v>
      </c>
      <c r="O37" s="417">
        <f t="shared" si="0"/>
        <v>1</v>
      </c>
      <c r="P37" s="418">
        <f t="shared" si="1"/>
        <v>100</v>
      </c>
      <c r="Q37" s="419">
        <f t="shared" si="2"/>
        <v>1</v>
      </c>
      <c r="R37" s="420"/>
    </row>
    <row r="38" spans="1:18" ht="38.25">
      <c r="A38" s="435" t="s">
        <v>381</v>
      </c>
      <c r="B38" s="444" t="s">
        <v>122</v>
      </c>
      <c r="C38" s="444" t="s">
        <v>886</v>
      </c>
      <c r="D38" s="444" t="s">
        <v>106</v>
      </c>
      <c r="E38" s="410" t="s">
        <v>7</v>
      </c>
      <c r="F38" s="445" t="s">
        <v>123</v>
      </c>
      <c r="G38" s="444" t="s">
        <v>899</v>
      </c>
      <c r="H38" s="444" t="s">
        <v>895</v>
      </c>
      <c r="I38" s="444" t="s">
        <v>125</v>
      </c>
      <c r="J38" s="444" t="s">
        <v>878</v>
      </c>
      <c r="K38" s="445">
        <v>100</v>
      </c>
      <c r="L38" s="448"/>
      <c r="M38" s="416">
        <v>1</v>
      </c>
      <c r="N38" s="404">
        <v>1</v>
      </c>
      <c r="O38" s="417">
        <f t="shared" si="0"/>
        <v>1</v>
      </c>
      <c r="P38" s="418">
        <f t="shared" si="1"/>
        <v>100</v>
      </c>
      <c r="Q38" s="419">
        <f t="shared" si="2"/>
        <v>1</v>
      </c>
      <c r="R38" s="420" t="s">
        <v>887</v>
      </c>
    </row>
    <row r="39" spans="1:18" ht="38.25">
      <c r="A39" s="435" t="s">
        <v>381</v>
      </c>
      <c r="B39" s="444" t="s">
        <v>122</v>
      </c>
      <c r="C39" s="403" t="s">
        <v>881</v>
      </c>
      <c r="D39" s="444" t="s">
        <v>106</v>
      </c>
      <c r="E39" s="410" t="s">
        <v>7</v>
      </c>
      <c r="F39" s="445" t="s">
        <v>123</v>
      </c>
      <c r="G39" s="444" t="s">
        <v>899</v>
      </c>
      <c r="H39" s="444" t="s">
        <v>895</v>
      </c>
      <c r="I39" s="444" t="s">
        <v>125</v>
      </c>
      <c r="J39" s="444" t="s">
        <v>878</v>
      </c>
      <c r="K39" s="445">
        <v>100</v>
      </c>
      <c r="L39" s="448"/>
      <c r="M39" s="416">
        <v>0</v>
      </c>
      <c r="N39" s="404">
        <v>0</v>
      </c>
      <c r="O39" s="417" t="s">
        <v>7</v>
      </c>
      <c r="P39" s="418" t="s">
        <v>7</v>
      </c>
      <c r="Q39" s="419" t="s">
        <v>7</v>
      </c>
      <c r="R39" s="420" t="s">
        <v>888</v>
      </c>
    </row>
    <row r="40" spans="1:18" ht="89.25">
      <c r="A40" s="435" t="s">
        <v>381</v>
      </c>
      <c r="B40" s="444" t="s">
        <v>566</v>
      </c>
      <c r="C40" s="444" t="s">
        <v>886</v>
      </c>
      <c r="D40" s="444" t="s">
        <v>106</v>
      </c>
      <c r="E40" s="450" t="s">
        <v>889</v>
      </c>
      <c r="F40" s="445" t="s">
        <v>123</v>
      </c>
      <c r="G40" s="444" t="s">
        <v>899</v>
      </c>
      <c r="H40" s="444" t="s">
        <v>895</v>
      </c>
      <c r="I40" s="444" t="s">
        <v>125</v>
      </c>
      <c r="J40" s="444" t="s">
        <v>878</v>
      </c>
      <c r="K40" s="445">
        <v>100</v>
      </c>
      <c r="L40" s="448"/>
      <c r="M40" s="416">
        <v>6</v>
      </c>
      <c r="N40" s="404">
        <v>6</v>
      </c>
      <c r="O40" s="417">
        <f t="shared" si="0"/>
        <v>1</v>
      </c>
      <c r="P40" s="418">
        <f t="shared" si="1"/>
        <v>100</v>
      </c>
      <c r="Q40" s="419">
        <f t="shared" si="2"/>
        <v>1</v>
      </c>
      <c r="R40" s="420" t="s">
        <v>890</v>
      </c>
    </row>
    <row r="41" spans="1:18" ht="38.25">
      <c r="A41" s="435" t="s">
        <v>381</v>
      </c>
      <c r="B41" s="444" t="s">
        <v>122</v>
      </c>
      <c r="C41" s="403" t="s">
        <v>874</v>
      </c>
      <c r="D41" s="444" t="s">
        <v>875</v>
      </c>
      <c r="E41" s="410" t="s">
        <v>7</v>
      </c>
      <c r="F41" s="445" t="s">
        <v>123</v>
      </c>
      <c r="G41" s="444" t="s">
        <v>135</v>
      </c>
      <c r="H41" s="444" t="s">
        <v>895</v>
      </c>
      <c r="I41" s="444" t="s">
        <v>125</v>
      </c>
      <c r="J41" s="444" t="s">
        <v>878</v>
      </c>
      <c r="K41" s="445">
        <v>100</v>
      </c>
      <c r="L41" s="446"/>
      <c r="M41" s="404">
        <v>60</v>
      </c>
      <c r="N41" s="404">
        <v>48</v>
      </c>
      <c r="O41" s="417">
        <f t="shared" si="0"/>
        <v>0.8</v>
      </c>
      <c r="P41" s="418">
        <f t="shared" si="1"/>
        <v>80</v>
      </c>
      <c r="Q41" s="419">
        <f t="shared" si="2"/>
        <v>0.8</v>
      </c>
      <c r="R41" s="420"/>
    </row>
    <row r="42" spans="1:18" ht="38.25">
      <c r="A42" s="435" t="s">
        <v>381</v>
      </c>
      <c r="B42" s="444" t="s">
        <v>122</v>
      </c>
      <c r="C42" s="409" t="s">
        <v>110</v>
      </c>
      <c r="D42" s="444" t="s">
        <v>879</v>
      </c>
      <c r="E42" s="410" t="s">
        <v>7</v>
      </c>
      <c r="F42" s="445" t="s">
        <v>123</v>
      </c>
      <c r="G42" s="444" t="s">
        <v>900</v>
      </c>
      <c r="H42" s="444" t="s">
        <v>895</v>
      </c>
      <c r="I42" s="444" t="s">
        <v>125</v>
      </c>
      <c r="J42" s="444" t="s">
        <v>878</v>
      </c>
      <c r="K42" s="445">
        <v>100</v>
      </c>
      <c r="L42" s="444" t="s">
        <v>901</v>
      </c>
      <c r="M42" s="416">
        <v>4</v>
      </c>
      <c r="N42" s="404">
        <v>4</v>
      </c>
      <c r="O42" s="417">
        <f t="shared" si="0"/>
        <v>1</v>
      </c>
      <c r="P42" s="418">
        <f t="shared" si="1"/>
        <v>100</v>
      </c>
      <c r="Q42" s="419">
        <f t="shared" si="2"/>
        <v>1</v>
      </c>
      <c r="R42" s="420"/>
    </row>
    <row r="43" spans="1:18" ht="63.75">
      <c r="A43" s="435" t="s">
        <v>381</v>
      </c>
      <c r="B43" s="444" t="s">
        <v>122</v>
      </c>
      <c r="C43" s="403" t="s">
        <v>881</v>
      </c>
      <c r="D43" s="444" t="s">
        <v>882</v>
      </c>
      <c r="E43" s="410" t="s">
        <v>7</v>
      </c>
      <c r="F43" s="445" t="s">
        <v>123</v>
      </c>
      <c r="G43" s="444" t="s">
        <v>900</v>
      </c>
      <c r="H43" s="444" t="s">
        <v>895</v>
      </c>
      <c r="I43" s="444" t="s">
        <v>125</v>
      </c>
      <c r="J43" s="444" t="s">
        <v>878</v>
      </c>
      <c r="K43" s="445">
        <v>100</v>
      </c>
      <c r="L43" s="429" t="s">
        <v>901</v>
      </c>
      <c r="M43" s="404">
        <v>3</v>
      </c>
      <c r="N43" s="404">
        <v>3</v>
      </c>
      <c r="O43" s="417">
        <f t="shared" si="0"/>
        <v>1</v>
      </c>
      <c r="P43" s="418">
        <f t="shared" si="1"/>
        <v>100</v>
      </c>
      <c r="Q43" s="419">
        <f t="shared" si="2"/>
        <v>1</v>
      </c>
      <c r="R43" s="420" t="s">
        <v>883</v>
      </c>
    </row>
    <row r="44" spans="1:18" ht="38.25">
      <c r="A44" s="435" t="s">
        <v>381</v>
      </c>
      <c r="B44" s="444" t="s">
        <v>122</v>
      </c>
      <c r="C44" s="403" t="s">
        <v>881</v>
      </c>
      <c r="D44" s="444" t="s">
        <v>884</v>
      </c>
      <c r="E44" s="410" t="s">
        <v>7</v>
      </c>
      <c r="F44" s="445" t="s">
        <v>123</v>
      </c>
      <c r="G44" s="444" t="s">
        <v>900</v>
      </c>
      <c r="H44" s="444" t="s">
        <v>895</v>
      </c>
      <c r="I44" s="444" t="s">
        <v>125</v>
      </c>
      <c r="J44" s="444" t="s">
        <v>878</v>
      </c>
      <c r="K44" s="445">
        <v>100</v>
      </c>
      <c r="L44" s="430" t="s">
        <v>901</v>
      </c>
      <c r="M44" s="425">
        <v>6</v>
      </c>
      <c r="N44" s="404">
        <v>6</v>
      </c>
      <c r="O44" s="417">
        <f t="shared" si="0"/>
        <v>1</v>
      </c>
      <c r="P44" s="418">
        <f t="shared" si="1"/>
        <v>100</v>
      </c>
      <c r="Q44" s="419">
        <f t="shared" si="2"/>
        <v>1</v>
      </c>
      <c r="R44" s="420"/>
    </row>
    <row r="45" spans="1:18" ht="38.25">
      <c r="A45" s="435" t="s">
        <v>381</v>
      </c>
      <c r="B45" s="444" t="s">
        <v>122</v>
      </c>
      <c r="C45" s="409" t="s">
        <v>110</v>
      </c>
      <c r="D45" s="444" t="s">
        <v>884</v>
      </c>
      <c r="E45" s="410" t="s">
        <v>7</v>
      </c>
      <c r="F45" s="445" t="s">
        <v>123</v>
      </c>
      <c r="G45" s="444" t="s">
        <v>900</v>
      </c>
      <c r="H45" s="444" t="s">
        <v>895</v>
      </c>
      <c r="I45" s="444" t="s">
        <v>125</v>
      </c>
      <c r="J45" s="444" t="s">
        <v>878</v>
      </c>
      <c r="K45" s="445">
        <v>100</v>
      </c>
      <c r="L45" s="444" t="s">
        <v>901</v>
      </c>
      <c r="M45" s="416">
        <v>2</v>
      </c>
      <c r="N45" s="404">
        <v>2</v>
      </c>
      <c r="O45" s="417">
        <f t="shared" si="0"/>
        <v>1</v>
      </c>
      <c r="P45" s="418">
        <f t="shared" si="1"/>
        <v>100</v>
      </c>
      <c r="Q45" s="419">
        <f t="shared" si="2"/>
        <v>1</v>
      </c>
      <c r="R45" s="420"/>
    </row>
    <row r="46" spans="1:18" ht="38.25">
      <c r="A46" s="435" t="s">
        <v>381</v>
      </c>
      <c r="B46" s="444" t="s">
        <v>122</v>
      </c>
      <c r="C46" s="444" t="s">
        <v>885</v>
      </c>
      <c r="D46" s="444" t="s">
        <v>884</v>
      </c>
      <c r="E46" s="410" t="s">
        <v>7</v>
      </c>
      <c r="F46" s="445" t="s">
        <v>123</v>
      </c>
      <c r="G46" s="444" t="s">
        <v>900</v>
      </c>
      <c r="H46" s="444" t="s">
        <v>895</v>
      </c>
      <c r="I46" s="444" t="s">
        <v>125</v>
      </c>
      <c r="J46" s="444" t="s">
        <v>878</v>
      </c>
      <c r="K46" s="445">
        <v>100</v>
      </c>
      <c r="L46" s="448" t="s">
        <v>901</v>
      </c>
      <c r="M46" s="416">
        <v>12</v>
      </c>
      <c r="N46" s="404">
        <v>12</v>
      </c>
      <c r="O46" s="417">
        <f t="shared" si="0"/>
        <v>1</v>
      </c>
      <c r="P46" s="418">
        <f t="shared" si="1"/>
        <v>100</v>
      </c>
      <c r="Q46" s="419">
        <f t="shared" si="2"/>
        <v>1</v>
      </c>
      <c r="R46" s="420"/>
    </row>
    <row r="47" spans="1:18" ht="38.25">
      <c r="A47" s="435" t="s">
        <v>381</v>
      </c>
      <c r="B47" s="444" t="s">
        <v>122</v>
      </c>
      <c r="C47" s="444" t="s">
        <v>886</v>
      </c>
      <c r="D47" s="444" t="s">
        <v>106</v>
      </c>
      <c r="E47" s="410" t="s">
        <v>7</v>
      </c>
      <c r="F47" s="445" t="s">
        <v>123</v>
      </c>
      <c r="G47" s="444" t="s">
        <v>900</v>
      </c>
      <c r="H47" s="444" t="s">
        <v>895</v>
      </c>
      <c r="I47" s="444" t="s">
        <v>125</v>
      </c>
      <c r="J47" s="444" t="s">
        <v>878</v>
      </c>
      <c r="K47" s="445">
        <v>100</v>
      </c>
      <c r="L47" s="448" t="s">
        <v>901</v>
      </c>
      <c r="M47" s="416">
        <v>1</v>
      </c>
      <c r="N47" s="404">
        <v>1</v>
      </c>
      <c r="O47" s="417">
        <f t="shared" si="0"/>
        <v>1</v>
      </c>
      <c r="P47" s="418">
        <f t="shared" si="1"/>
        <v>100</v>
      </c>
      <c r="Q47" s="419">
        <f t="shared" si="2"/>
        <v>1</v>
      </c>
      <c r="R47" s="420" t="s">
        <v>887</v>
      </c>
    </row>
    <row r="48" spans="1:18" ht="38.25">
      <c r="A48" s="435" t="s">
        <v>381</v>
      </c>
      <c r="B48" s="444" t="s">
        <v>122</v>
      </c>
      <c r="C48" s="403" t="s">
        <v>881</v>
      </c>
      <c r="D48" s="444" t="s">
        <v>106</v>
      </c>
      <c r="E48" s="410" t="s">
        <v>7</v>
      </c>
      <c r="F48" s="445" t="s">
        <v>123</v>
      </c>
      <c r="G48" s="444" t="s">
        <v>900</v>
      </c>
      <c r="H48" s="444" t="s">
        <v>895</v>
      </c>
      <c r="I48" s="444" t="s">
        <v>125</v>
      </c>
      <c r="J48" s="444" t="s">
        <v>878</v>
      </c>
      <c r="K48" s="445">
        <v>100</v>
      </c>
      <c r="L48" s="448" t="s">
        <v>901</v>
      </c>
      <c r="M48" s="416">
        <v>0</v>
      </c>
      <c r="N48" s="404">
        <v>0</v>
      </c>
      <c r="O48" s="417" t="s">
        <v>7</v>
      </c>
      <c r="P48" s="418" t="s">
        <v>7</v>
      </c>
      <c r="Q48" s="419" t="s">
        <v>7</v>
      </c>
      <c r="R48" s="420" t="s">
        <v>888</v>
      </c>
    </row>
    <row r="49" spans="1:18" ht="89.25">
      <c r="A49" s="435" t="s">
        <v>381</v>
      </c>
      <c r="B49" s="444" t="s">
        <v>566</v>
      </c>
      <c r="C49" s="444" t="s">
        <v>886</v>
      </c>
      <c r="D49" s="444" t="s">
        <v>106</v>
      </c>
      <c r="E49" s="450" t="s">
        <v>889</v>
      </c>
      <c r="F49" s="445" t="s">
        <v>123</v>
      </c>
      <c r="G49" s="444" t="s">
        <v>900</v>
      </c>
      <c r="H49" s="444" t="s">
        <v>895</v>
      </c>
      <c r="I49" s="444" t="s">
        <v>125</v>
      </c>
      <c r="J49" s="444" t="s">
        <v>878</v>
      </c>
      <c r="K49" s="445">
        <v>100</v>
      </c>
      <c r="L49" s="448" t="s">
        <v>901</v>
      </c>
      <c r="M49" s="416">
        <v>6</v>
      </c>
      <c r="N49" s="404">
        <v>6</v>
      </c>
      <c r="O49" s="417">
        <f t="shared" si="0"/>
        <v>1</v>
      </c>
      <c r="P49" s="418">
        <f t="shared" si="1"/>
        <v>100</v>
      </c>
      <c r="Q49" s="419">
        <f t="shared" si="2"/>
        <v>1</v>
      </c>
      <c r="R49" s="420" t="s">
        <v>890</v>
      </c>
    </row>
    <row r="50" spans="1:18" ht="38.25">
      <c r="A50" s="435" t="s">
        <v>381</v>
      </c>
      <c r="B50" s="444" t="s">
        <v>122</v>
      </c>
      <c r="C50" s="403" t="s">
        <v>874</v>
      </c>
      <c r="D50" s="444" t="s">
        <v>875</v>
      </c>
      <c r="E50" s="410" t="s">
        <v>7</v>
      </c>
      <c r="F50" s="445" t="s">
        <v>123</v>
      </c>
      <c r="G50" s="444" t="s">
        <v>902</v>
      </c>
      <c r="H50" s="444" t="s">
        <v>895</v>
      </c>
      <c r="I50" s="444" t="s">
        <v>125</v>
      </c>
      <c r="J50" s="444" t="s">
        <v>878</v>
      </c>
      <c r="K50" s="445">
        <v>100</v>
      </c>
      <c r="L50" s="446"/>
      <c r="M50" s="404">
        <v>60</v>
      </c>
      <c r="N50" s="404">
        <v>55</v>
      </c>
      <c r="O50" s="417">
        <f t="shared" si="0"/>
        <v>0.91666666666666663</v>
      </c>
      <c r="P50" s="418">
        <f t="shared" si="1"/>
        <v>91.666666666666657</v>
      </c>
      <c r="Q50" s="419">
        <f t="shared" si="2"/>
        <v>0.91666666666666663</v>
      </c>
      <c r="R50" s="420"/>
    </row>
    <row r="51" spans="1:18" ht="38.25">
      <c r="A51" s="435" t="s">
        <v>381</v>
      </c>
      <c r="B51" s="444" t="s">
        <v>122</v>
      </c>
      <c r="C51" s="409" t="s">
        <v>110</v>
      </c>
      <c r="D51" s="444" t="s">
        <v>879</v>
      </c>
      <c r="E51" s="410" t="s">
        <v>7</v>
      </c>
      <c r="F51" s="445" t="s">
        <v>123</v>
      </c>
      <c r="G51" s="444" t="s">
        <v>135</v>
      </c>
      <c r="H51" s="444" t="s">
        <v>895</v>
      </c>
      <c r="I51" s="444" t="s">
        <v>125</v>
      </c>
      <c r="J51" s="444" t="s">
        <v>878</v>
      </c>
      <c r="K51" s="445">
        <v>100</v>
      </c>
      <c r="L51" s="446"/>
      <c r="M51" s="416">
        <v>4</v>
      </c>
      <c r="N51" s="404">
        <v>4</v>
      </c>
      <c r="O51" s="417">
        <f t="shared" si="0"/>
        <v>1</v>
      </c>
      <c r="P51" s="418">
        <f t="shared" si="1"/>
        <v>100</v>
      </c>
      <c r="Q51" s="419">
        <f t="shared" si="2"/>
        <v>1</v>
      </c>
      <c r="R51" s="420"/>
    </row>
    <row r="52" spans="1:18" ht="63.75">
      <c r="A52" s="435" t="s">
        <v>381</v>
      </c>
      <c r="B52" s="444" t="s">
        <v>122</v>
      </c>
      <c r="C52" s="403" t="s">
        <v>881</v>
      </c>
      <c r="D52" s="444" t="s">
        <v>882</v>
      </c>
      <c r="E52" s="410" t="s">
        <v>7</v>
      </c>
      <c r="F52" s="445" t="s">
        <v>123</v>
      </c>
      <c r="G52" s="444" t="s">
        <v>135</v>
      </c>
      <c r="H52" s="444" t="s">
        <v>895</v>
      </c>
      <c r="I52" s="444" t="s">
        <v>125</v>
      </c>
      <c r="J52" s="444" t="s">
        <v>878</v>
      </c>
      <c r="K52" s="445">
        <v>100</v>
      </c>
      <c r="L52" s="421"/>
      <c r="M52" s="404">
        <v>3</v>
      </c>
      <c r="N52" s="404">
        <v>3</v>
      </c>
      <c r="O52" s="417">
        <f t="shared" si="0"/>
        <v>1</v>
      </c>
      <c r="P52" s="418">
        <f t="shared" si="1"/>
        <v>100</v>
      </c>
      <c r="Q52" s="419">
        <f t="shared" si="2"/>
        <v>1</v>
      </c>
      <c r="R52" s="420" t="s">
        <v>883</v>
      </c>
    </row>
    <row r="53" spans="1:18" ht="38.25">
      <c r="A53" s="435" t="s">
        <v>381</v>
      </c>
      <c r="B53" s="444" t="s">
        <v>122</v>
      </c>
      <c r="C53" s="403" t="s">
        <v>881</v>
      </c>
      <c r="D53" s="444" t="s">
        <v>884</v>
      </c>
      <c r="E53" s="410" t="s">
        <v>7</v>
      </c>
      <c r="F53" s="445" t="s">
        <v>123</v>
      </c>
      <c r="G53" s="444" t="s">
        <v>135</v>
      </c>
      <c r="H53" s="444" t="s">
        <v>895</v>
      </c>
      <c r="I53" s="444" t="s">
        <v>125</v>
      </c>
      <c r="J53" s="444" t="s">
        <v>878</v>
      </c>
      <c r="K53" s="445">
        <v>100</v>
      </c>
      <c r="L53" s="424"/>
      <c r="M53" s="425">
        <v>6</v>
      </c>
      <c r="N53" s="404">
        <v>6</v>
      </c>
      <c r="O53" s="417">
        <f t="shared" si="0"/>
        <v>1</v>
      </c>
      <c r="P53" s="418">
        <f t="shared" si="1"/>
        <v>100</v>
      </c>
      <c r="Q53" s="419">
        <f t="shared" si="2"/>
        <v>1</v>
      </c>
      <c r="R53" s="420"/>
    </row>
    <row r="54" spans="1:18" ht="38.25">
      <c r="A54" s="435" t="s">
        <v>381</v>
      </c>
      <c r="B54" s="444" t="s">
        <v>122</v>
      </c>
      <c r="C54" s="409" t="s">
        <v>110</v>
      </c>
      <c r="D54" s="444" t="s">
        <v>884</v>
      </c>
      <c r="E54" s="410" t="s">
        <v>7</v>
      </c>
      <c r="F54" s="445" t="s">
        <v>123</v>
      </c>
      <c r="G54" s="444" t="s">
        <v>135</v>
      </c>
      <c r="H54" s="444" t="s">
        <v>895</v>
      </c>
      <c r="I54" s="444" t="s">
        <v>125</v>
      </c>
      <c r="J54" s="444" t="s">
        <v>878</v>
      </c>
      <c r="K54" s="445">
        <v>100</v>
      </c>
      <c r="L54" s="446"/>
      <c r="M54" s="416">
        <v>2</v>
      </c>
      <c r="N54" s="404">
        <v>2</v>
      </c>
      <c r="O54" s="417">
        <f t="shared" si="0"/>
        <v>1</v>
      </c>
      <c r="P54" s="418">
        <f t="shared" si="1"/>
        <v>100</v>
      </c>
      <c r="Q54" s="419">
        <f t="shared" si="2"/>
        <v>1</v>
      </c>
      <c r="R54" s="420"/>
    </row>
    <row r="55" spans="1:18" ht="38.25">
      <c r="A55" s="435" t="s">
        <v>381</v>
      </c>
      <c r="B55" s="444" t="s">
        <v>122</v>
      </c>
      <c r="C55" s="444" t="s">
        <v>885</v>
      </c>
      <c r="D55" s="444" t="s">
        <v>884</v>
      </c>
      <c r="E55" s="410" t="s">
        <v>7</v>
      </c>
      <c r="F55" s="445" t="s">
        <v>123</v>
      </c>
      <c r="G55" s="444" t="s">
        <v>135</v>
      </c>
      <c r="H55" s="444" t="s">
        <v>895</v>
      </c>
      <c r="I55" s="444" t="s">
        <v>125</v>
      </c>
      <c r="J55" s="444" t="s">
        <v>878</v>
      </c>
      <c r="K55" s="445">
        <v>100</v>
      </c>
      <c r="L55" s="448"/>
      <c r="M55" s="416">
        <v>12</v>
      </c>
      <c r="N55" s="404">
        <v>12</v>
      </c>
      <c r="O55" s="417">
        <f t="shared" si="0"/>
        <v>1</v>
      </c>
      <c r="P55" s="418">
        <f t="shared" si="1"/>
        <v>100</v>
      </c>
      <c r="Q55" s="419">
        <f t="shared" si="2"/>
        <v>1</v>
      </c>
      <c r="R55" s="420"/>
    </row>
    <row r="56" spans="1:18" ht="38.25">
      <c r="A56" s="435" t="s">
        <v>381</v>
      </c>
      <c r="B56" s="444" t="s">
        <v>122</v>
      </c>
      <c r="C56" s="444" t="s">
        <v>886</v>
      </c>
      <c r="D56" s="444" t="s">
        <v>106</v>
      </c>
      <c r="E56" s="410" t="s">
        <v>7</v>
      </c>
      <c r="F56" s="445" t="s">
        <v>123</v>
      </c>
      <c r="G56" s="444" t="s">
        <v>135</v>
      </c>
      <c r="H56" s="444" t="s">
        <v>895</v>
      </c>
      <c r="I56" s="444" t="s">
        <v>125</v>
      </c>
      <c r="J56" s="444" t="s">
        <v>878</v>
      </c>
      <c r="K56" s="445">
        <v>100</v>
      </c>
      <c r="L56" s="448"/>
      <c r="M56" s="416">
        <v>1</v>
      </c>
      <c r="N56" s="404">
        <v>1</v>
      </c>
      <c r="O56" s="417">
        <f t="shared" si="0"/>
        <v>1</v>
      </c>
      <c r="P56" s="418">
        <f t="shared" si="1"/>
        <v>100</v>
      </c>
      <c r="Q56" s="419">
        <f t="shared" si="2"/>
        <v>1</v>
      </c>
      <c r="R56" s="420" t="s">
        <v>887</v>
      </c>
    </row>
    <row r="57" spans="1:18" ht="38.25">
      <c r="A57" s="435" t="s">
        <v>381</v>
      </c>
      <c r="B57" s="444" t="s">
        <v>122</v>
      </c>
      <c r="C57" s="403" t="s">
        <v>881</v>
      </c>
      <c r="D57" s="444" t="s">
        <v>106</v>
      </c>
      <c r="E57" s="410" t="s">
        <v>7</v>
      </c>
      <c r="F57" s="445" t="s">
        <v>123</v>
      </c>
      <c r="G57" s="444" t="s">
        <v>135</v>
      </c>
      <c r="H57" s="444" t="s">
        <v>895</v>
      </c>
      <c r="I57" s="444" t="s">
        <v>125</v>
      </c>
      <c r="J57" s="444" t="s">
        <v>878</v>
      </c>
      <c r="K57" s="445">
        <v>100</v>
      </c>
      <c r="L57" s="448"/>
      <c r="M57" s="416">
        <v>0</v>
      </c>
      <c r="N57" s="404">
        <v>0</v>
      </c>
      <c r="O57" s="417" t="s">
        <v>7</v>
      </c>
      <c r="P57" s="418" t="s">
        <v>7</v>
      </c>
      <c r="Q57" s="419" t="s">
        <v>7</v>
      </c>
      <c r="R57" s="420" t="s">
        <v>888</v>
      </c>
    </row>
    <row r="58" spans="1:18" ht="89.25">
      <c r="A58" s="435" t="s">
        <v>381</v>
      </c>
      <c r="B58" s="444" t="s">
        <v>566</v>
      </c>
      <c r="C58" s="444" t="s">
        <v>886</v>
      </c>
      <c r="D58" s="444" t="s">
        <v>106</v>
      </c>
      <c r="E58" s="450" t="s">
        <v>889</v>
      </c>
      <c r="F58" s="445" t="s">
        <v>123</v>
      </c>
      <c r="G58" s="444" t="s">
        <v>135</v>
      </c>
      <c r="H58" s="444" t="s">
        <v>895</v>
      </c>
      <c r="I58" s="444" t="s">
        <v>125</v>
      </c>
      <c r="J58" s="444" t="s">
        <v>878</v>
      </c>
      <c r="K58" s="445">
        <v>100</v>
      </c>
      <c r="L58" s="448"/>
      <c r="M58" s="416">
        <v>6</v>
      </c>
      <c r="N58" s="404">
        <v>6</v>
      </c>
      <c r="O58" s="417">
        <f t="shared" si="0"/>
        <v>1</v>
      </c>
      <c r="P58" s="418">
        <f t="shared" si="1"/>
        <v>100</v>
      </c>
      <c r="Q58" s="419">
        <f t="shared" si="2"/>
        <v>1</v>
      </c>
      <c r="R58" s="420" t="s">
        <v>890</v>
      </c>
    </row>
    <row r="59" spans="1:18" ht="38.25">
      <c r="A59" s="437" t="s">
        <v>381</v>
      </c>
      <c r="B59" s="403" t="s">
        <v>122</v>
      </c>
      <c r="C59" s="403" t="s">
        <v>874</v>
      </c>
      <c r="D59" s="409" t="s">
        <v>875</v>
      </c>
      <c r="E59" s="410" t="s">
        <v>7</v>
      </c>
      <c r="F59" s="411" t="s">
        <v>123</v>
      </c>
      <c r="G59" s="447" t="s">
        <v>124</v>
      </c>
      <c r="H59" s="412" t="s">
        <v>880</v>
      </c>
      <c r="I59" s="413" t="s">
        <v>125</v>
      </c>
      <c r="J59" s="413" t="s">
        <v>878</v>
      </c>
      <c r="K59" s="431">
        <v>100</v>
      </c>
      <c r="L59" s="432"/>
      <c r="M59" s="404">
        <v>60</v>
      </c>
      <c r="N59" s="404">
        <v>60</v>
      </c>
      <c r="O59" s="417">
        <f t="shared" si="0"/>
        <v>1</v>
      </c>
      <c r="P59" s="418">
        <f t="shared" si="1"/>
        <v>100</v>
      </c>
      <c r="Q59" s="419">
        <f t="shared" si="2"/>
        <v>1</v>
      </c>
      <c r="R59" s="420"/>
    </row>
    <row r="60" spans="1:18" ht="38.25">
      <c r="A60" s="435" t="s">
        <v>381</v>
      </c>
      <c r="B60" s="444" t="s">
        <v>122</v>
      </c>
      <c r="C60" s="409" t="s">
        <v>110</v>
      </c>
      <c r="D60" s="444" t="s">
        <v>879</v>
      </c>
      <c r="E60" s="410" t="s">
        <v>7</v>
      </c>
      <c r="F60" s="445" t="s">
        <v>123</v>
      </c>
      <c r="G60" s="444" t="s">
        <v>903</v>
      </c>
      <c r="H60" s="444" t="s">
        <v>895</v>
      </c>
      <c r="I60" s="444" t="s">
        <v>125</v>
      </c>
      <c r="J60" s="444" t="s">
        <v>878</v>
      </c>
      <c r="K60" s="445">
        <v>100</v>
      </c>
      <c r="L60" s="446"/>
      <c r="M60" s="416">
        <v>4</v>
      </c>
      <c r="N60" s="404">
        <v>4</v>
      </c>
      <c r="O60" s="417">
        <f t="shared" si="0"/>
        <v>1</v>
      </c>
      <c r="P60" s="418">
        <f t="shared" si="1"/>
        <v>100</v>
      </c>
      <c r="Q60" s="419">
        <f t="shared" si="2"/>
        <v>1</v>
      </c>
      <c r="R60" s="420"/>
    </row>
    <row r="61" spans="1:18" ht="63.75">
      <c r="A61" s="435" t="s">
        <v>381</v>
      </c>
      <c r="B61" s="444" t="s">
        <v>122</v>
      </c>
      <c r="C61" s="403" t="s">
        <v>881</v>
      </c>
      <c r="D61" s="444" t="s">
        <v>882</v>
      </c>
      <c r="E61" s="410" t="s">
        <v>7</v>
      </c>
      <c r="F61" s="445" t="s">
        <v>123</v>
      </c>
      <c r="G61" s="444" t="s">
        <v>903</v>
      </c>
      <c r="H61" s="444" t="s">
        <v>895</v>
      </c>
      <c r="I61" s="444" t="s">
        <v>125</v>
      </c>
      <c r="J61" s="444" t="s">
        <v>878</v>
      </c>
      <c r="K61" s="445">
        <v>100</v>
      </c>
      <c r="L61" s="421"/>
      <c r="M61" s="404">
        <v>3</v>
      </c>
      <c r="N61" s="404">
        <v>3</v>
      </c>
      <c r="O61" s="417">
        <f t="shared" si="0"/>
        <v>1</v>
      </c>
      <c r="P61" s="418">
        <f t="shared" si="1"/>
        <v>100</v>
      </c>
      <c r="Q61" s="419">
        <f t="shared" si="2"/>
        <v>1</v>
      </c>
      <c r="R61" s="420" t="s">
        <v>883</v>
      </c>
    </row>
    <row r="62" spans="1:18" ht="38.25">
      <c r="A62" s="435" t="s">
        <v>381</v>
      </c>
      <c r="B62" s="444" t="s">
        <v>122</v>
      </c>
      <c r="C62" s="403" t="s">
        <v>881</v>
      </c>
      <c r="D62" s="444" t="s">
        <v>884</v>
      </c>
      <c r="E62" s="410" t="s">
        <v>7</v>
      </c>
      <c r="F62" s="445" t="s">
        <v>123</v>
      </c>
      <c r="G62" s="444" t="s">
        <v>903</v>
      </c>
      <c r="H62" s="444" t="s">
        <v>895</v>
      </c>
      <c r="I62" s="444" t="s">
        <v>125</v>
      </c>
      <c r="J62" s="444" t="s">
        <v>878</v>
      </c>
      <c r="K62" s="445">
        <v>100</v>
      </c>
      <c r="L62" s="424"/>
      <c r="M62" s="425">
        <v>6</v>
      </c>
      <c r="N62" s="404">
        <v>6</v>
      </c>
      <c r="O62" s="417">
        <f t="shared" si="0"/>
        <v>1</v>
      </c>
      <c r="P62" s="418">
        <f t="shared" si="1"/>
        <v>100</v>
      </c>
      <c r="Q62" s="419">
        <f t="shared" si="2"/>
        <v>1</v>
      </c>
      <c r="R62" s="420"/>
    </row>
    <row r="63" spans="1:18" ht="38.25">
      <c r="A63" s="435" t="s">
        <v>381</v>
      </c>
      <c r="B63" s="444" t="s">
        <v>122</v>
      </c>
      <c r="C63" s="409" t="s">
        <v>110</v>
      </c>
      <c r="D63" s="444" t="s">
        <v>884</v>
      </c>
      <c r="E63" s="410" t="s">
        <v>7</v>
      </c>
      <c r="F63" s="445" t="s">
        <v>123</v>
      </c>
      <c r="G63" s="444" t="s">
        <v>903</v>
      </c>
      <c r="H63" s="444" t="s">
        <v>895</v>
      </c>
      <c r="I63" s="444" t="s">
        <v>125</v>
      </c>
      <c r="J63" s="444" t="s">
        <v>878</v>
      </c>
      <c r="K63" s="445">
        <v>100</v>
      </c>
      <c r="L63" s="446"/>
      <c r="M63" s="416">
        <v>2</v>
      </c>
      <c r="N63" s="404">
        <v>2</v>
      </c>
      <c r="O63" s="417">
        <f t="shared" si="0"/>
        <v>1</v>
      </c>
      <c r="P63" s="418">
        <f t="shared" si="1"/>
        <v>100</v>
      </c>
      <c r="Q63" s="419">
        <f t="shared" si="2"/>
        <v>1</v>
      </c>
      <c r="R63" s="420"/>
    </row>
    <row r="64" spans="1:18" ht="38.25">
      <c r="A64" s="435" t="s">
        <v>381</v>
      </c>
      <c r="B64" s="444" t="s">
        <v>122</v>
      </c>
      <c r="C64" s="444" t="s">
        <v>885</v>
      </c>
      <c r="D64" s="444" t="s">
        <v>884</v>
      </c>
      <c r="E64" s="410" t="s">
        <v>7</v>
      </c>
      <c r="F64" s="445" t="s">
        <v>123</v>
      </c>
      <c r="G64" s="444" t="s">
        <v>903</v>
      </c>
      <c r="H64" s="444" t="s">
        <v>895</v>
      </c>
      <c r="I64" s="444" t="s">
        <v>125</v>
      </c>
      <c r="J64" s="444" t="s">
        <v>878</v>
      </c>
      <c r="K64" s="445">
        <v>100</v>
      </c>
      <c r="L64" s="448"/>
      <c r="M64" s="416">
        <v>12</v>
      </c>
      <c r="N64" s="404">
        <v>12</v>
      </c>
      <c r="O64" s="417">
        <f t="shared" si="0"/>
        <v>1</v>
      </c>
      <c r="P64" s="418">
        <f t="shared" si="1"/>
        <v>100</v>
      </c>
      <c r="Q64" s="419">
        <f t="shared" si="2"/>
        <v>1</v>
      </c>
      <c r="R64" s="420"/>
    </row>
    <row r="65" spans="1:18" ht="38.25">
      <c r="A65" s="435" t="s">
        <v>381</v>
      </c>
      <c r="B65" s="444" t="s">
        <v>122</v>
      </c>
      <c r="C65" s="444" t="s">
        <v>886</v>
      </c>
      <c r="D65" s="444" t="s">
        <v>106</v>
      </c>
      <c r="E65" s="410" t="s">
        <v>7</v>
      </c>
      <c r="F65" s="445" t="s">
        <v>123</v>
      </c>
      <c r="G65" s="444" t="s">
        <v>903</v>
      </c>
      <c r="H65" s="444" t="s">
        <v>895</v>
      </c>
      <c r="I65" s="444" t="s">
        <v>125</v>
      </c>
      <c r="J65" s="444" t="s">
        <v>878</v>
      </c>
      <c r="K65" s="445">
        <v>100</v>
      </c>
      <c r="L65" s="448"/>
      <c r="M65" s="416">
        <v>1</v>
      </c>
      <c r="N65" s="404">
        <v>1</v>
      </c>
      <c r="O65" s="417">
        <f t="shared" si="0"/>
        <v>1</v>
      </c>
      <c r="P65" s="418">
        <f t="shared" si="1"/>
        <v>100</v>
      </c>
      <c r="Q65" s="419">
        <f t="shared" si="2"/>
        <v>1</v>
      </c>
      <c r="R65" s="420" t="s">
        <v>887</v>
      </c>
    </row>
    <row r="66" spans="1:18" ht="38.25">
      <c r="A66" s="435" t="s">
        <v>381</v>
      </c>
      <c r="B66" s="444" t="s">
        <v>122</v>
      </c>
      <c r="C66" s="403" t="s">
        <v>881</v>
      </c>
      <c r="D66" s="444" t="s">
        <v>106</v>
      </c>
      <c r="E66" s="410" t="s">
        <v>7</v>
      </c>
      <c r="F66" s="445" t="s">
        <v>123</v>
      </c>
      <c r="G66" s="444" t="s">
        <v>903</v>
      </c>
      <c r="H66" s="444" t="s">
        <v>895</v>
      </c>
      <c r="I66" s="444" t="s">
        <v>125</v>
      </c>
      <c r="J66" s="444" t="s">
        <v>878</v>
      </c>
      <c r="K66" s="445">
        <v>100</v>
      </c>
      <c r="L66" s="448"/>
      <c r="M66" s="416">
        <v>0</v>
      </c>
      <c r="N66" s="404">
        <v>0</v>
      </c>
      <c r="O66" s="417" t="s">
        <v>7</v>
      </c>
      <c r="P66" s="418" t="s">
        <v>7</v>
      </c>
      <c r="Q66" s="419" t="s">
        <v>7</v>
      </c>
      <c r="R66" s="420" t="s">
        <v>888</v>
      </c>
    </row>
    <row r="67" spans="1:18" ht="89.25">
      <c r="A67" s="435" t="s">
        <v>381</v>
      </c>
      <c r="B67" s="444" t="s">
        <v>566</v>
      </c>
      <c r="C67" s="444" t="s">
        <v>886</v>
      </c>
      <c r="D67" s="444" t="s">
        <v>106</v>
      </c>
      <c r="E67" s="450" t="s">
        <v>889</v>
      </c>
      <c r="F67" s="445" t="s">
        <v>123</v>
      </c>
      <c r="G67" s="444" t="s">
        <v>903</v>
      </c>
      <c r="H67" s="444" t="s">
        <v>895</v>
      </c>
      <c r="I67" s="444" t="s">
        <v>125</v>
      </c>
      <c r="J67" s="444" t="s">
        <v>878</v>
      </c>
      <c r="K67" s="445">
        <v>100</v>
      </c>
      <c r="L67" s="448"/>
      <c r="M67" s="416">
        <v>6</v>
      </c>
      <c r="N67" s="404">
        <v>6</v>
      </c>
      <c r="O67" s="417">
        <f t="shared" si="0"/>
        <v>1</v>
      </c>
      <c r="P67" s="418">
        <f t="shared" si="1"/>
        <v>100</v>
      </c>
      <c r="Q67" s="419">
        <f t="shared" si="2"/>
        <v>1</v>
      </c>
      <c r="R67" s="420" t="s">
        <v>890</v>
      </c>
    </row>
    <row r="68" spans="1:18" ht="38.25">
      <c r="A68" s="435" t="s">
        <v>381</v>
      </c>
      <c r="B68" s="444" t="s">
        <v>122</v>
      </c>
      <c r="C68" s="403" t="s">
        <v>874</v>
      </c>
      <c r="D68" s="444" t="s">
        <v>875</v>
      </c>
      <c r="E68" s="410" t="s">
        <v>7</v>
      </c>
      <c r="F68" s="445" t="s">
        <v>123</v>
      </c>
      <c r="G68" s="444" t="s">
        <v>894</v>
      </c>
      <c r="H68" s="444" t="s">
        <v>895</v>
      </c>
      <c r="I68" s="444" t="s">
        <v>125</v>
      </c>
      <c r="J68" s="444" t="s">
        <v>878</v>
      </c>
      <c r="K68" s="445">
        <v>100</v>
      </c>
      <c r="L68" s="446"/>
      <c r="M68" s="404">
        <v>60</v>
      </c>
      <c r="N68" s="404">
        <v>55</v>
      </c>
      <c r="O68" s="417">
        <f t="shared" si="0"/>
        <v>0.91666666666666663</v>
      </c>
      <c r="P68" s="418">
        <f t="shared" si="1"/>
        <v>91.666666666666657</v>
      </c>
      <c r="Q68" s="419">
        <f t="shared" si="2"/>
        <v>0.91666666666666663</v>
      </c>
      <c r="R68" s="420"/>
    </row>
    <row r="69" spans="1:18" ht="38.25">
      <c r="A69" s="435" t="s">
        <v>381</v>
      </c>
      <c r="B69" s="444" t="s">
        <v>122</v>
      </c>
      <c r="C69" s="409" t="s">
        <v>110</v>
      </c>
      <c r="D69" s="444" t="s">
        <v>879</v>
      </c>
      <c r="E69" s="410" t="s">
        <v>7</v>
      </c>
      <c r="F69" s="445" t="s">
        <v>123</v>
      </c>
      <c r="G69" s="444" t="s">
        <v>904</v>
      </c>
      <c r="H69" s="444" t="s">
        <v>895</v>
      </c>
      <c r="I69" s="444" t="s">
        <v>125</v>
      </c>
      <c r="J69" s="444" t="s">
        <v>878</v>
      </c>
      <c r="K69" s="445">
        <v>100</v>
      </c>
      <c r="L69" s="446"/>
      <c r="M69" s="416">
        <v>4</v>
      </c>
      <c r="N69" s="404">
        <v>4</v>
      </c>
      <c r="O69" s="417">
        <f t="shared" ref="O69:O132" si="3">N69/M69</f>
        <v>1</v>
      </c>
      <c r="P69" s="418">
        <f t="shared" ref="P69:P132" si="4">Q69*100</f>
        <v>100</v>
      </c>
      <c r="Q69" s="419">
        <f t="shared" ref="Q69:Q132" si="5">N69/(M69*K69/100)</f>
        <v>1</v>
      </c>
      <c r="R69" s="420"/>
    </row>
    <row r="70" spans="1:18" ht="63.75">
      <c r="A70" s="435" t="s">
        <v>381</v>
      </c>
      <c r="B70" s="444" t="s">
        <v>122</v>
      </c>
      <c r="C70" s="403" t="s">
        <v>881</v>
      </c>
      <c r="D70" s="444" t="s">
        <v>882</v>
      </c>
      <c r="E70" s="410" t="s">
        <v>7</v>
      </c>
      <c r="F70" s="445" t="s">
        <v>123</v>
      </c>
      <c r="G70" s="444" t="s">
        <v>904</v>
      </c>
      <c r="H70" s="444" t="s">
        <v>895</v>
      </c>
      <c r="I70" s="444" t="s">
        <v>125</v>
      </c>
      <c r="J70" s="444" t="s">
        <v>878</v>
      </c>
      <c r="K70" s="445">
        <v>100</v>
      </c>
      <c r="L70" s="421"/>
      <c r="M70" s="404">
        <v>3</v>
      </c>
      <c r="N70" s="404">
        <v>3</v>
      </c>
      <c r="O70" s="417">
        <f t="shared" si="3"/>
        <v>1</v>
      </c>
      <c r="P70" s="418">
        <f t="shared" si="4"/>
        <v>100</v>
      </c>
      <c r="Q70" s="419">
        <f t="shared" si="5"/>
        <v>1</v>
      </c>
      <c r="R70" s="420" t="s">
        <v>883</v>
      </c>
    </row>
    <row r="71" spans="1:18" ht="38.25">
      <c r="A71" s="435" t="s">
        <v>381</v>
      </c>
      <c r="B71" s="444" t="s">
        <v>122</v>
      </c>
      <c r="C71" s="403" t="s">
        <v>881</v>
      </c>
      <c r="D71" s="444" t="s">
        <v>884</v>
      </c>
      <c r="E71" s="410" t="s">
        <v>7</v>
      </c>
      <c r="F71" s="445" t="s">
        <v>123</v>
      </c>
      <c r="G71" s="444" t="s">
        <v>904</v>
      </c>
      <c r="H71" s="444" t="s">
        <v>895</v>
      </c>
      <c r="I71" s="444" t="s">
        <v>125</v>
      </c>
      <c r="J71" s="444" t="s">
        <v>878</v>
      </c>
      <c r="K71" s="445">
        <v>100</v>
      </c>
      <c r="L71" s="424"/>
      <c r="M71" s="425">
        <v>6</v>
      </c>
      <c r="N71" s="404">
        <v>6</v>
      </c>
      <c r="O71" s="417">
        <f t="shared" si="3"/>
        <v>1</v>
      </c>
      <c r="P71" s="418">
        <f t="shared" si="4"/>
        <v>100</v>
      </c>
      <c r="Q71" s="419">
        <f t="shared" si="5"/>
        <v>1</v>
      </c>
      <c r="R71" s="420"/>
    </row>
    <row r="72" spans="1:18" ht="38.25">
      <c r="A72" s="435" t="s">
        <v>381</v>
      </c>
      <c r="B72" s="444" t="s">
        <v>122</v>
      </c>
      <c r="C72" s="409" t="s">
        <v>110</v>
      </c>
      <c r="D72" s="444" t="s">
        <v>884</v>
      </c>
      <c r="E72" s="410" t="s">
        <v>7</v>
      </c>
      <c r="F72" s="445" t="s">
        <v>123</v>
      </c>
      <c r="G72" s="444" t="s">
        <v>904</v>
      </c>
      <c r="H72" s="444" t="s">
        <v>895</v>
      </c>
      <c r="I72" s="444" t="s">
        <v>125</v>
      </c>
      <c r="J72" s="444" t="s">
        <v>878</v>
      </c>
      <c r="K72" s="445">
        <v>100</v>
      </c>
      <c r="L72" s="446"/>
      <c r="M72" s="416">
        <v>2</v>
      </c>
      <c r="N72" s="404">
        <v>2</v>
      </c>
      <c r="O72" s="417">
        <f t="shared" si="3"/>
        <v>1</v>
      </c>
      <c r="P72" s="418">
        <f t="shared" si="4"/>
        <v>100</v>
      </c>
      <c r="Q72" s="419">
        <f t="shared" si="5"/>
        <v>1</v>
      </c>
      <c r="R72" s="420"/>
    </row>
    <row r="73" spans="1:18" ht="38.25">
      <c r="A73" s="435" t="s">
        <v>381</v>
      </c>
      <c r="B73" s="444" t="s">
        <v>122</v>
      </c>
      <c r="C73" s="444" t="s">
        <v>885</v>
      </c>
      <c r="D73" s="444" t="s">
        <v>884</v>
      </c>
      <c r="E73" s="410" t="s">
        <v>7</v>
      </c>
      <c r="F73" s="445" t="s">
        <v>123</v>
      </c>
      <c r="G73" s="444" t="s">
        <v>904</v>
      </c>
      <c r="H73" s="444" t="s">
        <v>895</v>
      </c>
      <c r="I73" s="444" t="s">
        <v>125</v>
      </c>
      <c r="J73" s="444" t="s">
        <v>878</v>
      </c>
      <c r="K73" s="445">
        <v>100</v>
      </c>
      <c r="L73" s="448"/>
      <c r="M73" s="416">
        <v>12</v>
      </c>
      <c r="N73" s="404">
        <v>12</v>
      </c>
      <c r="O73" s="417">
        <f t="shared" si="3"/>
        <v>1</v>
      </c>
      <c r="P73" s="418">
        <f t="shared" si="4"/>
        <v>100</v>
      </c>
      <c r="Q73" s="419">
        <f t="shared" si="5"/>
        <v>1</v>
      </c>
      <c r="R73" s="420"/>
    </row>
    <row r="74" spans="1:18" ht="38.25">
      <c r="A74" s="435" t="s">
        <v>381</v>
      </c>
      <c r="B74" s="444" t="s">
        <v>122</v>
      </c>
      <c r="C74" s="444" t="s">
        <v>886</v>
      </c>
      <c r="D74" s="444" t="s">
        <v>106</v>
      </c>
      <c r="E74" s="410" t="s">
        <v>7</v>
      </c>
      <c r="F74" s="445" t="s">
        <v>123</v>
      </c>
      <c r="G74" s="444" t="s">
        <v>904</v>
      </c>
      <c r="H74" s="444" t="s">
        <v>895</v>
      </c>
      <c r="I74" s="444" t="s">
        <v>125</v>
      </c>
      <c r="J74" s="444" t="s">
        <v>878</v>
      </c>
      <c r="K74" s="445">
        <v>100</v>
      </c>
      <c r="L74" s="448"/>
      <c r="M74" s="416">
        <v>1</v>
      </c>
      <c r="N74" s="404">
        <v>1</v>
      </c>
      <c r="O74" s="417">
        <f t="shared" si="3"/>
        <v>1</v>
      </c>
      <c r="P74" s="418">
        <f t="shared" si="4"/>
        <v>100</v>
      </c>
      <c r="Q74" s="419">
        <f t="shared" si="5"/>
        <v>1</v>
      </c>
      <c r="R74" s="420" t="s">
        <v>887</v>
      </c>
    </row>
    <row r="75" spans="1:18" ht="38.25">
      <c r="A75" s="435" t="s">
        <v>381</v>
      </c>
      <c r="B75" s="444" t="s">
        <v>122</v>
      </c>
      <c r="C75" s="403" t="s">
        <v>881</v>
      </c>
      <c r="D75" s="444" t="s">
        <v>106</v>
      </c>
      <c r="E75" s="410" t="s">
        <v>7</v>
      </c>
      <c r="F75" s="445" t="s">
        <v>123</v>
      </c>
      <c r="G75" s="444" t="s">
        <v>904</v>
      </c>
      <c r="H75" s="444" t="s">
        <v>895</v>
      </c>
      <c r="I75" s="444" t="s">
        <v>125</v>
      </c>
      <c r="J75" s="444" t="s">
        <v>878</v>
      </c>
      <c r="K75" s="445">
        <v>100</v>
      </c>
      <c r="L75" s="448"/>
      <c r="M75" s="416">
        <v>0</v>
      </c>
      <c r="N75" s="404">
        <v>0</v>
      </c>
      <c r="O75" s="417" t="s">
        <v>7</v>
      </c>
      <c r="P75" s="418" t="s">
        <v>7</v>
      </c>
      <c r="Q75" s="419" t="s">
        <v>7</v>
      </c>
      <c r="R75" s="420" t="s">
        <v>888</v>
      </c>
    </row>
    <row r="76" spans="1:18" ht="89.25">
      <c r="A76" s="435" t="s">
        <v>381</v>
      </c>
      <c r="B76" s="444" t="s">
        <v>566</v>
      </c>
      <c r="C76" s="444" t="s">
        <v>886</v>
      </c>
      <c r="D76" s="444" t="s">
        <v>106</v>
      </c>
      <c r="E76" s="450" t="s">
        <v>889</v>
      </c>
      <c r="F76" s="445" t="s">
        <v>123</v>
      </c>
      <c r="G76" s="444" t="s">
        <v>904</v>
      </c>
      <c r="H76" s="444" t="s">
        <v>895</v>
      </c>
      <c r="I76" s="444" t="s">
        <v>125</v>
      </c>
      <c r="J76" s="444" t="s">
        <v>878</v>
      </c>
      <c r="K76" s="445">
        <v>100</v>
      </c>
      <c r="L76" s="448"/>
      <c r="M76" s="416">
        <v>6</v>
      </c>
      <c r="N76" s="404">
        <v>6</v>
      </c>
      <c r="O76" s="417">
        <f t="shared" si="3"/>
        <v>1</v>
      </c>
      <c r="P76" s="418">
        <f t="shared" si="4"/>
        <v>100</v>
      </c>
      <c r="Q76" s="419">
        <f t="shared" si="5"/>
        <v>1</v>
      </c>
      <c r="R76" s="420" t="s">
        <v>890</v>
      </c>
    </row>
    <row r="77" spans="1:18" ht="38.25">
      <c r="A77" s="435" t="s">
        <v>381</v>
      </c>
      <c r="B77" s="444" t="s">
        <v>122</v>
      </c>
      <c r="C77" s="403" t="s">
        <v>874</v>
      </c>
      <c r="D77" s="444" t="s">
        <v>875</v>
      </c>
      <c r="E77" s="410" t="s">
        <v>7</v>
      </c>
      <c r="F77" s="445" t="s">
        <v>123</v>
      </c>
      <c r="G77" s="444" t="s">
        <v>905</v>
      </c>
      <c r="H77" s="444" t="s">
        <v>895</v>
      </c>
      <c r="I77" s="444" t="s">
        <v>125</v>
      </c>
      <c r="J77" s="444" t="s">
        <v>878</v>
      </c>
      <c r="K77" s="445">
        <v>100</v>
      </c>
      <c r="L77" s="446"/>
      <c r="M77" s="404">
        <v>60</v>
      </c>
      <c r="N77" s="404">
        <v>55</v>
      </c>
      <c r="O77" s="417">
        <f t="shared" si="3"/>
        <v>0.91666666666666663</v>
      </c>
      <c r="P77" s="418">
        <f t="shared" si="4"/>
        <v>91.666666666666657</v>
      </c>
      <c r="Q77" s="419">
        <f t="shared" si="5"/>
        <v>0.91666666666666663</v>
      </c>
      <c r="R77" s="420"/>
    </row>
    <row r="78" spans="1:18" ht="38.25">
      <c r="A78" s="435" t="s">
        <v>381</v>
      </c>
      <c r="B78" s="444" t="s">
        <v>122</v>
      </c>
      <c r="C78" s="409" t="s">
        <v>110</v>
      </c>
      <c r="D78" s="444" t="s">
        <v>879</v>
      </c>
      <c r="E78" s="410" t="s">
        <v>7</v>
      </c>
      <c r="F78" s="445" t="s">
        <v>123</v>
      </c>
      <c r="G78" s="444" t="s">
        <v>906</v>
      </c>
      <c r="H78" s="444" t="s">
        <v>895</v>
      </c>
      <c r="I78" s="444" t="s">
        <v>125</v>
      </c>
      <c r="J78" s="444" t="s">
        <v>878</v>
      </c>
      <c r="K78" s="445">
        <v>100</v>
      </c>
      <c r="L78" s="446"/>
      <c r="M78" s="416">
        <v>4</v>
      </c>
      <c r="N78" s="404">
        <v>4</v>
      </c>
      <c r="O78" s="417">
        <f t="shared" si="3"/>
        <v>1</v>
      </c>
      <c r="P78" s="418">
        <f t="shared" si="4"/>
        <v>100</v>
      </c>
      <c r="Q78" s="419">
        <f t="shared" si="5"/>
        <v>1</v>
      </c>
      <c r="R78" s="420"/>
    </row>
    <row r="79" spans="1:18" ht="63.75">
      <c r="A79" s="435" t="s">
        <v>381</v>
      </c>
      <c r="B79" s="444" t="s">
        <v>122</v>
      </c>
      <c r="C79" s="403" t="s">
        <v>881</v>
      </c>
      <c r="D79" s="444" t="s">
        <v>882</v>
      </c>
      <c r="E79" s="410" t="s">
        <v>7</v>
      </c>
      <c r="F79" s="445" t="s">
        <v>123</v>
      </c>
      <c r="G79" s="444" t="s">
        <v>906</v>
      </c>
      <c r="H79" s="444" t="s">
        <v>895</v>
      </c>
      <c r="I79" s="444" t="s">
        <v>125</v>
      </c>
      <c r="J79" s="444" t="s">
        <v>878</v>
      </c>
      <c r="K79" s="445">
        <v>100</v>
      </c>
      <c r="L79" s="421"/>
      <c r="M79" s="404">
        <v>3</v>
      </c>
      <c r="N79" s="404">
        <v>3</v>
      </c>
      <c r="O79" s="417">
        <f t="shared" si="3"/>
        <v>1</v>
      </c>
      <c r="P79" s="418">
        <f t="shared" si="4"/>
        <v>100</v>
      </c>
      <c r="Q79" s="419">
        <f t="shared" si="5"/>
        <v>1</v>
      </c>
      <c r="R79" s="420" t="s">
        <v>883</v>
      </c>
    </row>
    <row r="80" spans="1:18" ht="38.25">
      <c r="A80" s="435" t="s">
        <v>381</v>
      </c>
      <c r="B80" s="444" t="s">
        <v>122</v>
      </c>
      <c r="C80" s="403" t="s">
        <v>881</v>
      </c>
      <c r="D80" s="444" t="s">
        <v>884</v>
      </c>
      <c r="E80" s="410" t="s">
        <v>7</v>
      </c>
      <c r="F80" s="445" t="s">
        <v>123</v>
      </c>
      <c r="G80" s="444" t="s">
        <v>906</v>
      </c>
      <c r="H80" s="444" t="s">
        <v>895</v>
      </c>
      <c r="I80" s="444" t="s">
        <v>125</v>
      </c>
      <c r="J80" s="444" t="s">
        <v>878</v>
      </c>
      <c r="K80" s="445">
        <v>100</v>
      </c>
      <c r="L80" s="424"/>
      <c r="M80" s="425">
        <v>6</v>
      </c>
      <c r="N80" s="404">
        <v>6</v>
      </c>
      <c r="O80" s="417">
        <f t="shared" si="3"/>
        <v>1</v>
      </c>
      <c r="P80" s="418">
        <f t="shared" si="4"/>
        <v>100</v>
      </c>
      <c r="Q80" s="419">
        <f t="shared" si="5"/>
        <v>1</v>
      </c>
      <c r="R80" s="420"/>
    </row>
    <row r="81" spans="1:18" ht="38.25">
      <c r="A81" s="435" t="s">
        <v>381</v>
      </c>
      <c r="B81" s="444" t="s">
        <v>122</v>
      </c>
      <c r="C81" s="409" t="s">
        <v>110</v>
      </c>
      <c r="D81" s="444" t="s">
        <v>884</v>
      </c>
      <c r="E81" s="410" t="s">
        <v>7</v>
      </c>
      <c r="F81" s="445" t="s">
        <v>123</v>
      </c>
      <c r="G81" s="444" t="s">
        <v>906</v>
      </c>
      <c r="H81" s="444" t="s">
        <v>895</v>
      </c>
      <c r="I81" s="444" t="s">
        <v>125</v>
      </c>
      <c r="J81" s="444" t="s">
        <v>878</v>
      </c>
      <c r="K81" s="445">
        <v>100</v>
      </c>
      <c r="L81" s="446"/>
      <c r="M81" s="416">
        <v>2</v>
      </c>
      <c r="N81" s="404">
        <v>2</v>
      </c>
      <c r="O81" s="417">
        <f t="shared" si="3"/>
        <v>1</v>
      </c>
      <c r="P81" s="418">
        <f t="shared" si="4"/>
        <v>100</v>
      </c>
      <c r="Q81" s="419">
        <f t="shared" si="5"/>
        <v>1</v>
      </c>
      <c r="R81" s="420"/>
    </row>
    <row r="82" spans="1:18" ht="38.25">
      <c r="A82" s="435" t="s">
        <v>381</v>
      </c>
      <c r="B82" s="444" t="s">
        <v>122</v>
      </c>
      <c r="C82" s="444" t="s">
        <v>885</v>
      </c>
      <c r="D82" s="444" t="s">
        <v>884</v>
      </c>
      <c r="E82" s="410" t="s">
        <v>7</v>
      </c>
      <c r="F82" s="445" t="s">
        <v>123</v>
      </c>
      <c r="G82" s="444" t="s">
        <v>906</v>
      </c>
      <c r="H82" s="444" t="s">
        <v>895</v>
      </c>
      <c r="I82" s="444" t="s">
        <v>125</v>
      </c>
      <c r="J82" s="444" t="s">
        <v>878</v>
      </c>
      <c r="K82" s="445">
        <v>100</v>
      </c>
      <c r="L82" s="448"/>
      <c r="M82" s="416">
        <v>12</v>
      </c>
      <c r="N82" s="404">
        <v>12</v>
      </c>
      <c r="O82" s="417">
        <f t="shared" si="3"/>
        <v>1</v>
      </c>
      <c r="P82" s="418">
        <f t="shared" si="4"/>
        <v>100</v>
      </c>
      <c r="Q82" s="419">
        <f t="shared" si="5"/>
        <v>1</v>
      </c>
      <c r="R82" s="420"/>
    </row>
    <row r="83" spans="1:18" ht="38.25">
      <c r="A83" s="435" t="s">
        <v>381</v>
      </c>
      <c r="B83" s="444" t="s">
        <v>122</v>
      </c>
      <c r="C83" s="444" t="s">
        <v>886</v>
      </c>
      <c r="D83" s="444" t="s">
        <v>106</v>
      </c>
      <c r="E83" s="410" t="s">
        <v>7</v>
      </c>
      <c r="F83" s="445" t="s">
        <v>123</v>
      </c>
      <c r="G83" s="444" t="s">
        <v>906</v>
      </c>
      <c r="H83" s="444" t="s">
        <v>895</v>
      </c>
      <c r="I83" s="444" t="s">
        <v>125</v>
      </c>
      <c r="J83" s="444" t="s">
        <v>878</v>
      </c>
      <c r="K83" s="445">
        <v>100</v>
      </c>
      <c r="L83" s="448"/>
      <c r="M83" s="416">
        <v>1</v>
      </c>
      <c r="N83" s="404">
        <v>1</v>
      </c>
      <c r="O83" s="417">
        <f t="shared" si="3"/>
        <v>1</v>
      </c>
      <c r="P83" s="418">
        <f t="shared" si="4"/>
        <v>100</v>
      </c>
      <c r="Q83" s="419">
        <f t="shared" si="5"/>
        <v>1</v>
      </c>
      <c r="R83" s="420" t="s">
        <v>887</v>
      </c>
    </row>
    <row r="84" spans="1:18" ht="38.25">
      <c r="A84" s="435" t="s">
        <v>381</v>
      </c>
      <c r="B84" s="444" t="s">
        <v>122</v>
      </c>
      <c r="C84" s="403" t="s">
        <v>881</v>
      </c>
      <c r="D84" s="444" t="s">
        <v>106</v>
      </c>
      <c r="E84" s="410" t="s">
        <v>7</v>
      </c>
      <c r="F84" s="445" t="s">
        <v>123</v>
      </c>
      <c r="G84" s="444" t="s">
        <v>906</v>
      </c>
      <c r="H84" s="444" t="s">
        <v>895</v>
      </c>
      <c r="I84" s="444" t="s">
        <v>125</v>
      </c>
      <c r="J84" s="444" t="s">
        <v>878</v>
      </c>
      <c r="K84" s="445">
        <v>100</v>
      </c>
      <c r="L84" s="448"/>
      <c r="M84" s="416">
        <v>0</v>
      </c>
      <c r="N84" s="404">
        <v>0</v>
      </c>
      <c r="O84" s="417" t="s">
        <v>7</v>
      </c>
      <c r="P84" s="418" t="s">
        <v>7</v>
      </c>
      <c r="Q84" s="419" t="s">
        <v>7</v>
      </c>
      <c r="R84" s="420" t="s">
        <v>888</v>
      </c>
    </row>
    <row r="85" spans="1:18" ht="89.25">
      <c r="A85" s="435" t="s">
        <v>381</v>
      </c>
      <c r="B85" s="444" t="s">
        <v>566</v>
      </c>
      <c r="C85" s="444" t="s">
        <v>886</v>
      </c>
      <c r="D85" s="444" t="s">
        <v>106</v>
      </c>
      <c r="E85" s="450" t="s">
        <v>889</v>
      </c>
      <c r="F85" s="445" t="s">
        <v>123</v>
      </c>
      <c r="G85" s="444" t="s">
        <v>906</v>
      </c>
      <c r="H85" s="444" t="s">
        <v>895</v>
      </c>
      <c r="I85" s="444" t="s">
        <v>125</v>
      </c>
      <c r="J85" s="444" t="s">
        <v>878</v>
      </c>
      <c r="K85" s="445">
        <v>100</v>
      </c>
      <c r="L85" s="448"/>
      <c r="M85" s="416">
        <v>6</v>
      </c>
      <c r="N85" s="404">
        <v>6</v>
      </c>
      <c r="O85" s="417">
        <f t="shared" si="3"/>
        <v>1</v>
      </c>
      <c r="P85" s="418">
        <f t="shared" si="4"/>
        <v>100</v>
      </c>
      <c r="Q85" s="419">
        <f t="shared" si="5"/>
        <v>1</v>
      </c>
      <c r="R85" s="420" t="s">
        <v>890</v>
      </c>
    </row>
    <row r="86" spans="1:18" ht="38.25">
      <c r="A86" s="435" t="s">
        <v>381</v>
      </c>
      <c r="B86" s="444" t="s">
        <v>122</v>
      </c>
      <c r="C86" s="403" t="s">
        <v>874</v>
      </c>
      <c r="D86" s="444" t="s">
        <v>875</v>
      </c>
      <c r="E86" s="410" t="s">
        <v>7</v>
      </c>
      <c r="F86" s="445" t="s">
        <v>123</v>
      </c>
      <c r="G86" s="444" t="s">
        <v>907</v>
      </c>
      <c r="H86" s="444" t="s">
        <v>895</v>
      </c>
      <c r="I86" s="444" t="s">
        <v>125</v>
      </c>
      <c r="J86" s="444" t="s">
        <v>878</v>
      </c>
      <c r="K86" s="445">
        <v>100</v>
      </c>
      <c r="L86" s="446"/>
      <c r="M86" s="404">
        <v>60</v>
      </c>
      <c r="N86" s="404">
        <v>55</v>
      </c>
      <c r="O86" s="417">
        <f t="shared" si="3"/>
        <v>0.91666666666666663</v>
      </c>
      <c r="P86" s="418">
        <f t="shared" si="4"/>
        <v>91.666666666666657</v>
      </c>
      <c r="Q86" s="419">
        <f t="shared" si="5"/>
        <v>0.91666666666666663</v>
      </c>
      <c r="R86" s="420"/>
    </row>
    <row r="87" spans="1:18" ht="38.25">
      <c r="A87" s="435" t="s">
        <v>381</v>
      </c>
      <c r="B87" s="444" t="s">
        <v>122</v>
      </c>
      <c r="C87" s="409" t="s">
        <v>110</v>
      </c>
      <c r="D87" s="444" t="s">
        <v>879</v>
      </c>
      <c r="E87" s="410" t="s">
        <v>7</v>
      </c>
      <c r="F87" s="445" t="s">
        <v>123</v>
      </c>
      <c r="G87" s="444" t="s">
        <v>907</v>
      </c>
      <c r="H87" s="444" t="s">
        <v>895</v>
      </c>
      <c r="I87" s="444" t="s">
        <v>125</v>
      </c>
      <c r="J87" s="444" t="s">
        <v>878</v>
      </c>
      <c r="K87" s="445">
        <v>100</v>
      </c>
      <c r="L87" s="446"/>
      <c r="M87" s="416">
        <v>4</v>
      </c>
      <c r="N87" s="404">
        <v>4</v>
      </c>
      <c r="O87" s="417">
        <f t="shared" si="3"/>
        <v>1</v>
      </c>
      <c r="P87" s="418">
        <f t="shared" si="4"/>
        <v>100</v>
      </c>
      <c r="Q87" s="419">
        <f t="shared" si="5"/>
        <v>1</v>
      </c>
      <c r="R87" s="420"/>
    </row>
    <row r="88" spans="1:18" ht="63.75">
      <c r="A88" s="435" t="s">
        <v>381</v>
      </c>
      <c r="B88" s="444" t="s">
        <v>122</v>
      </c>
      <c r="C88" s="403" t="s">
        <v>881</v>
      </c>
      <c r="D88" s="444" t="s">
        <v>882</v>
      </c>
      <c r="E88" s="410" t="s">
        <v>7</v>
      </c>
      <c r="F88" s="445" t="s">
        <v>123</v>
      </c>
      <c r="G88" s="444" t="s">
        <v>907</v>
      </c>
      <c r="H88" s="444" t="s">
        <v>895</v>
      </c>
      <c r="I88" s="444" t="s">
        <v>125</v>
      </c>
      <c r="J88" s="444" t="s">
        <v>878</v>
      </c>
      <c r="K88" s="445">
        <v>100</v>
      </c>
      <c r="L88" s="421"/>
      <c r="M88" s="404">
        <v>3</v>
      </c>
      <c r="N88" s="404">
        <v>3</v>
      </c>
      <c r="O88" s="417">
        <f t="shared" si="3"/>
        <v>1</v>
      </c>
      <c r="P88" s="418">
        <f t="shared" si="4"/>
        <v>100</v>
      </c>
      <c r="Q88" s="419">
        <f t="shared" si="5"/>
        <v>1</v>
      </c>
      <c r="R88" s="420" t="s">
        <v>883</v>
      </c>
    </row>
    <row r="89" spans="1:18" ht="38.25">
      <c r="A89" s="435" t="s">
        <v>381</v>
      </c>
      <c r="B89" s="444" t="s">
        <v>122</v>
      </c>
      <c r="C89" s="403" t="s">
        <v>881</v>
      </c>
      <c r="D89" s="444" t="s">
        <v>884</v>
      </c>
      <c r="E89" s="410" t="s">
        <v>7</v>
      </c>
      <c r="F89" s="445" t="s">
        <v>123</v>
      </c>
      <c r="G89" s="444" t="s">
        <v>907</v>
      </c>
      <c r="H89" s="444" t="s">
        <v>895</v>
      </c>
      <c r="I89" s="444" t="s">
        <v>125</v>
      </c>
      <c r="J89" s="444" t="s">
        <v>878</v>
      </c>
      <c r="K89" s="445">
        <v>100</v>
      </c>
      <c r="L89" s="424"/>
      <c r="M89" s="425">
        <v>6</v>
      </c>
      <c r="N89" s="404">
        <v>6</v>
      </c>
      <c r="O89" s="417">
        <f t="shared" si="3"/>
        <v>1</v>
      </c>
      <c r="P89" s="418">
        <f t="shared" si="4"/>
        <v>100</v>
      </c>
      <c r="Q89" s="419">
        <f t="shared" si="5"/>
        <v>1</v>
      </c>
      <c r="R89" s="420"/>
    </row>
    <row r="90" spans="1:18" ht="38.25">
      <c r="A90" s="435" t="s">
        <v>381</v>
      </c>
      <c r="B90" s="444" t="s">
        <v>122</v>
      </c>
      <c r="C90" s="409" t="s">
        <v>110</v>
      </c>
      <c r="D90" s="444" t="s">
        <v>884</v>
      </c>
      <c r="E90" s="410" t="s">
        <v>7</v>
      </c>
      <c r="F90" s="445" t="s">
        <v>123</v>
      </c>
      <c r="G90" s="444" t="s">
        <v>907</v>
      </c>
      <c r="H90" s="444" t="s">
        <v>895</v>
      </c>
      <c r="I90" s="444" t="s">
        <v>125</v>
      </c>
      <c r="J90" s="444" t="s">
        <v>878</v>
      </c>
      <c r="K90" s="445">
        <v>100</v>
      </c>
      <c r="L90" s="446"/>
      <c r="M90" s="416">
        <v>2</v>
      </c>
      <c r="N90" s="404">
        <v>2</v>
      </c>
      <c r="O90" s="417">
        <f t="shared" si="3"/>
        <v>1</v>
      </c>
      <c r="P90" s="418">
        <f t="shared" si="4"/>
        <v>100</v>
      </c>
      <c r="Q90" s="419">
        <f t="shared" si="5"/>
        <v>1</v>
      </c>
      <c r="R90" s="420"/>
    </row>
    <row r="91" spans="1:18" ht="38.25">
      <c r="A91" s="435" t="s">
        <v>381</v>
      </c>
      <c r="B91" s="444" t="s">
        <v>122</v>
      </c>
      <c r="C91" s="444" t="s">
        <v>885</v>
      </c>
      <c r="D91" s="444" t="s">
        <v>884</v>
      </c>
      <c r="E91" s="410" t="s">
        <v>7</v>
      </c>
      <c r="F91" s="445" t="s">
        <v>123</v>
      </c>
      <c r="G91" s="444" t="s">
        <v>907</v>
      </c>
      <c r="H91" s="444" t="s">
        <v>895</v>
      </c>
      <c r="I91" s="444" t="s">
        <v>125</v>
      </c>
      <c r="J91" s="444" t="s">
        <v>878</v>
      </c>
      <c r="K91" s="445">
        <v>100</v>
      </c>
      <c r="L91" s="448"/>
      <c r="M91" s="416">
        <v>12</v>
      </c>
      <c r="N91" s="404">
        <v>12</v>
      </c>
      <c r="O91" s="417">
        <f t="shared" si="3"/>
        <v>1</v>
      </c>
      <c r="P91" s="418">
        <f t="shared" si="4"/>
        <v>100</v>
      </c>
      <c r="Q91" s="419">
        <f t="shared" si="5"/>
        <v>1</v>
      </c>
      <c r="R91" s="420"/>
    </row>
    <row r="92" spans="1:18" ht="38.25">
      <c r="A92" s="435" t="s">
        <v>381</v>
      </c>
      <c r="B92" s="444" t="s">
        <v>122</v>
      </c>
      <c r="C92" s="444" t="s">
        <v>886</v>
      </c>
      <c r="D92" s="444" t="s">
        <v>106</v>
      </c>
      <c r="E92" s="410" t="s">
        <v>7</v>
      </c>
      <c r="F92" s="445" t="s">
        <v>123</v>
      </c>
      <c r="G92" s="444" t="s">
        <v>907</v>
      </c>
      <c r="H92" s="444" t="s">
        <v>895</v>
      </c>
      <c r="I92" s="444" t="s">
        <v>125</v>
      </c>
      <c r="J92" s="444" t="s">
        <v>878</v>
      </c>
      <c r="K92" s="445">
        <v>100</v>
      </c>
      <c r="L92" s="448"/>
      <c r="M92" s="416">
        <v>1</v>
      </c>
      <c r="N92" s="404">
        <v>1</v>
      </c>
      <c r="O92" s="417">
        <f t="shared" si="3"/>
        <v>1</v>
      </c>
      <c r="P92" s="418">
        <f t="shared" si="4"/>
        <v>100</v>
      </c>
      <c r="Q92" s="419">
        <f t="shared" si="5"/>
        <v>1</v>
      </c>
      <c r="R92" s="420" t="s">
        <v>887</v>
      </c>
    </row>
    <row r="93" spans="1:18" ht="38.25">
      <c r="A93" s="435" t="s">
        <v>381</v>
      </c>
      <c r="B93" s="444" t="s">
        <v>122</v>
      </c>
      <c r="C93" s="403" t="s">
        <v>881</v>
      </c>
      <c r="D93" s="444" t="s">
        <v>106</v>
      </c>
      <c r="E93" s="410" t="s">
        <v>7</v>
      </c>
      <c r="F93" s="445" t="s">
        <v>123</v>
      </c>
      <c r="G93" s="444" t="s">
        <v>907</v>
      </c>
      <c r="H93" s="444" t="s">
        <v>895</v>
      </c>
      <c r="I93" s="444" t="s">
        <v>125</v>
      </c>
      <c r="J93" s="444" t="s">
        <v>878</v>
      </c>
      <c r="K93" s="445">
        <v>100</v>
      </c>
      <c r="L93" s="448"/>
      <c r="M93" s="416">
        <v>0</v>
      </c>
      <c r="N93" s="404">
        <v>0</v>
      </c>
      <c r="O93" s="417" t="s">
        <v>7</v>
      </c>
      <c r="P93" s="418" t="s">
        <v>7</v>
      </c>
      <c r="Q93" s="419" t="s">
        <v>7</v>
      </c>
      <c r="R93" s="420" t="s">
        <v>888</v>
      </c>
    </row>
    <row r="94" spans="1:18" ht="89.25">
      <c r="A94" s="435" t="s">
        <v>381</v>
      </c>
      <c r="B94" s="444" t="s">
        <v>566</v>
      </c>
      <c r="C94" s="444" t="s">
        <v>886</v>
      </c>
      <c r="D94" s="444" t="s">
        <v>106</v>
      </c>
      <c r="E94" s="450" t="s">
        <v>889</v>
      </c>
      <c r="F94" s="445" t="s">
        <v>123</v>
      </c>
      <c r="G94" s="444" t="s">
        <v>907</v>
      </c>
      <c r="H94" s="444" t="s">
        <v>895</v>
      </c>
      <c r="I94" s="444" t="s">
        <v>125</v>
      </c>
      <c r="J94" s="444" t="s">
        <v>878</v>
      </c>
      <c r="K94" s="445">
        <v>100</v>
      </c>
      <c r="L94" s="448"/>
      <c r="M94" s="416">
        <v>6</v>
      </c>
      <c r="N94" s="404">
        <v>6</v>
      </c>
      <c r="O94" s="417">
        <f t="shared" si="3"/>
        <v>1</v>
      </c>
      <c r="P94" s="418">
        <f t="shared" si="4"/>
        <v>100</v>
      </c>
      <c r="Q94" s="419">
        <f t="shared" si="5"/>
        <v>1</v>
      </c>
      <c r="R94" s="420" t="s">
        <v>890</v>
      </c>
    </row>
    <row r="95" spans="1:18" ht="38.25">
      <c r="A95" s="435" t="s">
        <v>381</v>
      </c>
      <c r="B95" s="444" t="s">
        <v>122</v>
      </c>
      <c r="C95" s="403" t="s">
        <v>874</v>
      </c>
      <c r="D95" s="444" t="s">
        <v>875</v>
      </c>
      <c r="E95" s="410" t="s">
        <v>7</v>
      </c>
      <c r="F95" s="445" t="s">
        <v>123</v>
      </c>
      <c r="G95" s="444" t="s">
        <v>908</v>
      </c>
      <c r="H95" s="444" t="s">
        <v>895</v>
      </c>
      <c r="I95" s="444" t="s">
        <v>125</v>
      </c>
      <c r="J95" s="444" t="s">
        <v>878</v>
      </c>
      <c r="K95" s="445">
        <v>100</v>
      </c>
      <c r="L95" s="446"/>
      <c r="M95" s="404">
        <v>60</v>
      </c>
      <c r="N95" s="404">
        <v>55</v>
      </c>
      <c r="O95" s="417">
        <f t="shared" si="3"/>
        <v>0.91666666666666663</v>
      </c>
      <c r="P95" s="418">
        <f t="shared" si="4"/>
        <v>91.666666666666657</v>
      </c>
      <c r="Q95" s="419">
        <f t="shared" si="5"/>
        <v>0.91666666666666663</v>
      </c>
      <c r="R95" s="420"/>
    </row>
    <row r="96" spans="1:18" ht="38.25">
      <c r="A96" s="435" t="s">
        <v>381</v>
      </c>
      <c r="B96" s="444" t="s">
        <v>122</v>
      </c>
      <c r="C96" s="409" t="s">
        <v>110</v>
      </c>
      <c r="D96" s="444" t="s">
        <v>879</v>
      </c>
      <c r="E96" s="410" t="s">
        <v>7</v>
      </c>
      <c r="F96" s="445" t="s">
        <v>123</v>
      </c>
      <c r="G96" s="444" t="s">
        <v>909</v>
      </c>
      <c r="H96" s="444" t="s">
        <v>895</v>
      </c>
      <c r="I96" s="444" t="s">
        <v>125</v>
      </c>
      <c r="J96" s="444" t="s">
        <v>878</v>
      </c>
      <c r="K96" s="445">
        <v>100</v>
      </c>
      <c r="L96" s="446"/>
      <c r="M96" s="416">
        <v>4</v>
      </c>
      <c r="N96" s="404">
        <v>4</v>
      </c>
      <c r="O96" s="417">
        <f t="shared" si="3"/>
        <v>1</v>
      </c>
      <c r="P96" s="418">
        <f t="shared" si="4"/>
        <v>100</v>
      </c>
      <c r="Q96" s="419">
        <f t="shared" si="5"/>
        <v>1</v>
      </c>
      <c r="R96" s="420"/>
    </row>
    <row r="97" spans="1:18" ht="63.75">
      <c r="A97" s="435" t="s">
        <v>381</v>
      </c>
      <c r="B97" s="444" t="s">
        <v>122</v>
      </c>
      <c r="C97" s="403" t="s">
        <v>881</v>
      </c>
      <c r="D97" s="444" t="s">
        <v>882</v>
      </c>
      <c r="E97" s="410" t="s">
        <v>7</v>
      </c>
      <c r="F97" s="445" t="s">
        <v>123</v>
      </c>
      <c r="G97" s="444" t="s">
        <v>909</v>
      </c>
      <c r="H97" s="444" t="s">
        <v>895</v>
      </c>
      <c r="I97" s="444" t="s">
        <v>125</v>
      </c>
      <c r="J97" s="444" t="s">
        <v>878</v>
      </c>
      <c r="K97" s="445">
        <v>100</v>
      </c>
      <c r="L97" s="421"/>
      <c r="M97" s="404">
        <v>3</v>
      </c>
      <c r="N97" s="404">
        <v>3</v>
      </c>
      <c r="O97" s="417">
        <f t="shared" si="3"/>
        <v>1</v>
      </c>
      <c r="P97" s="418">
        <f t="shared" si="4"/>
        <v>100</v>
      </c>
      <c r="Q97" s="419">
        <f t="shared" si="5"/>
        <v>1</v>
      </c>
      <c r="R97" s="420" t="s">
        <v>883</v>
      </c>
    </row>
    <row r="98" spans="1:18" ht="38.25">
      <c r="A98" s="435" t="s">
        <v>381</v>
      </c>
      <c r="B98" s="444" t="s">
        <v>122</v>
      </c>
      <c r="C98" s="403" t="s">
        <v>881</v>
      </c>
      <c r="D98" s="444" t="s">
        <v>884</v>
      </c>
      <c r="E98" s="410" t="s">
        <v>7</v>
      </c>
      <c r="F98" s="445" t="s">
        <v>123</v>
      </c>
      <c r="G98" s="444" t="s">
        <v>909</v>
      </c>
      <c r="H98" s="444" t="s">
        <v>895</v>
      </c>
      <c r="I98" s="444" t="s">
        <v>125</v>
      </c>
      <c r="J98" s="444" t="s">
        <v>878</v>
      </c>
      <c r="K98" s="445">
        <v>100</v>
      </c>
      <c r="L98" s="424"/>
      <c r="M98" s="425">
        <v>6</v>
      </c>
      <c r="N98" s="404">
        <v>6</v>
      </c>
      <c r="O98" s="417">
        <f t="shared" si="3"/>
        <v>1</v>
      </c>
      <c r="P98" s="418">
        <f t="shared" si="4"/>
        <v>100</v>
      </c>
      <c r="Q98" s="419">
        <f t="shared" si="5"/>
        <v>1</v>
      </c>
      <c r="R98" s="420"/>
    </row>
    <row r="99" spans="1:18" ht="38.25">
      <c r="A99" s="435" t="s">
        <v>381</v>
      </c>
      <c r="B99" s="444" t="s">
        <v>122</v>
      </c>
      <c r="C99" s="409" t="s">
        <v>110</v>
      </c>
      <c r="D99" s="444" t="s">
        <v>884</v>
      </c>
      <c r="E99" s="410" t="s">
        <v>7</v>
      </c>
      <c r="F99" s="445" t="s">
        <v>123</v>
      </c>
      <c r="G99" s="444" t="s">
        <v>909</v>
      </c>
      <c r="H99" s="444" t="s">
        <v>895</v>
      </c>
      <c r="I99" s="444" t="s">
        <v>125</v>
      </c>
      <c r="J99" s="444" t="s">
        <v>878</v>
      </c>
      <c r="K99" s="445">
        <v>100</v>
      </c>
      <c r="L99" s="446"/>
      <c r="M99" s="416">
        <v>2</v>
      </c>
      <c r="N99" s="404">
        <v>2</v>
      </c>
      <c r="O99" s="417">
        <f t="shared" si="3"/>
        <v>1</v>
      </c>
      <c r="P99" s="418">
        <f t="shared" si="4"/>
        <v>100</v>
      </c>
      <c r="Q99" s="419">
        <f t="shared" si="5"/>
        <v>1</v>
      </c>
      <c r="R99" s="420"/>
    </row>
    <row r="100" spans="1:18" ht="38.25">
      <c r="A100" s="435" t="s">
        <v>381</v>
      </c>
      <c r="B100" s="444" t="s">
        <v>122</v>
      </c>
      <c r="C100" s="444" t="s">
        <v>885</v>
      </c>
      <c r="D100" s="444" t="s">
        <v>884</v>
      </c>
      <c r="E100" s="410" t="s">
        <v>7</v>
      </c>
      <c r="F100" s="445" t="s">
        <v>123</v>
      </c>
      <c r="G100" s="444" t="s">
        <v>909</v>
      </c>
      <c r="H100" s="444" t="s">
        <v>895</v>
      </c>
      <c r="I100" s="444" t="s">
        <v>125</v>
      </c>
      <c r="J100" s="444" t="s">
        <v>878</v>
      </c>
      <c r="K100" s="445">
        <v>100</v>
      </c>
      <c r="L100" s="448"/>
      <c r="M100" s="416">
        <v>12</v>
      </c>
      <c r="N100" s="404">
        <v>12</v>
      </c>
      <c r="O100" s="417">
        <f t="shared" si="3"/>
        <v>1</v>
      </c>
      <c r="P100" s="418">
        <f t="shared" si="4"/>
        <v>100</v>
      </c>
      <c r="Q100" s="419">
        <f t="shared" si="5"/>
        <v>1</v>
      </c>
      <c r="R100" s="420"/>
    </row>
    <row r="101" spans="1:18" ht="38.25">
      <c r="A101" s="435" t="s">
        <v>381</v>
      </c>
      <c r="B101" s="444" t="s">
        <v>122</v>
      </c>
      <c r="C101" s="444" t="s">
        <v>886</v>
      </c>
      <c r="D101" s="444" t="s">
        <v>106</v>
      </c>
      <c r="E101" s="410" t="s">
        <v>7</v>
      </c>
      <c r="F101" s="445" t="s">
        <v>123</v>
      </c>
      <c r="G101" s="444" t="s">
        <v>909</v>
      </c>
      <c r="H101" s="444" t="s">
        <v>895</v>
      </c>
      <c r="I101" s="444" t="s">
        <v>125</v>
      </c>
      <c r="J101" s="444" t="s">
        <v>878</v>
      </c>
      <c r="K101" s="445">
        <v>100</v>
      </c>
      <c r="L101" s="448"/>
      <c r="M101" s="416">
        <v>1</v>
      </c>
      <c r="N101" s="404">
        <v>1</v>
      </c>
      <c r="O101" s="417">
        <f t="shared" si="3"/>
        <v>1</v>
      </c>
      <c r="P101" s="418">
        <f t="shared" si="4"/>
        <v>100</v>
      </c>
      <c r="Q101" s="419">
        <f t="shared" si="5"/>
        <v>1</v>
      </c>
      <c r="R101" s="420" t="s">
        <v>887</v>
      </c>
    </row>
    <row r="102" spans="1:18" ht="38.25">
      <c r="A102" s="435" t="s">
        <v>381</v>
      </c>
      <c r="B102" s="444" t="s">
        <v>122</v>
      </c>
      <c r="C102" s="403" t="s">
        <v>881</v>
      </c>
      <c r="D102" s="444" t="s">
        <v>106</v>
      </c>
      <c r="E102" s="410" t="s">
        <v>7</v>
      </c>
      <c r="F102" s="445" t="s">
        <v>123</v>
      </c>
      <c r="G102" s="444" t="s">
        <v>909</v>
      </c>
      <c r="H102" s="444" t="s">
        <v>895</v>
      </c>
      <c r="I102" s="444" t="s">
        <v>125</v>
      </c>
      <c r="J102" s="444" t="s">
        <v>878</v>
      </c>
      <c r="K102" s="445">
        <v>100</v>
      </c>
      <c r="L102" s="448"/>
      <c r="M102" s="416">
        <v>0</v>
      </c>
      <c r="N102" s="404">
        <v>0</v>
      </c>
      <c r="O102" s="417" t="s">
        <v>7</v>
      </c>
      <c r="P102" s="418" t="s">
        <v>7</v>
      </c>
      <c r="Q102" s="419" t="s">
        <v>7</v>
      </c>
      <c r="R102" s="420" t="s">
        <v>888</v>
      </c>
    </row>
    <row r="103" spans="1:18" ht="89.25">
      <c r="A103" s="435" t="s">
        <v>381</v>
      </c>
      <c r="B103" s="444" t="s">
        <v>566</v>
      </c>
      <c r="C103" s="444" t="s">
        <v>886</v>
      </c>
      <c r="D103" s="444" t="s">
        <v>106</v>
      </c>
      <c r="E103" s="450" t="s">
        <v>889</v>
      </c>
      <c r="F103" s="445" t="s">
        <v>123</v>
      </c>
      <c r="G103" s="444" t="s">
        <v>909</v>
      </c>
      <c r="H103" s="444" t="s">
        <v>895</v>
      </c>
      <c r="I103" s="444" t="s">
        <v>125</v>
      </c>
      <c r="J103" s="444" t="s">
        <v>878</v>
      </c>
      <c r="K103" s="445">
        <v>100</v>
      </c>
      <c r="L103" s="448"/>
      <c r="M103" s="416">
        <v>6</v>
      </c>
      <c r="N103" s="404">
        <v>6</v>
      </c>
      <c r="O103" s="417">
        <f t="shared" si="3"/>
        <v>1</v>
      </c>
      <c r="P103" s="418">
        <f t="shared" si="4"/>
        <v>100</v>
      </c>
      <c r="Q103" s="419">
        <f t="shared" si="5"/>
        <v>1</v>
      </c>
      <c r="R103" s="420" t="s">
        <v>890</v>
      </c>
    </row>
    <row r="104" spans="1:18" ht="38.25">
      <c r="A104" s="435" t="s">
        <v>381</v>
      </c>
      <c r="B104" s="444" t="s">
        <v>122</v>
      </c>
      <c r="C104" s="403" t="s">
        <v>874</v>
      </c>
      <c r="D104" s="444" t="s">
        <v>875</v>
      </c>
      <c r="E104" s="410" t="s">
        <v>7</v>
      </c>
      <c r="F104" s="445" t="s">
        <v>123</v>
      </c>
      <c r="G104" s="444" t="s">
        <v>910</v>
      </c>
      <c r="H104" s="444" t="s">
        <v>911</v>
      </c>
      <c r="I104" s="444" t="s">
        <v>125</v>
      </c>
      <c r="J104" s="444" t="s">
        <v>878</v>
      </c>
      <c r="K104" s="445">
        <v>100</v>
      </c>
      <c r="L104" s="446"/>
      <c r="M104" s="404">
        <v>60</v>
      </c>
      <c r="N104" s="404">
        <v>60</v>
      </c>
      <c r="O104" s="417">
        <f t="shared" si="3"/>
        <v>1</v>
      </c>
      <c r="P104" s="418">
        <f t="shared" si="4"/>
        <v>100</v>
      </c>
      <c r="Q104" s="419">
        <f t="shared" si="5"/>
        <v>1</v>
      </c>
      <c r="R104" s="420"/>
    </row>
    <row r="105" spans="1:18" ht="38.25">
      <c r="A105" s="435" t="s">
        <v>381</v>
      </c>
      <c r="B105" s="444" t="s">
        <v>122</v>
      </c>
      <c r="C105" s="409" t="s">
        <v>110</v>
      </c>
      <c r="D105" s="444" t="s">
        <v>879</v>
      </c>
      <c r="E105" s="410" t="s">
        <v>7</v>
      </c>
      <c r="F105" s="445" t="s">
        <v>123</v>
      </c>
      <c r="G105" s="444" t="s">
        <v>912</v>
      </c>
      <c r="H105" s="444" t="s">
        <v>895</v>
      </c>
      <c r="I105" s="444" t="s">
        <v>125</v>
      </c>
      <c r="J105" s="444" t="s">
        <v>878</v>
      </c>
      <c r="K105" s="445">
        <v>100</v>
      </c>
      <c r="L105" s="446"/>
      <c r="M105" s="416">
        <v>4</v>
      </c>
      <c r="N105" s="404">
        <v>4</v>
      </c>
      <c r="O105" s="417">
        <f t="shared" si="3"/>
        <v>1</v>
      </c>
      <c r="P105" s="418">
        <f t="shared" si="4"/>
        <v>100</v>
      </c>
      <c r="Q105" s="419">
        <f t="shared" si="5"/>
        <v>1</v>
      </c>
      <c r="R105" s="420"/>
    </row>
    <row r="106" spans="1:18" ht="63.75">
      <c r="A106" s="435" t="s">
        <v>381</v>
      </c>
      <c r="B106" s="444" t="s">
        <v>122</v>
      </c>
      <c r="C106" s="403" t="s">
        <v>881</v>
      </c>
      <c r="D106" s="444" t="s">
        <v>882</v>
      </c>
      <c r="E106" s="410" t="s">
        <v>7</v>
      </c>
      <c r="F106" s="445" t="s">
        <v>123</v>
      </c>
      <c r="G106" s="444" t="s">
        <v>912</v>
      </c>
      <c r="H106" s="444" t="s">
        <v>895</v>
      </c>
      <c r="I106" s="444" t="s">
        <v>125</v>
      </c>
      <c r="J106" s="444" t="s">
        <v>878</v>
      </c>
      <c r="K106" s="445">
        <v>100</v>
      </c>
      <c r="L106" s="421"/>
      <c r="M106" s="404">
        <v>3</v>
      </c>
      <c r="N106" s="404">
        <v>3</v>
      </c>
      <c r="O106" s="417">
        <f t="shared" si="3"/>
        <v>1</v>
      </c>
      <c r="P106" s="418">
        <f t="shared" si="4"/>
        <v>100</v>
      </c>
      <c r="Q106" s="419">
        <f t="shared" si="5"/>
        <v>1</v>
      </c>
      <c r="R106" s="420" t="s">
        <v>883</v>
      </c>
    </row>
    <row r="107" spans="1:18" ht="38.25">
      <c r="A107" s="435" t="s">
        <v>381</v>
      </c>
      <c r="B107" s="444" t="s">
        <v>122</v>
      </c>
      <c r="C107" s="403" t="s">
        <v>881</v>
      </c>
      <c r="D107" s="444" t="s">
        <v>884</v>
      </c>
      <c r="E107" s="410" t="s">
        <v>7</v>
      </c>
      <c r="F107" s="445" t="s">
        <v>123</v>
      </c>
      <c r="G107" s="444" t="s">
        <v>912</v>
      </c>
      <c r="H107" s="444" t="s">
        <v>895</v>
      </c>
      <c r="I107" s="444" t="s">
        <v>125</v>
      </c>
      <c r="J107" s="444" t="s">
        <v>878</v>
      </c>
      <c r="K107" s="445">
        <v>100</v>
      </c>
      <c r="L107" s="424"/>
      <c r="M107" s="425">
        <v>6</v>
      </c>
      <c r="N107" s="404">
        <v>6</v>
      </c>
      <c r="O107" s="417">
        <f t="shared" si="3"/>
        <v>1</v>
      </c>
      <c r="P107" s="418">
        <f t="shared" si="4"/>
        <v>100</v>
      </c>
      <c r="Q107" s="419">
        <f t="shared" si="5"/>
        <v>1</v>
      </c>
      <c r="R107" s="420"/>
    </row>
    <row r="108" spans="1:18" ht="38.25">
      <c r="A108" s="435" t="s">
        <v>381</v>
      </c>
      <c r="B108" s="444" t="s">
        <v>122</v>
      </c>
      <c r="C108" s="409" t="s">
        <v>110</v>
      </c>
      <c r="D108" s="444" t="s">
        <v>884</v>
      </c>
      <c r="E108" s="410" t="s">
        <v>7</v>
      </c>
      <c r="F108" s="445" t="s">
        <v>123</v>
      </c>
      <c r="G108" s="444" t="s">
        <v>912</v>
      </c>
      <c r="H108" s="444" t="s">
        <v>895</v>
      </c>
      <c r="I108" s="444" t="s">
        <v>125</v>
      </c>
      <c r="J108" s="444" t="s">
        <v>878</v>
      </c>
      <c r="K108" s="445">
        <v>100</v>
      </c>
      <c r="L108" s="446"/>
      <c r="M108" s="416">
        <v>2</v>
      </c>
      <c r="N108" s="404">
        <v>2</v>
      </c>
      <c r="O108" s="417">
        <f t="shared" si="3"/>
        <v>1</v>
      </c>
      <c r="P108" s="418">
        <f t="shared" si="4"/>
        <v>100</v>
      </c>
      <c r="Q108" s="419">
        <f t="shared" si="5"/>
        <v>1</v>
      </c>
      <c r="R108" s="420"/>
    </row>
    <row r="109" spans="1:18" ht="38.25">
      <c r="A109" s="435" t="s">
        <v>381</v>
      </c>
      <c r="B109" s="444" t="s">
        <v>122</v>
      </c>
      <c r="C109" s="444" t="s">
        <v>885</v>
      </c>
      <c r="D109" s="444" t="s">
        <v>884</v>
      </c>
      <c r="E109" s="410" t="s">
        <v>7</v>
      </c>
      <c r="F109" s="445" t="s">
        <v>123</v>
      </c>
      <c r="G109" s="444" t="s">
        <v>912</v>
      </c>
      <c r="H109" s="444" t="s">
        <v>895</v>
      </c>
      <c r="I109" s="444" t="s">
        <v>125</v>
      </c>
      <c r="J109" s="444" t="s">
        <v>878</v>
      </c>
      <c r="K109" s="445">
        <v>100</v>
      </c>
      <c r="L109" s="448"/>
      <c r="M109" s="416">
        <v>12</v>
      </c>
      <c r="N109" s="404">
        <v>12</v>
      </c>
      <c r="O109" s="417">
        <f t="shared" si="3"/>
        <v>1</v>
      </c>
      <c r="P109" s="418">
        <f t="shared" si="4"/>
        <v>100</v>
      </c>
      <c r="Q109" s="419">
        <f t="shared" si="5"/>
        <v>1</v>
      </c>
      <c r="R109" s="420"/>
    </row>
    <row r="110" spans="1:18" ht="38.25">
      <c r="A110" s="435" t="s">
        <v>381</v>
      </c>
      <c r="B110" s="444" t="s">
        <v>122</v>
      </c>
      <c r="C110" s="444" t="s">
        <v>886</v>
      </c>
      <c r="D110" s="444" t="s">
        <v>106</v>
      </c>
      <c r="E110" s="410" t="s">
        <v>7</v>
      </c>
      <c r="F110" s="445" t="s">
        <v>123</v>
      </c>
      <c r="G110" s="444" t="s">
        <v>912</v>
      </c>
      <c r="H110" s="444" t="s">
        <v>895</v>
      </c>
      <c r="I110" s="444" t="s">
        <v>125</v>
      </c>
      <c r="J110" s="444" t="s">
        <v>878</v>
      </c>
      <c r="K110" s="445">
        <v>100</v>
      </c>
      <c r="L110" s="448"/>
      <c r="M110" s="416">
        <v>1</v>
      </c>
      <c r="N110" s="404">
        <v>1</v>
      </c>
      <c r="O110" s="417">
        <f t="shared" si="3"/>
        <v>1</v>
      </c>
      <c r="P110" s="418">
        <f t="shared" si="4"/>
        <v>100</v>
      </c>
      <c r="Q110" s="419">
        <f t="shared" si="5"/>
        <v>1</v>
      </c>
      <c r="R110" s="420" t="s">
        <v>887</v>
      </c>
    </row>
    <row r="111" spans="1:18" ht="38.25">
      <c r="A111" s="435" t="s">
        <v>381</v>
      </c>
      <c r="B111" s="444" t="s">
        <v>122</v>
      </c>
      <c r="C111" s="403" t="s">
        <v>881</v>
      </c>
      <c r="D111" s="444" t="s">
        <v>106</v>
      </c>
      <c r="E111" s="410" t="s">
        <v>7</v>
      </c>
      <c r="F111" s="445" t="s">
        <v>123</v>
      </c>
      <c r="G111" s="444" t="s">
        <v>912</v>
      </c>
      <c r="H111" s="444" t="s">
        <v>895</v>
      </c>
      <c r="I111" s="444" t="s">
        <v>125</v>
      </c>
      <c r="J111" s="444" t="s">
        <v>878</v>
      </c>
      <c r="K111" s="445">
        <v>100</v>
      </c>
      <c r="L111" s="448"/>
      <c r="M111" s="416">
        <v>0</v>
      </c>
      <c r="N111" s="404">
        <v>0</v>
      </c>
      <c r="O111" s="417" t="s">
        <v>7</v>
      </c>
      <c r="P111" s="418" t="s">
        <v>7</v>
      </c>
      <c r="Q111" s="419" t="s">
        <v>7</v>
      </c>
      <c r="R111" s="420" t="s">
        <v>888</v>
      </c>
    </row>
    <row r="112" spans="1:18" ht="89.25">
      <c r="A112" s="435" t="s">
        <v>381</v>
      </c>
      <c r="B112" s="444" t="s">
        <v>566</v>
      </c>
      <c r="C112" s="444" t="s">
        <v>886</v>
      </c>
      <c r="D112" s="444" t="s">
        <v>106</v>
      </c>
      <c r="E112" s="450" t="s">
        <v>889</v>
      </c>
      <c r="F112" s="445" t="s">
        <v>123</v>
      </c>
      <c r="G112" s="444" t="s">
        <v>912</v>
      </c>
      <c r="H112" s="444" t="s">
        <v>895</v>
      </c>
      <c r="I112" s="444" t="s">
        <v>125</v>
      </c>
      <c r="J112" s="444" t="s">
        <v>878</v>
      </c>
      <c r="K112" s="445">
        <v>100</v>
      </c>
      <c r="L112" s="448"/>
      <c r="M112" s="416">
        <v>6</v>
      </c>
      <c r="N112" s="404">
        <v>6</v>
      </c>
      <c r="O112" s="417">
        <f t="shared" si="3"/>
        <v>1</v>
      </c>
      <c r="P112" s="418">
        <f t="shared" si="4"/>
        <v>100</v>
      </c>
      <c r="Q112" s="419">
        <f t="shared" si="5"/>
        <v>1</v>
      </c>
      <c r="R112" s="420" t="s">
        <v>890</v>
      </c>
    </row>
    <row r="113" spans="1:18" ht="38.25">
      <c r="A113" s="435" t="s">
        <v>381</v>
      </c>
      <c r="B113" s="444" t="s">
        <v>122</v>
      </c>
      <c r="C113" s="403" t="s">
        <v>874</v>
      </c>
      <c r="D113" s="444" t="s">
        <v>875</v>
      </c>
      <c r="E113" s="410" t="s">
        <v>7</v>
      </c>
      <c r="F113" s="445" t="s">
        <v>123</v>
      </c>
      <c r="G113" s="444" t="s">
        <v>913</v>
      </c>
      <c r="H113" s="444" t="s">
        <v>911</v>
      </c>
      <c r="I113" s="444" t="s">
        <v>125</v>
      </c>
      <c r="J113" s="444" t="s">
        <v>878</v>
      </c>
      <c r="K113" s="445">
        <v>100</v>
      </c>
      <c r="L113" s="446"/>
      <c r="M113" s="404">
        <v>60</v>
      </c>
      <c r="N113" s="404">
        <v>60</v>
      </c>
      <c r="O113" s="417">
        <f t="shared" si="3"/>
        <v>1</v>
      </c>
      <c r="P113" s="418">
        <f t="shared" si="4"/>
        <v>100</v>
      </c>
      <c r="Q113" s="419">
        <f t="shared" si="5"/>
        <v>1</v>
      </c>
      <c r="R113" s="420"/>
    </row>
    <row r="114" spans="1:18" ht="76.5">
      <c r="A114" s="435" t="s">
        <v>381</v>
      </c>
      <c r="B114" s="444" t="s">
        <v>122</v>
      </c>
      <c r="C114" s="409" t="s">
        <v>110</v>
      </c>
      <c r="D114" s="444" t="s">
        <v>879</v>
      </c>
      <c r="E114" s="410" t="s">
        <v>7</v>
      </c>
      <c r="F114" s="445" t="s">
        <v>123</v>
      </c>
      <c r="G114" s="444" t="s">
        <v>891</v>
      </c>
      <c r="H114" s="444" t="s">
        <v>892</v>
      </c>
      <c r="I114" s="444" t="s">
        <v>125</v>
      </c>
      <c r="J114" s="444" t="s">
        <v>878</v>
      </c>
      <c r="K114" s="445">
        <v>100</v>
      </c>
      <c r="L114" s="451" t="s">
        <v>893</v>
      </c>
      <c r="M114" s="416">
        <v>4</v>
      </c>
      <c r="N114" s="404">
        <v>4</v>
      </c>
      <c r="O114" s="417">
        <f t="shared" si="3"/>
        <v>1</v>
      </c>
      <c r="P114" s="418">
        <f t="shared" si="4"/>
        <v>100</v>
      </c>
      <c r="Q114" s="419">
        <f t="shared" si="5"/>
        <v>1</v>
      </c>
      <c r="R114" s="420"/>
    </row>
    <row r="115" spans="1:18" ht="76.5">
      <c r="A115" s="435" t="s">
        <v>381</v>
      </c>
      <c r="B115" s="444" t="s">
        <v>122</v>
      </c>
      <c r="C115" s="403" t="s">
        <v>881</v>
      </c>
      <c r="D115" s="444" t="s">
        <v>882</v>
      </c>
      <c r="E115" s="410" t="s">
        <v>7</v>
      </c>
      <c r="F115" s="445" t="s">
        <v>123</v>
      </c>
      <c r="G115" s="444" t="s">
        <v>891</v>
      </c>
      <c r="H115" s="444" t="s">
        <v>892</v>
      </c>
      <c r="I115" s="444" t="s">
        <v>125</v>
      </c>
      <c r="J115" s="444" t="s">
        <v>878</v>
      </c>
      <c r="K115" s="445">
        <v>100</v>
      </c>
      <c r="L115" s="433" t="s">
        <v>893</v>
      </c>
      <c r="M115" s="404">
        <v>3</v>
      </c>
      <c r="N115" s="404">
        <v>3</v>
      </c>
      <c r="O115" s="417">
        <f t="shared" si="3"/>
        <v>1</v>
      </c>
      <c r="P115" s="418">
        <f t="shared" si="4"/>
        <v>100</v>
      </c>
      <c r="Q115" s="419">
        <f t="shared" si="5"/>
        <v>1</v>
      </c>
      <c r="R115" s="420" t="s">
        <v>883</v>
      </c>
    </row>
    <row r="116" spans="1:18" ht="76.5">
      <c r="A116" s="435" t="s">
        <v>381</v>
      </c>
      <c r="B116" s="444" t="s">
        <v>122</v>
      </c>
      <c r="C116" s="403" t="s">
        <v>881</v>
      </c>
      <c r="D116" s="444" t="s">
        <v>884</v>
      </c>
      <c r="E116" s="410" t="s">
        <v>7</v>
      </c>
      <c r="F116" s="445" t="s">
        <v>123</v>
      </c>
      <c r="G116" s="444" t="s">
        <v>891</v>
      </c>
      <c r="H116" s="444" t="s">
        <v>892</v>
      </c>
      <c r="I116" s="444" t="s">
        <v>125</v>
      </c>
      <c r="J116" s="444" t="s">
        <v>878</v>
      </c>
      <c r="K116" s="445">
        <v>100</v>
      </c>
      <c r="L116" s="424" t="s">
        <v>893</v>
      </c>
      <c r="M116" s="425">
        <v>6</v>
      </c>
      <c r="N116" s="404">
        <v>6</v>
      </c>
      <c r="O116" s="417">
        <f t="shared" si="3"/>
        <v>1</v>
      </c>
      <c r="P116" s="418">
        <f t="shared" si="4"/>
        <v>100</v>
      </c>
      <c r="Q116" s="419">
        <f t="shared" si="5"/>
        <v>1</v>
      </c>
      <c r="R116" s="420"/>
    </row>
    <row r="117" spans="1:18" ht="76.5">
      <c r="A117" s="435" t="s">
        <v>381</v>
      </c>
      <c r="B117" s="444" t="s">
        <v>122</v>
      </c>
      <c r="C117" s="409" t="s">
        <v>110</v>
      </c>
      <c r="D117" s="444" t="s">
        <v>884</v>
      </c>
      <c r="E117" s="410" t="s">
        <v>7</v>
      </c>
      <c r="F117" s="445" t="s">
        <v>123</v>
      </c>
      <c r="G117" s="444" t="s">
        <v>891</v>
      </c>
      <c r="H117" s="444" t="s">
        <v>892</v>
      </c>
      <c r="I117" s="444" t="s">
        <v>125</v>
      </c>
      <c r="J117" s="444" t="s">
        <v>878</v>
      </c>
      <c r="K117" s="445">
        <v>100</v>
      </c>
      <c r="L117" s="451" t="s">
        <v>893</v>
      </c>
      <c r="M117" s="416">
        <v>2</v>
      </c>
      <c r="N117" s="404">
        <v>2</v>
      </c>
      <c r="O117" s="417">
        <f t="shared" si="3"/>
        <v>1</v>
      </c>
      <c r="P117" s="418">
        <f t="shared" si="4"/>
        <v>100</v>
      </c>
      <c r="Q117" s="419">
        <f t="shared" si="5"/>
        <v>1</v>
      </c>
      <c r="R117" s="420"/>
    </row>
    <row r="118" spans="1:18" ht="76.5">
      <c r="A118" s="435" t="s">
        <v>381</v>
      </c>
      <c r="B118" s="444" t="s">
        <v>122</v>
      </c>
      <c r="C118" s="444" t="s">
        <v>914</v>
      </c>
      <c r="D118" s="444" t="s">
        <v>200</v>
      </c>
      <c r="E118" s="410" t="s">
        <v>7</v>
      </c>
      <c r="F118" s="445" t="s">
        <v>123</v>
      </c>
      <c r="G118" s="444" t="s">
        <v>891</v>
      </c>
      <c r="H118" s="444" t="s">
        <v>892</v>
      </c>
      <c r="I118" s="444" t="s">
        <v>125</v>
      </c>
      <c r="J118" s="444" t="s">
        <v>878</v>
      </c>
      <c r="K118" s="445">
        <v>100</v>
      </c>
      <c r="L118" s="451" t="s">
        <v>893</v>
      </c>
      <c r="M118" s="416">
        <v>40</v>
      </c>
      <c r="N118" s="404">
        <v>40</v>
      </c>
      <c r="O118" s="417">
        <f t="shared" si="3"/>
        <v>1</v>
      </c>
      <c r="P118" s="418">
        <f t="shared" si="4"/>
        <v>100</v>
      </c>
      <c r="Q118" s="419">
        <f t="shared" si="5"/>
        <v>1</v>
      </c>
      <c r="R118" s="420"/>
    </row>
    <row r="119" spans="1:18" ht="76.5">
      <c r="A119" s="435" t="s">
        <v>381</v>
      </c>
      <c r="B119" s="444" t="s">
        <v>122</v>
      </c>
      <c r="C119" s="444" t="s">
        <v>885</v>
      </c>
      <c r="D119" s="444" t="s">
        <v>884</v>
      </c>
      <c r="E119" s="410" t="s">
        <v>7</v>
      </c>
      <c r="F119" s="445" t="s">
        <v>123</v>
      </c>
      <c r="G119" s="444" t="s">
        <v>891</v>
      </c>
      <c r="H119" s="444" t="s">
        <v>892</v>
      </c>
      <c r="I119" s="444" t="s">
        <v>125</v>
      </c>
      <c r="J119" s="444" t="s">
        <v>878</v>
      </c>
      <c r="K119" s="445">
        <v>100</v>
      </c>
      <c r="L119" s="452" t="s">
        <v>893</v>
      </c>
      <c r="M119" s="416">
        <v>12</v>
      </c>
      <c r="N119" s="404">
        <v>12</v>
      </c>
      <c r="O119" s="417">
        <f t="shared" si="3"/>
        <v>1</v>
      </c>
      <c r="P119" s="418">
        <f t="shared" si="4"/>
        <v>100</v>
      </c>
      <c r="Q119" s="419">
        <f t="shared" si="5"/>
        <v>1</v>
      </c>
      <c r="R119" s="420"/>
    </row>
    <row r="120" spans="1:18" ht="76.5">
      <c r="A120" s="435" t="s">
        <v>381</v>
      </c>
      <c r="B120" s="444" t="s">
        <v>122</v>
      </c>
      <c r="C120" s="444" t="s">
        <v>886</v>
      </c>
      <c r="D120" s="444" t="s">
        <v>106</v>
      </c>
      <c r="E120" s="410" t="s">
        <v>7</v>
      </c>
      <c r="F120" s="445" t="s">
        <v>123</v>
      </c>
      <c r="G120" s="444" t="s">
        <v>891</v>
      </c>
      <c r="H120" s="444" t="s">
        <v>892</v>
      </c>
      <c r="I120" s="444" t="s">
        <v>125</v>
      </c>
      <c r="J120" s="444" t="s">
        <v>878</v>
      </c>
      <c r="K120" s="445">
        <v>100</v>
      </c>
      <c r="L120" s="452" t="s">
        <v>893</v>
      </c>
      <c r="M120" s="416">
        <v>1</v>
      </c>
      <c r="N120" s="404">
        <v>1</v>
      </c>
      <c r="O120" s="417">
        <f t="shared" si="3"/>
        <v>1</v>
      </c>
      <c r="P120" s="418">
        <f t="shared" si="4"/>
        <v>100</v>
      </c>
      <c r="Q120" s="419">
        <f t="shared" si="5"/>
        <v>1</v>
      </c>
      <c r="R120" s="420" t="s">
        <v>887</v>
      </c>
    </row>
    <row r="121" spans="1:18" ht="76.5">
      <c r="A121" s="435" t="s">
        <v>381</v>
      </c>
      <c r="B121" s="444" t="s">
        <v>122</v>
      </c>
      <c r="C121" s="403" t="s">
        <v>881</v>
      </c>
      <c r="D121" s="444" t="s">
        <v>106</v>
      </c>
      <c r="E121" s="410" t="s">
        <v>7</v>
      </c>
      <c r="F121" s="445" t="s">
        <v>123</v>
      </c>
      <c r="G121" s="444" t="s">
        <v>891</v>
      </c>
      <c r="H121" s="444" t="s">
        <v>892</v>
      </c>
      <c r="I121" s="444" t="s">
        <v>125</v>
      </c>
      <c r="J121" s="444" t="s">
        <v>878</v>
      </c>
      <c r="K121" s="445">
        <v>100</v>
      </c>
      <c r="L121" s="452" t="s">
        <v>893</v>
      </c>
      <c r="M121" s="416">
        <v>0</v>
      </c>
      <c r="N121" s="404">
        <v>0</v>
      </c>
      <c r="O121" s="417" t="s">
        <v>7</v>
      </c>
      <c r="P121" s="418" t="s">
        <v>7</v>
      </c>
      <c r="Q121" s="419" t="s">
        <v>7</v>
      </c>
      <c r="R121" s="420" t="s">
        <v>888</v>
      </c>
    </row>
    <row r="122" spans="1:18" ht="89.25">
      <c r="A122" s="435" t="s">
        <v>381</v>
      </c>
      <c r="B122" s="444" t="s">
        <v>566</v>
      </c>
      <c r="C122" s="444" t="s">
        <v>886</v>
      </c>
      <c r="D122" s="444" t="s">
        <v>106</v>
      </c>
      <c r="E122" s="450" t="s">
        <v>889</v>
      </c>
      <c r="F122" s="445" t="s">
        <v>123</v>
      </c>
      <c r="G122" s="444" t="s">
        <v>891</v>
      </c>
      <c r="H122" s="444" t="s">
        <v>892</v>
      </c>
      <c r="I122" s="444" t="s">
        <v>125</v>
      </c>
      <c r="J122" s="444" t="s">
        <v>878</v>
      </c>
      <c r="K122" s="445">
        <v>100</v>
      </c>
      <c r="L122" s="452" t="s">
        <v>893</v>
      </c>
      <c r="M122" s="416">
        <v>6</v>
      </c>
      <c r="N122" s="404">
        <v>6</v>
      </c>
      <c r="O122" s="417">
        <f t="shared" si="3"/>
        <v>1</v>
      </c>
      <c r="P122" s="418">
        <f t="shared" si="4"/>
        <v>100</v>
      </c>
      <c r="Q122" s="419">
        <f t="shared" si="5"/>
        <v>1</v>
      </c>
      <c r="R122" s="420" t="s">
        <v>890</v>
      </c>
    </row>
    <row r="123" spans="1:18" ht="38.25">
      <c r="A123" s="435" t="s">
        <v>381</v>
      </c>
      <c r="B123" s="444" t="s">
        <v>122</v>
      </c>
      <c r="C123" s="403" t="s">
        <v>874</v>
      </c>
      <c r="D123" s="444" t="s">
        <v>875</v>
      </c>
      <c r="E123" s="410" t="s">
        <v>7</v>
      </c>
      <c r="F123" s="445" t="s">
        <v>123</v>
      </c>
      <c r="G123" s="444" t="s">
        <v>906</v>
      </c>
      <c r="H123" s="444" t="s">
        <v>895</v>
      </c>
      <c r="I123" s="444" t="s">
        <v>125</v>
      </c>
      <c r="J123" s="444" t="s">
        <v>878</v>
      </c>
      <c r="K123" s="445">
        <v>100</v>
      </c>
      <c r="L123" s="446"/>
      <c r="M123" s="404">
        <v>60</v>
      </c>
      <c r="N123" s="404">
        <v>55</v>
      </c>
      <c r="O123" s="417">
        <f t="shared" si="3"/>
        <v>0.91666666666666663</v>
      </c>
      <c r="P123" s="418">
        <f t="shared" si="4"/>
        <v>91.666666666666657</v>
      </c>
      <c r="Q123" s="419">
        <f t="shared" si="5"/>
        <v>0.91666666666666663</v>
      </c>
      <c r="R123" s="420"/>
    </row>
    <row r="124" spans="1:18" ht="76.5">
      <c r="A124" s="435" t="s">
        <v>381</v>
      </c>
      <c r="B124" s="444" t="s">
        <v>122</v>
      </c>
      <c r="C124" s="409" t="s">
        <v>110</v>
      </c>
      <c r="D124" s="444" t="s">
        <v>879</v>
      </c>
      <c r="E124" s="410" t="s">
        <v>7</v>
      </c>
      <c r="F124" s="445" t="s">
        <v>123</v>
      </c>
      <c r="G124" s="444" t="s">
        <v>915</v>
      </c>
      <c r="H124" s="444" t="s">
        <v>892</v>
      </c>
      <c r="I124" s="444" t="s">
        <v>125</v>
      </c>
      <c r="J124" s="444" t="s">
        <v>878</v>
      </c>
      <c r="K124" s="445">
        <v>100</v>
      </c>
      <c r="L124" s="451" t="s">
        <v>893</v>
      </c>
      <c r="M124" s="416">
        <v>4</v>
      </c>
      <c r="N124" s="404">
        <v>4</v>
      </c>
      <c r="O124" s="417">
        <f t="shared" si="3"/>
        <v>1</v>
      </c>
      <c r="P124" s="418">
        <f t="shared" si="4"/>
        <v>100</v>
      </c>
      <c r="Q124" s="419">
        <f t="shared" si="5"/>
        <v>1</v>
      </c>
      <c r="R124" s="420"/>
    </row>
    <row r="125" spans="1:18" ht="76.5">
      <c r="A125" s="435" t="s">
        <v>381</v>
      </c>
      <c r="B125" s="444" t="s">
        <v>122</v>
      </c>
      <c r="C125" s="403" t="s">
        <v>881</v>
      </c>
      <c r="D125" s="444" t="s">
        <v>882</v>
      </c>
      <c r="E125" s="410" t="s">
        <v>7</v>
      </c>
      <c r="F125" s="445" t="s">
        <v>123</v>
      </c>
      <c r="G125" s="444" t="s">
        <v>915</v>
      </c>
      <c r="H125" s="444" t="s">
        <v>892</v>
      </c>
      <c r="I125" s="444" t="s">
        <v>125</v>
      </c>
      <c r="J125" s="444" t="s">
        <v>878</v>
      </c>
      <c r="K125" s="445">
        <v>100</v>
      </c>
      <c r="L125" s="433" t="s">
        <v>893</v>
      </c>
      <c r="M125" s="404">
        <v>3</v>
      </c>
      <c r="N125" s="404">
        <v>3</v>
      </c>
      <c r="O125" s="417">
        <f t="shared" si="3"/>
        <v>1</v>
      </c>
      <c r="P125" s="418">
        <f t="shared" si="4"/>
        <v>100</v>
      </c>
      <c r="Q125" s="419">
        <f t="shared" si="5"/>
        <v>1</v>
      </c>
      <c r="R125" s="420" t="s">
        <v>883</v>
      </c>
    </row>
    <row r="126" spans="1:18" ht="76.5">
      <c r="A126" s="435" t="s">
        <v>381</v>
      </c>
      <c r="B126" s="444" t="s">
        <v>122</v>
      </c>
      <c r="C126" s="403" t="s">
        <v>881</v>
      </c>
      <c r="D126" s="444" t="s">
        <v>884</v>
      </c>
      <c r="E126" s="410" t="s">
        <v>7</v>
      </c>
      <c r="F126" s="445" t="s">
        <v>123</v>
      </c>
      <c r="G126" s="444" t="s">
        <v>915</v>
      </c>
      <c r="H126" s="444" t="s">
        <v>892</v>
      </c>
      <c r="I126" s="444" t="s">
        <v>125</v>
      </c>
      <c r="J126" s="444" t="s">
        <v>878</v>
      </c>
      <c r="K126" s="445">
        <v>100</v>
      </c>
      <c r="L126" s="424" t="s">
        <v>893</v>
      </c>
      <c r="M126" s="425">
        <v>6</v>
      </c>
      <c r="N126" s="404">
        <v>6</v>
      </c>
      <c r="O126" s="417">
        <f t="shared" si="3"/>
        <v>1</v>
      </c>
      <c r="P126" s="418">
        <f t="shared" si="4"/>
        <v>100</v>
      </c>
      <c r="Q126" s="419">
        <f t="shared" si="5"/>
        <v>1</v>
      </c>
      <c r="R126" s="420"/>
    </row>
    <row r="127" spans="1:18" ht="76.5">
      <c r="A127" s="435" t="s">
        <v>381</v>
      </c>
      <c r="B127" s="444" t="s">
        <v>122</v>
      </c>
      <c r="C127" s="409" t="s">
        <v>110</v>
      </c>
      <c r="D127" s="444" t="s">
        <v>884</v>
      </c>
      <c r="E127" s="410" t="s">
        <v>7</v>
      </c>
      <c r="F127" s="445" t="s">
        <v>123</v>
      </c>
      <c r="G127" s="444" t="s">
        <v>915</v>
      </c>
      <c r="H127" s="444" t="s">
        <v>892</v>
      </c>
      <c r="I127" s="444" t="s">
        <v>125</v>
      </c>
      <c r="J127" s="444" t="s">
        <v>878</v>
      </c>
      <c r="K127" s="445">
        <v>100</v>
      </c>
      <c r="L127" s="451" t="s">
        <v>893</v>
      </c>
      <c r="M127" s="416">
        <v>2</v>
      </c>
      <c r="N127" s="404">
        <v>2</v>
      </c>
      <c r="O127" s="417">
        <f t="shared" si="3"/>
        <v>1</v>
      </c>
      <c r="P127" s="418">
        <f t="shared" si="4"/>
        <v>100</v>
      </c>
      <c r="Q127" s="419">
        <f t="shared" si="5"/>
        <v>1</v>
      </c>
      <c r="R127" s="420"/>
    </row>
    <row r="128" spans="1:18" ht="76.5">
      <c r="A128" s="435" t="s">
        <v>381</v>
      </c>
      <c r="B128" s="444" t="s">
        <v>122</v>
      </c>
      <c r="C128" s="444" t="s">
        <v>914</v>
      </c>
      <c r="D128" s="444" t="s">
        <v>200</v>
      </c>
      <c r="E128" s="410" t="s">
        <v>7</v>
      </c>
      <c r="F128" s="445" t="s">
        <v>123</v>
      </c>
      <c r="G128" s="444" t="s">
        <v>915</v>
      </c>
      <c r="H128" s="444" t="s">
        <v>892</v>
      </c>
      <c r="I128" s="444" t="s">
        <v>125</v>
      </c>
      <c r="J128" s="444" t="s">
        <v>878</v>
      </c>
      <c r="K128" s="445">
        <v>100</v>
      </c>
      <c r="L128" s="451" t="s">
        <v>893</v>
      </c>
      <c r="M128" s="416">
        <v>40</v>
      </c>
      <c r="N128" s="404">
        <v>40</v>
      </c>
      <c r="O128" s="417">
        <f t="shared" si="3"/>
        <v>1</v>
      </c>
      <c r="P128" s="418">
        <f t="shared" si="4"/>
        <v>100</v>
      </c>
      <c r="Q128" s="419">
        <f t="shared" si="5"/>
        <v>1</v>
      </c>
      <c r="R128" s="420"/>
    </row>
    <row r="129" spans="1:18" ht="76.5">
      <c r="A129" s="435" t="s">
        <v>381</v>
      </c>
      <c r="B129" s="444" t="s">
        <v>122</v>
      </c>
      <c r="C129" s="444" t="s">
        <v>885</v>
      </c>
      <c r="D129" s="444" t="s">
        <v>884</v>
      </c>
      <c r="E129" s="410" t="s">
        <v>7</v>
      </c>
      <c r="F129" s="445" t="s">
        <v>123</v>
      </c>
      <c r="G129" s="444" t="s">
        <v>915</v>
      </c>
      <c r="H129" s="444" t="s">
        <v>892</v>
      </c>
      <c r="I129" s="444" t="s">
        <v>125</v>
      </c>
      <c r="J129" s="444" t="s">
        <v>878</v>
      </c>
      <c r="K129" s="445">
        <v>100</v>
      </c>
      <c r="L129" s="452" t="s">
        <v>893</v>
      </c>
      <c r="M129" s="416">
        <v>12</v>
      </c>
      <c r="N129" s="404">
        <v>12</v>
      </c>
      <c r="O129" s="417">
        <f t="shared" si="3"/>
        <v>1</v>
      </c>
      <c r="P129" s="418">
        <f t="shared" si="4"/>
        <v>100</v>
      </c>
      <c r="Q129" s="419">
        <f t="shared" si="5"/>
        <v>1</v>
      </c>
      <c r="R129" s="420"/>
    </row>
    <row r="130" spans="1:18" ht="76.5">
      <c r="A130" s="435" t="s">
        <v>381</v>
      </c>
      <c r="B130" s="444" t="s">
        <v>122</v>
      </c>
      <c r="C130" s="444" t="s">
        <v>886</v>
      </c>
      <c r="D130" s="444" t="s">
        <v>106</v>
      </c>
      <c r="E130" s="410" t="s">
        <v>7</v>
      </c>
      <c r="F130" s="445" t="s">
        <v>123</v>
      </c>
      <c r="G130" s="444" t="s">
        <v>915</v>
      </c>
      <c r="H130" s="444" t="s">
        <v>892</v>
      </c>
      <c r="I130" s="444" t="s">
        <v>125</v>
      </c>
      <c r="J130" s="444" t="s">
        <v>878</v>
      </c>
      <c r="K130" s="445">
        <v>100</v>
      </c>
      <c r="L130" s="452" t="s">
        <v>893</v>
      </c>
      <c r="M130" s="416">
        <v>1</v>
      </c>
      <c r="N130" s="404">
        <v>1</v>
      </c>
      <c r="O130" s="417">
        <f t="shared" si="3"/>
        <v>1</v>
      </c>
      <c r="P130" s="418">
        <f t="shared" si="4"/>
        <v>100</v>
      </c>
      <c r="Q130" s="419">
        <f t="shared" si="5"/>
        <v>1</v>
      </c>
      <c r="R130" s="420" t="s">
        <v>887</v>
      </c>
    </row>
    <row r="131" spans="1:18" ht="76.5">
      <c r="A131" s="435" t="s">
        <v>381</v>
      </c>
      <c r="B131" s="444" t="s">
        <v>122</v>
      </c>
      <c r="C131" s="403" t="s">
        <v>881</v>
      </c>
      <c r="D131" s="444" t="s">
        <v>106</v>
      </c>
      <c r="E131" s="410" t="s">
        <v>7</v>
      </c>
      <c r="F131" s="445" t="s">
        <v>123</v>
      </c>
      <c r="G131" s="444" t="s">
        <v>915</v>
      </c>
      <c r="H131" s="444" t="s">
        <v>892</v>
      </c>
      <c r="I131" s="444" t="s">
        <v>125</v>
      </c>
      <c r="J131" s="444" t="s">
        <v>878</v>
      </c>
      <c r="K131" s="445">
        <v>100</v>
      </c>
      <c r="L131" s="452" t="s">
        <v>893</v>
      </c>
      <c r="M131" s="416">
        <v>0</v>
      </c>
      <c r="N131" s="404">
        <v>0</v>
      </c>
      <c r="O131" s="417" t="s">
        <v>7</v>
      </c>
      <c r="P131" s="418" t="s">
        <v>7</v>
      </c>
      <c r="Q131" s="419" t="s">
        <v>7</v>
      </c>
      <c r="R131" s="420" t="s">
        <v>888</v>
      </c>
    </row>
    <row r="132" spans="1:18" ht="89.25">
      <c r="A132" s="435" t="s">
        <v>381</v>
      </c>
      <c r="B132" s="444" t="s">
        <v>566</v>
      </c>
      <c r="C132" s="444" t="s">
        <v>886</v>
      </c>
      <c r="D132" s="444" t="s">
        <v>106</v>
      </c>
      <c r="E132" s="450" t="s">
        <v>889</v>
      </c>
      <c r="F132" s="445" t="s">
        <v>123</v>
      </c>
      <c r="G132" s="444" t="s">
        <v>915</v>
      </c>
      <c r="H132" s="444" t="s">
        <v>892</v>
      </c>
      <c r="I132" s="444" t="s">
        <v>125</v>
      </c>
      <c r="J132" s="444" t="s">
        <v>878</v>
      </c>
      <c r="K132" s="445">
        <v>100</v>
      </c>
      <c r="L132" s="452" t="s">
        <v>893</v>
      </c>
      <c r="M132" s="416">
        <v>6</v>
      </c>
      <c r="N132" s="404">
        <v>6</v>
      </c>
      <c r="O132" s="417">
        <f t="shared" si="3"/>
        <v>1</v>
      </c>
      <c r="P132" s="418">
        <f t="shared" si="4"/>
        <v>100</v>
      </c>
      <c r="Q132" s="419">
        <f t="shared" si="5"/>
        <v>1</v>
      </c>
      <c r="R132" s="420" t="s">
        <v>890</v>
      </c>
    </row>
    <row r="133" spans="1:18" ht="38.25">
      <c r="A133" s="435" t="s">
        <v>381</v>
      </c>
      <c r="B133" s="444" t="s">
        <v>122</v>
      </c>
      <c r="C133" s="403" t="s">
        <v>874</v>
      </c>
      <c r="D133" s="444" t="s">
        <v>875</v>
      </c>
      <c r="E133" s="410" t="s">
        <v>7</v>
      </c>
      <c r="F133" s="445" t="s">
        <v>123</v>
      </c>
      <c r="G133" s="444" t="s">
        <v>916</v>
      </c>
      <c r="H133" s="444" t="s">
        <v>719</v>
      </c>
      <c r="I133" s="444" t="s">
        <v>125</v>
      </c>
      <c r="J133" s="444" t="s">
        <v>878</v>
      </c>
      <c r="K133" s="445">
        <v>100</v>
      </c>
      <c r="L133" s="446"/>
      <c r="M133" s="404">
        <v>60</v>
      </c>
      <c r="N133" s="404">
        <v>60</v>
      </c>
      <c r="O133" s="417">
        <f t="shared" ref="O133:O196" si="6">N133/M133</f>
        <v>1</v>
      </c>
      <c r="P133" s="418">
        <f t="shared" ref="P133:P196" si="7">Q133*100</f>
        <v>100</v>
      </c>
      <c r="Q133" s="419">
        <f t="shared" ref="Q133:Q196" si="8">N133/(M133*K133/100)</f>
        <v>1</v>
      </c>
      <c r="R133" s="420"/>
    </row>
    <row r="134" spans="1:18" ht="38.25">
      <c r="A134" s="435" t="s">
        <v>381</v>
      </c>
      <c r="B134" s="444" t="s">
        <v>122</v>
      </c>
      <c r="C134" s="409" t="s">
        <v>110</v>
      </c>
      <c r="D134" s="444" t="s">
        <v>879</v>
      </c>
      <c r="E134" s="410" t="s">
        <v>7</v>
      </c>
      <c r="F134" s="445" t="s">
        <v>123</v>
      </c>
      <c r="G134" s="444" t="s">
        <v>917</v>
      </c>
      <c r="H134" s="444" t="s">
        <v>895</v>
      </c>
      <c r="I134" s="444" t="s">
        <v>125</v>
      </c>
      <c r="J134" s="444" t="s">
        <v>878</v>
      </c>
      <c r="K134" s="445">
        <v>100</v>
      </c>
      <c r="L134" s="446"/>
      <c r="M134" s="416">
        <v>4</v>
      </c>
      <c r="N134" s="404">
        <v>4</v>
      </c>
      <c r="O134" s="417">
        <f t="shared" si="6"/>
        <v>1</v>
      </c>
      <c r="P134" s="418">
        <f t="shared" si="7"/>
        <v>100</v>
      </c>
      <c r="Q134" s="419">
        <f t="shared" si="8"/>
        <v>1</v>
      </c>
      <c r="R134" s="420"/>
    </row>
    <row r="135" spans="1:18" ht="63.75">
      <c r="A135" s="435" t="s">
        <v>381</v>
      </c>
      <c r="B135" s="444" t="s">
        <v>122</v>
      </c>
      <c r="C135" s="403" t="s">
        <v>881</v>
      </c>
      <c r="D135" s="444" t="s">
        <v>882</v>
      </c>
      <c r="E135" s="410" t="s">
        <v>7</v>
      </c>
      <c r="F135" s="445" t="s">
        <v>123</v>
      </c>
      <c r="G135" s="444" t="s">
        <v>917</v>
      </c>
      <c r="H135" s="444" t="s">
        <v>895</v>
      </c>
      <c r="I135" s="444" t="s">
        <v>125</v>
      </c>
      <c r="J135" s="444" t="s">
        <v>878</v>
      </c>
      <c r="K135" s="445">
        <v>100</v>
      </c>
      <c r="L135" s="421"/>
      <c r="M135" s="404">
        <v>3</v>
      </c>
      <c r="N135" s="404">
        <v>3</v>
      </c>
      <c r="O135" s="417">
        <f t="shared" si="6"/>
        <v>1</v>
      </c>
      <c r="P135" s="418">
        <f t="shared" si="7"/>
        <v>100</v>
      </c>
      <c r="Q135" s="419">
        <f t="shared" si="8"/>
        <v>1</v>
      </c>
      <c r="R135" s="420" t="s">
        <v>883</v>
      </c>
    </row>
    <row r="136" spans="1:18" ht="38.25">
      <c r="A136" s="435" t="s">
        <v>381</v>
      </c>
      <c r="B136" s="444" t="s">
        <v>122</v>
      </c>
      <c r="C136" s="403" t="s">
        <v>881</v>
      </c>
      <c r="D136" s="444" t="s">
        <v>884</v>
      </c>
      <c r="E136" s="410" t="s">
        <v>7</v>
      </c>
      <c r="F136" s="445" t="s">
        <v>123</v>
      </c>
      <c r="G136" s="444" t="s">
        <v>917</v>
      </c>
      <c r="H136" s="444" t="s">
        <v>895</v>
      </c>
      <c r="I136" s="444" t="s">
        <v>125</v>
      </c>
      <c r="J136" s="444" t="s">
        <v>878</v>
      </c>
      <c r="K136" s="445">
        <v>100</v>
      </c>
      <c r="L136" s="424"/>
      <c r="M136" s="425">
        <v>6</v>
      </c>
      <c r="N136" s="404">
        <v>6</v>
      </c>
      <c r="O136" s="417">
        <f t="shared" si="6"/>
        <v>1</v>
      </c>
      <c r="P136" s="418">
        <f t="shared" si="7"/>
        <v>100</v>
      </c>
      <c r="Q136" s="419">
        <f t="shared" si="8"/>
        <v>1</v>
      </c>
      <c r="R136" s="420"/>
    </row>
    <row r="137" spans="1:18" ht="38.25">
      <c r="A137" s="435" t="s">
        <v>381</v>
      </c>
      <c r="B137" s="444" t="s">
        <v>122</v>
      </c>
      <c r="C137" s="409" t="s">
        <v>110</v>
      </c>
      <c r="D137" s="444" t="s">
        <v>884</v>
      </c>
      <c r="E137" s="410" t="s">
        <v>7</v>
      </c>
      <c r="F137" s="445" t="s">
        <v>123</v>
      </c>
      <c r="G137" s="444" t="s">
        <v>917</v>
      </c>
      <c r="H137" s="444" t="s">
        <v>895</v>
      </c>
      <c r="I137" s="444" t="s">
        <v>125</v>
      </c>
      <c r="J137" s="444" t="s">
        <v>878</v>
      </c>
      <c r="K137" s="445">
        <v>100</v>
      </c>
      <c r="L137" s="446"/>
      <c r="M137" s="416">
        <v>2</v>
      </c>
      <c r="N137" s="404">
        <v>2</v>
      </c>
      <c r="O137" s="417">
        <f t="shared" si="6"/>
        <v>1</v>
      </c>
      <c r="P137" s="418">
        <f t="shared" si="7"/>
        <v>100</v>
      </c>
      <c r="Q137" s="419">
        <f t="shared" si="8"/>
        <v>1</v>
      </c>
      <c r="R137" s="420"/>
    </row>
    <row r="138" spans="1:18" ht="38.25">
      <c r="A138" s="435" t="s">
        <v>381</v>
      </c>
      <c r="B138" s="444" t="s">
        <v>122</v>
      </c>
      <c r="C138" s="444" t="s">
        <v>885</v>
      </c>
      <c r="D138" s="444" t="s">
        <v>884</v>
      </c>
      <c r="E138" s="410" t="s">
        <v>7</v>
      </c>
      <c r="F138" s="445" t="s">
        <v>123</v>
      </c>
      <c r="G138" s="444" t="s">
        <v>917</v>
      </c>
      <c r="H138" s="444" t="s">
        <v>895</v>
      </c>
      <c r="I138" s="444" t="s">
        <v>125</v>
      </c>
      <c r="J138" s="444" t="s">
        <v>878</v>
      </c>
      <c r="K138" s="445">
        <v>100</v>
      </c>
      <c r="L138" s="448"/>
      <c r="M138" s="416">
        <v>12</v>
      </c>
      <c r="N138" s="404">
        <v>12</v>
      </c>
      <c r="O138" s="417">
        <f t="shared" si="6"/>
        <v>1</v>
      </c>
      <c r="P138" s="418">
        <f t="shared" si="7"/>
        <v>100</v>
      </c>
      <c r="Q138" s="419">
        <f t="shared" si="8"/>
        <v>1</v>
      </c>
      <c r="R138" s="420"/>
    </row>
    <row r="139" spans="1:18" ht="38.25">
      <c r="A139" s="435" t="s">
        <v>381</v>
      </c>
      <c r="B139" s="444" t="s">
        <v>122</v>
      </c>
      <c r="C139" s="444" t="s">
        <v>886</v>
      </c>
      <c r="D139" s="444" t="s">
        <v>106</v>
      </c>
      <c r="E139" s="410" t="s">
        <v>7</v>
      </c>
      <c r="F139" s="445" t="s">
        <v>123</v>
      </c>
      <c r="G139" s="444" t="s">
        <v>917</v>
      </c>
      <c r="H139" s="444" t="s">
        <v>895</v>
      </c>
      <c r="I139" s="444" t="s">
        <v>125</v>
      </c>
      <c r="J139" s="444" t="s">
        <v>878</v>
      </c>
      <c r="K139" s="445">
        <v>100</v>
      </c>
      <c r="L139" s="448"/>
      <c r="M139" s="416">
        <v>1</v>
      </c>
      <c r="N139" s="404">
        <v>1</v>
      </c>
      <c r="O139" s="417">
        <f t="shared" si="6"/>
        <v>1</v>
      </c>
      <c r="P139" s="418">
        <f t="shared" si="7"/>
        <v>100</v>
      </c>
      <c r="Q139" s="419">
        <f t="shared" si="8"/>
        <v>1</v>
      </c>
      <c r="R139" s="420" t="s">
        <v>887</v>
      </c>
    </row>
    <row r="140" spans="1:18" ht="38.25">
      <c r="A140" s="435" t="s">
        <v>381</v>
      </c>
      <c r="B140" s="444" t="s">
        <v>122</v>
      </c>
      <c r="C140" s="403" t="s">
        <v>881</v>
      </c>
      <c r="D140" s="444" t="s">
        <v>106</v>
      </c>
      <c r="E140" s="410" t="s">
        <v>7</v>
      </c>
      <c r="F140" s="445" t="s">
        <v>123</v>
      </c>
      <c r="G140" s="444" t="s">
        <v>917</v>
      </c>
      <c r="H140" s="444" t="s">
        <v>895</v>
      </c>
      <c r="I140" s="444" t="s">
        <v>125</v>
      </c>
      <c r="J140" s="444" t="s">
        <v>878</v>
      </c>
      <c r="K140" s="445">
        <v>100</v>
      </c>
      <c r="L140" s="448"/>
      <c r="M140" s="416">
        <v>0</v>
      </c>
      <c r="N140" s="404">
        <v>0</v>
      </c>
      <c r="O140" s="417" t="s">
        <v>7</v>
      </c>
      <c r="P140" s="418" t="s">
        <v>7</v>
      </c>
      <c r="Q140" s="419" t="s">
        <v>7</v>
      </c>
      <c r="R140" s="420" t="s">
        <v>888</v>
      </c>
    </row>
    <row r="141" spans="1:18" ht="89.25">
      <c r="A141" s="435" t="s">
        <v>381</v>
      </c>
      <c r="B141" s="444" t="s">
        <v>566</v>
      </c>
      <c r="C141" s="444" t="s">
        <v>886</v>
      </c>
      <c r="D141" s="444" t="s">
        <v>106</v>
      </c>
      <c r="E141" s="450" t="s">
        <v>889</v>
      </c>
      <c r="F141" s="445" t="s">
        <v>123</v>
      </c>
      <c r="G141" s="444" t="s">
        <v>917</v>
      </c>
      <c r="H141" s="444" t="s">
        <v>895</v>
      </c>
      <c r="I141" s="444" t="s">
        <v>125</v>
      </c>
      <c r="J141" s="444" t="s">
        <v>878</v>
      </c>
      <c r="K141" s="445">
        <v>100</v>
      </c>
      <c r="L141" s="448"/>
      <c r="M141" s="416">
        <v>6</v>
      </c>
      <c r="N141" s="404">
        <v>6</v>
      </c>
      <c r="O141" s="417">
        <f t="shared" si="6"/>
        <v>1</v>
      </c>
      <c r="P141" s="418">
        <f t="shared" si="7"/>
        <v>100</v>
      </c>
      <c r="Q141" s="419">
        <f t="shared" si="8"/>
        <v>1</v>
      </c>
      <c r="R141" s="420" t="s">
        <v>890</v>
      </c>
    </row>
    <row r="142" spans="1:18" ht="38.25">
      <c r="A142" s="435" t="s">
        <v>381</v>
      </c>
      <c r="B142" s="444" t="s">
        <v>122</v>
      </c>
      <c r="C142" s="403" t="s">
        <v>874</v>
      </c>
      <c r="D142" s="444" t="s">
        <v>875</v>
      </c>
      <c r="E142" s="410" t="s">
        <v>7</v>
      </c>
      <c r="F142" s="445" t="s">
        <v>123</v>
      </c>
      <c r="G142" s="444" t="s">
        <v>307</v>
      </c>
      <c r="H142" s="444" t="s">
        <v>911</v>
      </c>
      <c r="I142" s="444" t="s">
        <v>125</v>
      </c>
      <c r="J142" s="444" t="s">
        <v>878</v>
      </c>
      <c r="K142" s="445">
        <v>100</v>
      </c>
      <c r="L142" s="446"/>
      <c r="M142" s="404">
        <v>60</v>
      </c>
      <c r="N142" s="404">
        <v>60</v>
      </c>
      <c r="O142" s="417">
        <f t="shared" si="6"/>
        <v>1</v>
      </c>
      <c r="P142" s="418">
        <f t="shared" si="7"/>
        <v>100</v>
      </c>
      <c r="Q142" s="419">
        <f t="shared" si="8"/>
        <v>1</v>
      </c>
      <c r="R142" s="420"/>
    </row>
    <row r="143" spans="1:18" ht="38.25">
      <c r="A143" s="435" t="s">
        <v>381</v>
      </c>
      <c r="B143" s="444" t="s">
        <v>122</v>
      </c>
      <c r="C143" s="409" t="s">
        <v>110</v>
      </c>
      <c r="D143" s="444" t="s">
        <v>879</v>
      </c>
      <c r="E143" s="410" t="s">
        <v>7</v>
      </c>
      <c r="F143" s="445" t="s">
        <v>123</v>
      </c>
      <c r="G143" s="444" t="s">
        <v>905</v>
      </c>
      <c r="H143" s="444" t="s">
        <v>895</v>
      </c>
      <c r="I143" s="444" t="s">
        <v>125</v>
      </c>
      <c r="J143" s="444" t="s">
        <v>878</v>
      </c>
      <c r="K143" s="445">
        <v>100</v>
      </c>
      <c r="L143" s="446"/>
      <c r="M143" s="416">
        <v>4</v>
      </c>
      <c r="N143" s="404">
        <v>4</v>
      </c>
      <c r="O143" s="417">
        <f t="shared" si="6"/>
        <v>1</v>
      </c>
      <c r="P143" s="418">
        <f t="shared" si="7"/>
        <v>100</v>
      </c>
      <c r="Q143" s="419">
        <f t="shared" si="8"/>
        <v>1</v>
      </c>
      <c r="R143" s="420"/>
    </row>
    <row r="144" spans="1:18" ht="63.75">
      <c r="A144" s="435" t="s">
        <v>381</v>
      </c>
      <c r="B144" s="444" t="s">
        <v>122</v>
      </c>
      <c r="C144" s="403" t="s">
        <v>881</v>
      </c>
      <c r="D144" s="444" t="s">
        <v>882</v>
      </c>
      <c r="E144" s="410" t="s">
        <v>7</v>
      </c>
      <c r="F144" s="445" t="s">
        <v>123</v>
      </c>
      <c r="G144" s="444" t="s">
        <v>905</v>
      </c>
      <c r="H144" s="444" t="s">
        <v>895</v>
      </c>
      <c r="I144" s="444" t="s">
        <v>125</v>
      </c>
      <c r="J144" s="444" t="s">
        <v>878</v>
      </c>
      <c r="K144" s="445">
        <v>100</v>
      </c>
      <c r="L144" s="421"/>
      <c r="M144" s="404">
        <v>3</v>
      </c>
      <c r="N144" s="404">
        <v>3</v>
      </c>
      <c r="O144" s="417">
        <f t="shared" si="6"/>
        <v>1</v>
      </c>
      <c r="P144" s="418">
        <f t="shared" si="7"/>
        <v>100</v>
      </c>
      <c r="Q144" s="419">
        <f t="shared" si="8"/>
        <v>1</v>
      </c>
      <c r="R144" s="420" t="s">
        <v>883</v>
      </c>
    </row>
    <row r="145" spans="1:18" ht="38.25">
      <c r="A145" s="435" t="s">
        <v>381</v>
      </c>
      <c r="B145" s="444" t="s">
        <v>122</v>
      </c>
      <c r="C145" s="403" t="s">
        <v>881</v>
      </c>
      <c r="D145" s="444" t="s">
        <v>884</v>
      </c>
      <c r="E145" s="410" t="s">
        <v>7</v>
      </c>
      <c r="F145" s="445" t="s">
        <v>123</v>
      </c>
      <c r="G145" s="444" t="s">
        <v>905</v>
      </c>
      <c r="H145" s="444" t="s">
        <v>895</v>
      </c>
      <c r="I145" s="444" t="s">
        <v>125</v>
      </c>
      <c r="J145" s="444" t="s">
        <v>878</v>
      </c>
      <c r="K145" s="445">
        <v>100</v>
      </c>
      <c r="L145" s="424"/>
      <c r="M145" s="425">
        <v>6</v>
      </c>
      <c r="N145" s="404">
        <v>6</v>
      </c>
      <c r="O145" s="417">
        <f t="shared" si="6"/>
        <v>1</v>
      </c>
      <c r="P145" s="418">
        <f t="shared" si="7"/>
        <v>100</v>
      </c>
      <c r="Q145" s="419">
        <f t="shared" si="8"/>
        <v>1</v>
      </c>
      <c r="R145" s="420"/>
    </row>
    <row r="146" spans="1:18" ht="38.25">
      <c r="A146" s="435" t="s">
        <v>381</v>
      </c>
      <c r="B146" s="444" t="s">
        <v>122</v>
      </c>
      <c r="C146" s="409" t="s">
        <v>110</v>
      </c>
      <c r="D146" s="444" t="s">
        <v>884</v>
      </c>
      <c r="E146" s="410" t="s">
        <v>7</v>
      </c>
      <c r="F146" s="445" t="s">
        <v>123</v>
      </c>
      <c r="G146" s="444" t="s">
        <v>905</v>
      </c>
      <c r="H146" s="444" t="s">
        <v>895</v>
      </c>
      <c r="I146" s="444" t="s">
        <v>125</v>
      </c>
      <c r="J146" s="444" t="s">
        <v>878</v>
      </c>
      <c r="K146" s="445">
        <v>100</v>
      </c>
      <c r="L146" s="446"/>
      <c r="M146" s="416">
        <v>2</v>
      </c>
      <c r="N146" s="404">
        <v>2</v>
      </c>
      <c r="O146" s="417">
        <f t="shared" si="6"/>
        <v>1</v>
      </c>
      <c r="P146" s="418">
        <f t="shared" si="7"/>
        <v>100</v>
      </c>
      <c r="Q146" s="419">
        <f t="shared" si="8"/>
        <v>1</v>
      </c>
      <c r="R146" s="420"/>
    </row>
    <row r="147" spans="1:18" ht="38.25">
      <c r="A147" s="435" t="s">
        <v>381</v>
      </c>
      <c r="B147" s="444" t="s">
        <v>122</v>
      </c>
      <c r="C147" s="444" t="s">
        <v>885</v>
      </c>
      <c r="D147" s="444" t="s">
        <v>884</v>
      </c>
      <c r="E147" s="410" t="s">
        <v>7</v>
      </c>
      <c r="F147" s="445" t="s">
        <v>123</v>
      </c>
      <c r="G147" s="444" t="s">
        <v>905</v>
      </c>
      <c r="H147" s="444" t="s">
        <v>895</v>
      </c>
      <c r="I147" s="444" t="s">
        <v>125</v>
      </c>
      <c r="J147" s="444" t="s">
        <v>878</v>
      </c>
      <c r="K147" s="445">
        <v>100</v>
      </c>
      <c r="L147" s="448"/>
      <c r="M147" s="416">
        <v>12</v>
      </c>
      <c r="N147" s="404">
        <v>12</v>
      </c>
      <c r="O147" s="417">
        <f t="shared" si="6"/>
        <v>1</v>
      </c>
      <c r="P147" s="418">
        <f t="shared" si="7"/>
        <v>100</v>
      </c>
      <c r="Q147" s="419">
        <f t="shared" si="8"/>
        <v>1</v>
      </c>
      <c r="R147" s="420"/>
    </row>
    <row r="148" spans="1:18" ht="38.25">
      <c r="A148" s="435" t="s">
        <v>381</v>
      </c>
      <c r="B148" s="444" t="s">
        <v>122</v>
      </c>
      <c r="C148" s="444" t="s">
        <v>886</v>
      </c>
      <c r="D148" s="444" t="s">
        <v>106</v>
      </c>
      <c r="E148" s="410" t="s">
        <v>7</v>
      </c>
      <c r="F148" s="445" t="s">
        <v>123</v>
      </c>
      <c r="G148" s="444" t="s">
        <v>905</v>
      </c>
      <c r="H148" s="444" t="s">
        <v>895</v>
      </c>
      <c r="I148" s="444" t="s">
        <v>125</v>
      </c>
      <c r="J148" s="444" t="s">
        <v>878</v>
      </c>
      <c r="K148" s="445">
        <v>100</v>
      </c>
      <c r="L148" s="448"/>
      <c r="M148" s="416">
        <v>1</v>
      </c>
      <c r="N148" s="404">
        <v>1</v>
      </c>
      <c r="O148" s="417">
        <f t="shared" si="6"/>
        <v>1</v>
      </c>
      <c r="P148" s="418">
        <f t="shared" si="7"/>
        <v>100</v>
      </c>
      <c r="Q148" s="419">
        <f t="shared" si="8"/>
        <v>1</v>
      </c>
      <c r="R148" s="420" t="s">
        <v>887</v>
      </c>
    </row>
    <row r="149" spans="1:18" ht="38.25">
      <c r="A149" s="435" t="s">
        <v>381</v>
      </c>
      <c r="B149" s="444" t="s">
        <v>122</v>
      </c>
      <c r="C149" s="403" t="s">
        <v>881</v>
      </c>
      <c r="D149" s="444" t="s">
        <v>106</v>
      </c>
      <c r="E149" s="410" t="s">
        <v>7</v>
      </c>
      <c r="F149" s="445" t="s">
        <v>123</v>
      </c>
      <c r="G149" s="444" t="s">
        <v>905</v>
      </c>
      <c r="H149" s="444" t="s">
        <v>895</v>
      </c>
      <c r="I149" s="444" t="s">
        <v>125</v>
      </c>
      <c r="J149" s="444" t="s">
        <v>878</v>
      </c>
      <c r="K149" s="445">
        <v>100</v>
      </c>
      <c r="L149" s="448"/>
      <c r="M149" s="416">
        <v>0</v>
      </c>
      <c r="N149" s="404">
        <v>0</v>
      </c>
      <c r="O149" s="417" t="s">
        <v>7</v>
      </c>
      <c r="P149" s="418" t="s">
        <v>7</v>
      </c>
      <c r="Q149" s="419" t="s">
        <v>7</v>
      </c>
      <c r="R149" s="420" t="s">
        <v>888</v>
      </c>
    </row>
    <row r="150" spans="1:18" ht="89.25">
      <c r="A150" s="435" t="s">
        <v>381</v>
      </c>
      <c r="B150" s="444" t="s">
        <v>566</v>
      </c>
      <c r="C150" s="444" t="s">
        <v>886</v>
      </c>
      <c r="D150" s="444" t="s">
        <v>106</v>
      </c>
      <c r="E150" s="450" t="s">
        <v>889</v>
      </c>
      <c r="F150" s="445" t="s">
        <v>123</v>
      </c>
      <c r="G150" s="444" t="s">
        <v>905</v>
      </c>
      <c r="H150" s="444" t="s">
        <v>895</v>
      </c>
      <c r="I150" s="444" t="s">
        <v>125</v>
      </c>
      <c r="J150" s="444" t="s">
        <v>878</v>
      </c>
      <c r="K150" s="445">
        <v>100</v>
      </c>
      <c r="L150" s="448"/>
      <c r="M150" s="416">
        <v>6</v>
      </c>
      <c r="N150" s="404">
        <v>6</v>
      </c>
      <c r="O150" s="417">
        <f t="shared" si="6"/>
        <v>1</v>
      </c>
      <c r="P150" s="418">
        <f t="shared" si="7"/>
        <v>100</v>
      </c>
      <c r="Q150" s="419">
        <f t="shared" si="8"/>
        <v>1</v>
      </c>
      <c r="R150" s="420" t="s">
        <v>890</v>
      </c>
    </row>
    <row r="151" spans="1:18" ht="38.25">
      <c r="A151" s="435" t="s">
        <v>381</v>
      </c>
      <c r="B151" s="444" t="s">
        <v>122</v>
      </c>
      <c r="C151" s="403" t="s">
        <v>874</v>
      </c>
      <c r="D151" s="444" t="s">
        <v>875</v>
      </c>
      <c r="E151" s="410" t="s">
        <v>7</v>
      </c>
      <c r="F151" s="445" t="s">
        <v>123</v>
      </c>
      <c r="G151" s="444" t="s">
        <v>909</v>
      </c>
      <c r="H151" s="444" t="s">
        <v>895</v>
      </c>
      <c r="I151" s="444" t="s">
        <v>125</v>
      </c>
      <c r="J151" s="444" t="s">
        <v>878</v>
      </c>
      <c r="K151" s="445">
        <v>100</v>
      </c>
      <c r="L151" s="446"/>
      <c r="M151" s="404">
        <v>60</v>
      </c>
      <c r="N151" s="404">
        <v>55</v>
      </c>
      <c r="O151" s="417">
        <f t="shared" si="6"/>
        <v>0.91666666666666663</v>
      </c>
      <c r="P151" s="418">
        <f t="shared" si="7"/>
        <v>91.666666666666657</v>
      </c>
      <c r="Q151" s="419">
        <f t="shared" si="8"/>
        <v>0.91666666666666663</v>
      </c>
      <c r="R151" s="420"/>
    </row>
    <row r="152" spans="1:18" ht="38.25">
      <c r="A152" s="435" t="s">
        <v>381</v>
      </c>
      <c r="B152" s="444" t="s">
        <v>122</v>
      </c>
      <c r="C152" s="409" t="s">
        <v>110</v>
      </c>
      <c r="D152" s="444" t="s">
        <v>879</v>
      </c>
      <c r="E152" s="410" t="s">
        <v>7</v>
      </c>
      <c r="F152" s="445" t="s">
        <v>123</v>
      </c>
      <c r="G152" s="444" t="s">
        <v>908</v>
      </c>
      <c r="H152" s="444" t="s">
        <v>895</v>
      </c>
      <c r="I152" s="444" t="s">
        <v>125</v>
      </c>
      <c r="J152" s="444" t="s">
        <v>878</v>
      </c>
      <c r="K152" s="445">
        <v>100</v>
      </c>
      <c r="L152" s="446"/>
      <c r="M152" s="416">
        <v>4</v>
      </c>
      <c r="N152" s="404">
        <v>4</v>
      </c>
      <c r="O152" s="417">
        <f t="shared" si="6"/>
        <v>1</v>
      </c>
      <c r="P152" s="418">
        <f t="shared" si="7"/>
        <v>100</v>
      </c>
      <c r="Q152" s="419">
        <f t="shared" si="8"/>
        <v>1</v>
      </c>
      <c r="R152" s="420"/>
    </row>
    <row r="153" spans="1:18" ht="63.75">
      <c r="A153" s="435" t="s">
        <v>381</v>
      </c>
      <c r="B153" s="444" t="s">
        <v>122</v>
      </c>
      <c r="C153" s="403" t="s">
        <v>881</v>
      </c>
      <c r="D153" s="444" t="s">
        <v>882</v>
      </c>
      <c r="E153" s="410" t="s">
        <v>7</v>
      </c>
      <c r="F153" s="445" t="s">
        <v>123</v>
      </c>
      <c r="G153" s="444" t="s">
        <v>908</v>
      </c>
      <c r="H153" s="444" t="s">
        <v>895</v>
      </c>
      <c r="I153" s="444" t="s">
        <v>125</v>
      </c>
      <c r="J153" s="444" t="s">
        <v>878</v>
      </c>
      <c r="K153" s="445">
        <v>100</v>
      </c>
      <c r="L153" s="421"/>
      <c r="M153" s="404">
        <v>3</v>
      </c>
      <c r="N153" s="404">
        <v>3</v>
      </c>
      <c r="O153" s="417">
        <f t="shared" si="6"/>
        <v>1</v>
      </c>
      <c r="P153" s="418">
        <f t="shared" si="7"/>
        <v>100</v>
      </c>
      <c r="Q153" s="419">
        <f t="shared" si="8"/>
        <v>1</v>
      </c>
      <c r="R153" s="420" t="s">
        <v>883</v>
      </c>
    </row>
    <row r="154" spans="1:18" ht="38.25">
      <c r="A154" s="435" t="s">
        <v>381</v>
      </c>
      <c r="B154" s="444" t="s">
        <v>122</v>
      </c>
      <c r="C154" s="403" t="s">
        <v>881</v>
      </c>
      <c r="D154" s="444" t="s">
        <v>884</v>
      </c>
      <c r="E154" s="410" t="s">
        <v>7</v>
      </c>
      <c r="F154" s="445" t="s">
        <v>123</v>
      </c>
      <c r="G154" s="444" t="s">
        <v>908</v>
      </c>
      <c r="H154" s="444" t="s">
        <v>895</v>
      </c>
      <c r="I154" s="444" t="s">
        <v>125</v>
      </c>
      <c r="J154" s="444" t="s">
        <v>878</v>
      </c>
      <c r="K154" s="445">
        <v>100</v>
      </c>
      <c r="L154" s="424"/>
      <c r="M154" s="425">
        <v>6</v>
      </c>
      <c r="N154" s="404">
        <v>6</v>
      </c>
      <c r="O154" s="417">
        <f t="shared" si="6"/>
        <v>1</v>
      </c>
      <c r="P154" s="418">
        <f t="shared" si="7"/>
        <v>100</v>
      </c>
      <c r="Q154" s="419">
        <f t="shared" si="8"/>
        <v>1</v>
      </c>
      <c r="R154" s="420"/>
    </row>
    <row r="155" spans="1:18" ht="38.25">
      <c r="A155" s="435" t="s">
        <v>381</v>
      </c>
      <c r="B155" s="444" t="s">
        <v>122</v>
      </c>
      <c r="C155" s="409" t="s">
        <v>110</v>
      </c>
      <c r="D155" s="444" t="s">
        <v>884</v>
      </c>
      <c r="E155" s="410" t="s">
        <v>7</v>
      </c>
      <c r="F155" s="445" t="s">
        <v>123</v>
      </c>
      <c r="G155" s="444" t="s">
        <v>908</v>
      </c>
      <c r="H155" s="444" t="s">
        <v>895</v>
      </c>
      <c r="I155" s="444" t="s">
        <v>125</v>
      </c>
      <c r="J155" s="444" t="s">
        <v>878</v>
      </c>
      <c r="K155" s="445">
        <v>100</v>
      </c>
      <c r="L155" s="446"/>
      <c r="M155" s="416">
        <v>2</v>
      </c>
      <c r="N155" s="404">
        <v>2</v>
      </c>
      <c r="O155" s="417">
        <f t="shared" si="6"/>
        <v>1</v>
      </c>
      <c r="P155" s="418">
        <f t="shared" si="7"/>
        <v>100</v>
      </c>
      <c r="Q155" s="419">
        <f t="shared" si="8"/>
        <v>1</v>
      </c>
      <c r="R155" s="420"/>
    </row>
    <row r="156" spans="1:18" ht="38.25">
      <c r="A156" s="435" t="s">
        <v>381</v>
      </c>
      <c r="B156" s="444" t="s">
        <v>122</v>
      </c>
      <c r="C156" s="444" t="s">
        <v>885</v>
      </c>
      <c r="D156" s="444" t="s">
        <v>884</v>
      </c>
      <c r="E156" s="410" t="s">
        <v>7</v>
      </c>
      <c r="F156" s="445" t="s">
        <v>123</v>
      </c>
      <c r="G156" s="444" t="s">
        <v>908</v>
      </c>
      <c r="H156" s="444" t="s">
        <v>895</v>
      </c>
      <c r="I156" s="444" t="s">
        <v>125</v>
      </c>
      <c r="J156" s="444" t="s">
        <v>878</v>
      </c>
      <c r="K156" s="445">
        <v>100</v>
      </c>
      <c r="L156" s="448"/>
      <c r="M156" s="416">
        <v>12</v>
      </c>
      <c r="N156" s="404">
        <v>12</v>
      </c>
      <c r="O156" s="417">
        <f t="shared" si="6"/>
        <v>1</v>
      </c>
      <c r="P156" s="418">
        <f t="shared" si="7"/>
        <v>100</v>
      </c>
      <c r="Q156" s="419">
        <f t="shared" si="8"/>
        <v>1</v>
      </c>
      <c r="R156" s="420"/>
    </row>
    <row r="157" spans="1:18" ht="38.25">
      <c r="A157" s="435" t="s">
        <v>381</v>
      </c>
      <c r="B157" s="444" t="s">
        <v>122</v>
      </c>
      <c r="C157" s="444" t="s">
        <v>886</v>
      </c>
      <c r="D157" s="444" t="s">
        <v>106</v>
      </c>
      <c r="E157" s="410" t="s">
        <v>7</v>
      </c>
      <c r="F157" s="445" t="s">
        <v>123</v>
      </c>
      <c r="G157" s="444" t="s">
        <v>908</v>
      </c>
      <c r="H157" s="444" t="s">
        <v>895</v>
      </c>
      <c r="I157" s="444" t="s">
        <v>125</v>
      </c>
      <c r="J157" s="444" t="s">
        <v>878</v>
      </c>
      <c r="K157" s="445">
        <v>100</v>
      </c>
      <c r="L157" s="448"/>
      <c r="M157" s="416">
        <v>1</v>
      </c>
      <c r="N157" s="404">
        <v>1</v>
      </c>
      <c r="O157" s="417">
        <f t="shared" si="6"/>
        <v>1</v>
      </c>
      <c r="P157" s="418">
        <f t="shared" si="7"/>
        <v>100</v>
      </c>
      <c r="Q157" s="419">
        <f t="shared" si="8"/>
        <v>1</v>
      </c>
      <c r="R157" s="420" t="s">
        <v>887</v>
      </c>
    </row>
    <row r="158" spans="1:18" ht="38.25">
      <c r="A158" s="435" t="s">
        <v>381</v>
      </c>
      <c r="B158" s="444" t="s">
        <v>122</v>
      </c>
      <c r="C158" s="403" t="s">
        <v>881</v>
      </c>
      <c r="D158" s="444" t="s">
        <v>106</v>
      </c>
      <c r="E158" s="410" t="s">
        <v>7</v>
      </c>
      <c r="F158" s="445" t="s">
        <v>123</v>
      </c>
      <c r="G158" s="444" t="s">
        <v>908</v>
      </c>
      <c r="H158" s="444" t="s">
        <v>895</v>
      </c>
      <c r="I158" s="444" t="s">
        <v>125</v>
      </c>
      <c r="J158" s="444" t="s">
        <v>878</v>
      </c>
      <c r="K158" s="445">
        <v>100</v>
      </c>
      <c r="L158" s="448"/>
      <c r="M158" s="416">
        <v>0</v>
      </c>
      <c r="N158" s="404">
        <v>0</v>
      </c>
      <c r="O158" s="417" t="s">
        <v>7</v>
      </c>
      <c r="P158" s="418" t="s">
        <v>7</v>
      </c>
      <c r="Q158" s="419" t="s">
        <v>7</v>
      </c>
      <c r="R158" s="420" t="s">
        <v>888</v>
      </c>
    </row>
    <row r="159" spans="1:18" ht="89.25">
      <c r="A159" s="435" t="s">
        <v>381</v>
      </c>
      <c r="B159" s="444" t="s">
        <v>566</v>
      </c>
      <c r="C159" s="444" t="s">
        <v>886</v>
      </c>
      <c r="D159" s="444" t="s">
        <v>106</v>
      </c>
      <c r="E159" s="450" t="s">
        <v>889</v>
      </c>
      <c r="F159" s="445" t="s">
        <v>123</v>
      </c>
      <c r="G159" s="444" t="s">
        <v>908</v>
      </c>
      <c r="H159" s="444" t="s">
        <v>895</v>
      </c>
      <c r="I159" s="444" t="s">
        <v>125</v>
      </c>
      <c r="J159" s="444" t="s">
        <v>878</v>
      </c>
      <c r="K159" s="445">
        <v>100</v>
      </c>
      <c r="L159" s="448"/>
      <c r="M159" s="416">
        <v>6</v>
      </c>
      <c r="N159" s="404">
        <v>6</v>
      </c>
      <c r="O159" s="417">
        <f t="shared" si="6"/>
        <v>1</v>
      </c>
      <c r="P159" s="418">
        <f t="shared" si="7"/>
        <v>100</v>
      </c>
      <c r="Q159" s="419">
        <f t="shared" si="8"/>
        <v>1</v>
      </c>
      <c r="R159" s="420" t="s">
        <v>890</v>
      </c>
    </row>
    <row r="160" spans="1:18" ht="38.25">
      <c r="A160" s="435" t="s">
        <v>381</v>
      </c>
      <c r="B160" s="444" t="s">
        <v>122</v>
      </c>
      <c r="C160" s="403" t="s">
        <v>874</v>
      </c>
      <c r="D160" s="444" t="s">
        <v>875</v>
      </c>
      <c r="E160" s="410" t="s">
        <v>7</v>
      </c>
      <c r="F160" s="445" t="s">
        <v>123</v>
      </c>
      <c r="G160" s="444" t="s">
        <v>126</v>
      </c>
      <c r="H160" s="444" t="s">
        <v>895</v>
      </c>
      <c r="I160" s="444" t="s">
        <v>125</v>
      </c>
      <c r="J160" s="444" t="s">
        <v>878</v>
      </c>
      <c r="K160" s="445">
        <v>100</v>
      </c>
      <c r="L160" s="446"/>
      <c r="M160" s="404">
        <v>60</v>
      </c>
      <c r="N160" s="404">
        <v>55</v>
      </c>
      <c r="O160" s="417">
        <f t="shared" si="6"/>
        <v>0.91666666666666663</v>
      </c>
      <c r="P160" s="418">
        <f t="shared" si="7"/>
        <v>91.666666666666657</v>
      </c>
      <c r="Q160" s="419">
        <f t="shared" si="8"/>
        <v>0.91666666666666663</v>
      </c>
      <c r="R160" s="420"/>
    </row>
    <row r="161" spans="1:18" ht="38.25">
      <c r="A161" s="435" t="s">
        <v>381</v>
      </c>
      <c r="B161" s="444" t="s">
        <v>122</v>
      </c>
      <c r="C161" s="409" t="s">
        <v>110</v>
      </c>
      <c r="D161" s="444" t="s">
        <v>879</v>
      </c>
      <c r="E161" s="410" t="s">
        <v>7</v>
      </c>
      <c r="F161" s="445" t="s">
        <v>123</v>
      </c>
      <c r="G161" s="444" t="s">
        <v>918</v>
      </c>
      <c r="H161" s="444" t="s">
        <v>895</v>
      </c>
      <c r="I161" s="444" t="s">
        <v>125</v>
      </c>
      <c r="J161" s="444" t="s">
        <v>878</v>
      </c>
      <c r="K161" s="445">
        <v>100</v>
      </c>
      <c r="L161" s="446"/>
      <c r="M161" s="416">
        <v>4</v>
      </c>
      <c r="N161" s="404">
        <v>4</v>
      </c>
      <c r="O161" s="417">
        <f t="shared" si="6"/>
        <v>1</v>
      </c>
      <c r="P161" s="418">
        <f t="shared" si="7"/>
        <v>100</v>
      </c>
      <c r="Q161" s="419">
        <f t="shared" si="8"/>
        <v>1</v>
      </c>
      <c r="R161" s="420"/>
    </row>
    <row r="162" spans="1:18" ht="63.75">
      <c r="A162" s="435" t="s">
        <v>381</v>
      </c>
      <c r="B162" s="444" t="s">
        <v>122</v>
      </c>
      <c r="C162" s="403" t="s">
        <v>881</v>
      </c>
      <c r="D162" s="444" t="s">
        <v>882</v>
      </c>
      <c r="E162" s="410" t="s">
        <v>7</v>
      </c>
      <c r="F162" s="445" t="s">
        <v>123</v>
      </c>
      <c r="G162" s="444" t="s">
        <v>918</v>
      </c>
      <c r="H162" s="444" t="s">
        <v>895</v>
      </c>
      <c r="I162" s="444" t="s">
        <v>125</v>
      </c>
      <c r="J162" s="444" t="s">
        <v>878</v>
      </c>
      <c r="K162" s="445">
        <v>100</v>
      </c>
      <c r="L162" s="421"/>
      <c r="M162" s="404">
        <v>3</v>
      </c>
      <c r="N162" s="404">
        <v>3</v>
      </c>
      <c r="O162" s="417">
        <f t="shared" si="6"/>
        <v>1</v>
      </c>
      <c r="P162" s="418">
        <f t="shared" si="7"/>
        <v>100</v>
      </c>
      <c r="Q162" s="419">
        <f t="shared" si="8"/>
        <v>1</v>
      </c>
      <c r="R162" s="420" t="s">
        <v>883</v>
      </c>
    </row>
    <row r="163" spans="1:18" ht="38.25">
      <c r="A163" s="435" t="s">
        <v>381</v>
      </c>
      <c r="B163" s="444" t="s">
        <v>122</v>
      </c>
      <c r="C163" s="403" t="s">
        <v>881</v>
      </c>
      <c r="D163" s="444" t="s">
        <v>884</v>
      </c>
      <c r="E163" s="410" t="s">
        <v>7</v>
      </c>
      <c r="F163" s="445" t="s">
        <v>123</v>
      </c>
      <c r="G163" s="444" t="s">
        <v>918</v>
      </c>
      <c r="H163" s="444" t="s">
        <v>895</v>
      </c>
      <c r="I163" s="444" t="s">
        <v>125</v>
      </c>
      <c r="J163" s="444" t="s">
        <v>878</v>
      </c>
      <c r="K163" s="445">
        <v>100</v>
      </c>
      <c r="L163" s="424"/>
      <c r="M163" s="425">
        <v>6</v>
      </c>
      <c r="N163" s="404">
        <v>6</v>
      </c>
      <c r="O163" s="417">
        <f t="shared" si="6"/>
        <v>1</v>
      </c>
      <c r="P163" s="418">
        <f t="shared" si="7"/>
        <v>100</v>
      </c>
      <c r="Q163" s="419">
        <f t="shared" si="8"/>
        <v>1</v>
      </c>
      <c r="R163" s="420"/>
    </row>
    <row r="164" spans="1:18" ht="38.25">
      <c r="A164" s="435" t="s">
        <v>381</v>
      </c>
      <c r="B164" s="444" t="s">
        <v>122</v>
      </c>
      <c r="C164" s="409" t="s">
        <v>110</v>
      </c>
      <c r="D164" s="444" t="s">
        <v>884</v>
      </c>
      <c r="E164" s="410" t="s">
        <v>7</v>
      </c>
      <c r="F164" s="445" t="s">
        <v>123</v>
      </c>
      <c r="G164" s="444" t="s">
        <v>918</v>
      </c>
      <c r="H164" s="444" t="s">
        <v>895</v>
      </c>
      <c r="I164" s="444" t="s">
        <v>125</v>
      </c>
      <c r="J164" s="444" t="s">
        <v>878</v>
      </c>
      <c r="K164" s="445">
        <v>100</v>
      </c>
      <c r="L164" s="446"/>
      <c r="M164" s="416">
        <v>2</v>
      </c>
      <c r="N164" s="404">
        <v>2</v>
      </c>
      <c r="O164" s="417">
        <f t="shared" si="6"/>
        <v>1</v>
      </c>
      <c r="P164" s="418">
        <f t="shared" si="7"/>
        <v>100</v>
      </c>
      <c r="Q164" s="419">
        <f t="shared" si="8"/>
        <v>1</v>
      </c>
      <c r="R164" s="420"/>
    </row>
    <row r="165" spans="1:18" ht="38.25">
      <c r="A165" s="435" t="s">
        <v>381</v>
      </c>
      <c r="B165" s="444" t="s">
        <v>122</v>
      </c>
      <c r="C165" s="444" t="s">
        <v>885</v>
      </c>
      <c r="D165" s="444" t="s">
        <v>884</v>
      </c>
      <c r="E165" s="410" t="s">
        <v>7</v>
      </c>
      <c r="F165" s="445" t="s">
        <v>123</v>
      </c>
      <c r="G165" s="444" t="s">
        <v>918</v>
      </c>
      <c r="H165" s="444" t="s">
        <v>895</v>
      </c>
      <c r="I165" s="444" t="s">
        <v>125</v>
      </c>
      <c r="J165" s="444" t="s">
        <v>878</v>
      </c>
      <c r="K165" s="445">
        <v>100</v>
      </c>
      <c r="L165" s="448"/>
      <c r="M165" s="416">
        <v>12</v>
      </c>
      <c r="N165" s="404">
        <v>12</v>
      </c>
      <c r="O165" s="417">
        <f t="shared" si="6"/>
        <v>1</v>
      </c>
      <c r="P165" s="418">
        <f t="shared" si="7"/>
        <v>100</v>
      </c>
      <c r="Q165" s="419">
        <f t="shared" si="8"/>
        <v>1</v>
      </c>
      <c r="R165" s="420"/>
    </row>
    <row r="166" spans="1:18" ht="38.25">
      <c r="A166" s="435" t="s">
        <v>381</v>
      </c>
      <c r="B166" s="444" t="s">
        <v>122</v>
      </c>
      <c r="C166" s="444" t="s">
        <v>886</v>
      </c>
      <c r="D166" s="444" t="s">
        <v>106</v>
      </c>
      <c r="E166" s="410" t="s">
        <v>7</v>
      </c>
      <c r="F166" s="445" t="s">
        <v>123</v>
      </c>
      <c r="G166" s="444" t="s">
        <v>918</v>
      </c>
      <c r="H166" s="444" t="s">
        <v>895</v>
      </c>
      <c r="I166" s="444" t="s">
        <v>125</v>
      </c>
      <c r="J166" s="444" t="s">
        <v>878</v>
      </c>
      <c r="K166" s="445">
        <v>100</v>
      </c>
      <c r="L166" s="448"/>
      <c r="M166" s="416">
        <v>1</v>
      </c>
      <c r="N166" s="404">
        <v>1</v>
      </c>
      <c r="O166" s="417">
        <f t="shared" si="6"/>
        <v>1</v>
      </c>
      <c r="P166" s="418">
        <f t="shared" si="7"/>
        <v>100</v>
      </c>
      <c r="Q166" s="419">
        <f t="shared" si="8"/>
        <v>1</v>
      </c>
      <c r="R166" s="420" t="s">
        <v>887</v>
      </c>
    </row>
    <row r="167" spans="1:18" ht="38.25">
      <c r="A167" s="435" t="s">
        <v>381</v>
      </c>
      <c r="B167" s="444" t="s">
        <v>122</v>
      </c>
      <c r="C167" s="403" t="s">
        <v>881</v>
      </c>
      <c r="D167" s="444" t="s">
        <v>106</v>
      </c>
      <c r="E167" s="410" t="s">
        <v>7</v>
      </c>
      <c r="F167" s="445" t="s">
        <v>123</v>
      </c>
      <c r="G167" s="444" t="s">
        <v>918</v>
      </c>
      <c r="H167" s="444" t="s">
        <v>895</v>
      </c>
      <c r="I167" s="444" t="s">
        <v>125</v>
      </c>
      <c r="J167" s="444" t="s">
        <v>878</v>
      </c>
      <c r="K167" s="445">
        <v>100</v>
      </c>
      <c r="L167" s="448"/>
      <c r="M167" s="416">
        <v>0</v>
      </c>
      <c r="N167" s="404">
        <v>0</v>
      </c>
      <c r="O167" s="417" t="s">
        <v>7</v>
      </c>
      <c r="P167" s="418" t="s">
        <v>7</v>
      </c>
      <c r="Q167" s="419" t="s">
        <v>7</v>
      </c>
      <c r="R167" s="420" t="s">
        <v>888</v>
      </c>
    </row>
    <row r="168" spans="1:18" ht="89.25">
      <c r="A168" s="435" t="s">
        <v>381</v>
      </c>
      <c r="B168" s="444" t="s">
        <v>566</v>
      </c>
      <c r="C168" s="444" t="s">
        <v>886</v>
      </c>
      <c r="D168" s="444" t="s">
        <v>106</v>
      </c>
      <c r="E168" s="450" t="s">
        <v>889</v>
      </c>
      <c r="F168" s="445" t="s">
        <v>123</v>
      </c>
      <c r="G168" s="444" t="s">
        <v>918</v>
      </c>
      <c r="H168" s="444" t="s">
        <v>895</v>
      </c>
      <c r="I168" s="444" t="s">
        <v>125</v>
      </c>
      <c r="J168" s="444" t="s">
        <v>878</v>
      </c>
      <c r="K168" s="445">
        <v>100</v>
      </c>
      <c r="L168" s="448"/>
      <c r="M168" s="416">
        <v>6</v>
      </c>
      <c r="N168" s="404">
        <v>6</v>
      </c>
      <c r="O168" s="417">
        <f t="shared" si="6"/>
        <v>1</v>
      </c>
      <c r="P168" s="418">
        <f t="shared" si="7"/>
        <v>100</v>
      </c>
      <c r="Q168" s="419">
        <f t="shared" si="8"/>
        <v>1</v>
      </c>
      <c r="R168" s="420" t="s">
        <v>890</v>
      </c>
    </row>
    <row r="169" spans="1:18" ht="38.25">
      <c r="A169" s="435" t="s">
        <v>381</v>
      </c>
      <c r="B169" s="444" t="s">
        <v>122</v>
      </c>
      <c r="C169" s="403" t="s">
        <v>874</v>
      </c>
      <c r="D169" s="444" t="s">
        <v>875</v>
      </c>
      <c r="E169" s="410" t="s">
        <v>7</v>
      </c>
      <c r="F169" s="445" t="s">
        <v>123</v>
      </c>
      <c r="G169" s="444" t="s">
        <v>899</v>
      </c>
      <c r="H169" s="444" t="s">
        <v>895</v>
      </c>
      <c r="I169" s="444" t="s">
        <v>125</v>
      </c>
      <c r="J169" s="444" t="s">
        <v>878</v>
      </c>
      <c r="K169" s="445">
        <v>100</v>
      </c>
      <c r="L169" s="446"/>
      <c r="M169" s="404">
        <v>60</v>
      </c>
      <c r="N169" s="404">
        <v>50</v>
      </c>
      <c r="O169" s="417">
        <f t="shared" si="6"/>
        <v>0.83333333333333337</v>
      </c>
      <c r="P169" s="418">
        <f t="shared" si="7"/>
        <v>83.333333333333343</v>
      </c>
      <c r="Q169" s="419">
        <f t="shared" si="8"/>
        <v>0.83333333333333337</v>
      </c>
      <c r="R169" s="420"/>
    </row>
    <row r="170" spans="1:18" ht="38.25">
      <c r="A170" s="435" t="s">
        <v>381</v>
      </c>
      <c r="B170" s="444" t="s">
        <v>122</v>
      </c>
      <c r="C170" s="409" t="s">
        <v>110</v>
      </c>
      <c r="D170" s="444" t="s">
        <v>879</v>
      </c>
      <c r="E170" s="410" t="s">
        <v>7</v>
      </c>
      <c r="F170" s="445" t="s">
        <v>123</v>
      </c>
      <c r="G170" s="444" t="s">
        <v>902</v>
      </c>
      <c r="H170" s="444" t="s">
        <v>895</v>
      </c>
      <c r="I170" s="444" t="s">
        <v>125</v>
      </c>
      <c r="J170" s="444" t="s">
        <v>878</v>
      </c>
      <c r="K170" s="445">
        <v>100</v>
      </c>
      <c r="L170" s="446"/>
      <c r="M170" s="416">
        <v>4</v>
      </c>
      <c r="N170" s="404">
        <v>4</v>
      </c>
      <c r="O170" s="417">
        <f t="shared" si="6"/>
        <v>1</v>
      </c>
      <c r="P170" s="418">
        <f t="shared" si="7"/>
        <v>100</v>
      </c>
      <c r="Q170" s="419">
        <f t="shared" si="8"/>
        <v>1</v>
      </c>
      <c r="R170" s="420"/>
    </row>
    <row r="171" spans="1:18" ht="63.75">
      <c r="A171" s="435" t="s">
        <v>381</v>
      </c>
      <c r="B171" s="444" t="s">
        <v>122</v>
      </c>
      <c r="C171" s="403" t="s">
        <v>881</v>
      </c>
      <c r="D171" s="444" t="s">
        <v>882</v>
      </c>
      <c r="E171" s="410" t="s">
        <v>7</v>
      </c>
      <c r="F171" s="445" t="s">
        <v>123</v>
      </c>
      <c r="G171" s="444" t="s">
        <v>902</v>
      </c>
      <c r="H171" s="444" t="s">
        <v>895</v>
      </c>
      <c r="I171" s="444" t="s">
        <v>125</v>
      </c>
      <c r="J171" s="444" t="s">
        <v>878</v>
      </c>
      <c r="K171" s="445">
        <v>100</v>
      </c>
      <c r="L171" s="421"/>
      <c r="M171" s="404">
        <v>3</v>
      </c>
      <c r="N171" s="404">
        <v>3</v>
      </c>
      <c r="O171" s="417">
        <f t="shared" si="6"/>
        <v>1</v>
      </c>
      <c r="P171" s="418">
        <f t="shared" si="7"/>
        <v>100</v>
      </c>
      <c r="Q171" s="419">
        <f t="shared" si="8"/>
        <v>1</v>
      </c>
      <c r="R171" s="420" t="s">
        <v>883</v>
      </c>
    </row>
    <row r="172" spans="1:18" ht="38.25">
      <c r="A172" s="435" t="s">
        <v>381</v>
      </c>
      <c r="B172" s="444" t="s">
        <v>122</v>
      </c>
      <c r="C172" s="403" t="s">
        <v>881</v>
      </c>
      <c r="D172" s="444" t="s">
        <v>884</v>
      </c>
      <c r="E172" s="410" t="s">
        <v>7</v>
      </c>
      <c r="F172" s="445" t="s">
        <v>123</v>
      </c>
      <c r="G172" s="444" t="s">
        <v>902</v>
      </c>
      <c r="H172" s="444" t="s">
        <v>895</v>
      </c>
      <c r="I172" s="444" t="s">
        <v>125</v>
      </c>
      <c r="J172" s="444" t="s">
        <v>878</v>
      </c>
      <c r="K172" s="445">
        <v>100</v>
      </c>
      <c r="L172" s="424"/>
      <c r="M172" s="425">
        <v>6</v>
      </c>
      <c r="N172" s="404">
        <v>6</v>
      </c>
      <c r="O172" s="417">
        <f t="shared" si="6"/>
        <v>1</v>
      </c>
      <c r="P172" s="418">
        <f t="shared" si="7"/>
        <v>100</v>
      </c>
      <c r="Q172" s="419">
        <f t="shared" si="8"/>
        <v>1</v>
      </c>
      <c r="R172" s="420"/>
    </row>
    <row r="173" spans="1:18" ht="38.25">
      <c r="A173" s="435" t="s">
        <v>381</v>
      </c>
      <c r="B173" s="444" t="s">
        <v>122</v>
      </c>
      <c r="C173" s="409" t="s">
        <v>110</v>
      </c>
      <c r="D173" s="444" t="s">
        <v>884</v>
      </c>
      <c r="E173" s="410" t="s">
        <v>7</v>
      </c>
      <c r="F173" s="445" t="s">
        <v>123</v>
      </c>
      <c r="G173" s="444" t="s">
        <v>902</v>
      </c>
      <c r="H173" s="444" t="s">
        <v>895</v>
      </c>
      <c r="I173" s="444" t="s">
        <v>125</v>
      </c>
      <c r="J173" s="444" t="s">
        <v>878</v>
      </c>
      <c r="K173" s="445">
        <v>100</v>
      </c>
      <c r="L173" s="446"/>
      <c r="M173" s="416">
        <v>2</v>
      </c>
      <c r="N173" s="404">
        <v>2</v>
      </c>
      <c r="O173" s="417">
        <f t="shared" si="6"/>
        <v>1</v>
      </c>
      <c r="P173" s="418">
        <f t="shared" si="7"/>
        <v>100</v>
      </c>
      <c r="Q173" s="419">
        <f t="shared" si="8"/>
        <v>1</v>
      </c>
      <c r="R173" s="420"/>
    </row>
    <row r="174" spans="1:18" ht="38.25">
      <c r="A174" s="435" t="s">
        <v>381</v>
      </c>
      <c r="B174" s="444" t="s">
        <v>122</v>
      </c>
      <c r="C174" s="444" t="s">
        <v>885</v>
      </c>
      <c r="D174" s="444" t="s">
        <v>884</v>
      </c>
      <c r="E174" s="410" t="s">
        <v>7</v>
      </c>
      <c r="F174" s="445" t="s">
        <v>123</v>
      </c>
      <c r="G174" s="444" t="s">
        <v>902</v>
      </c>
      <c r="H174" s="444" t="s">
        <v>895</v>
      </c>
      <c r="I174" s="444" t="s">
        <v>125</v>
      </c>
      <c r="J174" s="444" t="s">
        <v>878</v>
      </c>
      <c r="K174" s="445">
        <v>100</v>
      </c>
      <c r="L174" s="448"/>
      <c r="M174" s="416">
        <v>12</v>
      </c>
      <c r="N174" s="404">
        <v>12</v>
      </c>
      <c r="O174" s="417">
        <f t="shared" si="6"/>
        <v>1</v>
      </c>
      <c r="P174" s="418">
        <f t="shared" si="7"/>
        <v>100</v>
      </c>
      <c r="Q174" s="419">
        <f t="shared" si="8"/>
        <v>1</v>
      </c>
      <c r="R174" s="420"/>
    </row>
    <row r="175" spans="1:18" ht="38.25">
      <c r="A175" s="435" t="s">
        <v>381</v>
      </c>
      <c r="B175" s="444" t="s">
        <v>122</v>
      </c>
      <c r="C175" s="444" t="s">
        <v>886</v>
      </c>
      <c r="D175" s="444" t="s">
        <v>106</v>
      </c>
      <c r="E175" s="410" t="s">
        <v>7</v>
      </c>
      <c r="F175" s="445" t="s">
        <v>123</v>
      </c>
      <c r="G175" s="444" t="s">
        <v>902</v>
      </c>
      <c r="H175" s="444" t="s">
        <v>895</v>
      </c>
      <c r="I175" s="444" t="s">
        <v>125</v>
      </c>
      <c r="J175" s="444" t="s">
        <v>878</v>
      </c>
      <c r="K175" s="445">
        <v>100</v>
      </c>
      <c r="L175" s="448"/>
      <c r="M175" s="416">
        <v>1</v>
      </c>
      <c r="N175" s="404">
        <v>1</v>
      </c>
      <c r="O175" s="417">
        <f t="shared" si="6"/>
        <v>1</v>
      </c>
      <c r="P175" s="418">
        <f t="shared" si="7"/>
        <v>100</v>
      </c>
      <c r="Q175" s="419">
        <f t="shared" si="8"/>
        <v>1</v>
      </c>
      <c r="R175" s="420" t="s">
        <v>887</v>
      </c>
    </row>
    <row r="176" spans="1:18" ht="38.25">
      <c r="A176" s="435" t="s">
        <v>381</v>
      </c>
      <c r="B176" s="444" t="s">
        <v>122</v>
      </c>
      <c r="C176" s="403" t="s">
        <v>881</v>
      </c>
      <c r="D176" s="444" t="s">
        <v>106</v>
      </c>
      <c r="E176" s="410" t="s">
        <v>7</v>
      </c>
      <c r="F176" s="445" t="s">
        <v>123</v>
      </c>
      <c r="G176" s="444" t="s">
        <v>902</v>
      </c>
      <c r="H176" s="444" t="s">
        <v>895</v>
      </c>
      <c r="I176" s="444" t="s">
        <v>125</v>
      </c>
      <c r="J176" s="444" t="s">
        <v>878</v>
      </c>
      <c r="K176" s="445">
        <v>100</v>
      </c>
      <c r="L176" s="448"/>
      <c r="M176" s="416">
        <v>0</v>
      </c>
      <c r="N176" s="404">
        <v>0</v>
      </c>
      <c r="O176" s="417" t="s">
        <v>7</v>
      </c>
      <c r="P176" s="418" t="s">
        <v>7</v>
      </c>
      <c r="Q176" s="419" t="s">
        <v>7</v>
      </c>
      <c r="R176" s="420" t="s">
        <v>888</v>
      </c>
    </row>
    <row r="177" spans="1:18" ht="89.25">
      <c r="A177" s="435" t="s">
        <v>381</v>
      </c>
      <c r="B177" s="444" t="s">
        <v>566</v>
      </c>
      <c r="C177" s="444" t="s">
        <v>886</v>
      </c>
      <c r="D177" s="444" t="s">
        <v>106</v>
      </c>
      <c r="E177" s="450" t="s">
        <v>889</v>
      </c>
      <c r="F177" s="445" t="s">
        <v>123</v>
      </c>
      <c r="G177" s="444" t="s">
        <v>902</v>
      </c>
      <c r="H177" s="444" t="s">
        <v>895</v>
      </c>
      <c r="I177" s="444" t="s">
        <v>125</v>
      </c>
      <c r="J177" s="444" t="s">
        <v>878</v>
      </c>
      <c r="K177" s="445">
        <v>100</v>
      </c>
      <c r="L177" s="448"/>
      <c r="M177" s="416">
        <v>6</v>
      </c>
      <c r="N177" s="404">
        <v>6</v>
      </c>
      <c r="O177" s="417">
        <f t="shared" si="6"/>
        <v>1</v>
      </c>
      <c r="P177" s="418">
        <f t="shared" si="7"/>
        <v>100</v>
      </c>
      <c r="Q177" s="419">
        <f t="shared" si="8"/>
        <v>1</v>
      </c>
      <c r="R177" s="420" t="s">
        <v>890</v>
      </c>
    </row>
    <row r="178" spans="1:18" ht="38.25">
      <c r="A178" s="435" t="s">
        <v>381</v>
      </c>
      <c r="B178" s="444" t="s">
        <v>122</v>
      </c>
      <c r="C178" s="403" t="s">
        <v>874</v>
      </c>
      <c r="D178" s="444" t="s">
        <v>875</v>
      </c>
      <c r="E178" s="410" t="s">
        <v>7</v>
      </c>
      <c r="F178" s="445" t="s">
        <v>123</v>
      </c>
      <c r="G178" s="444" t="s">
        <v>903</v>
      </c>
      <c r="H178" s="444" t="s">
        <v>895</v>
      </c>
      <c r="I178" s="444" t="s">
        <v>125</v>
      </c>
      <c r="J178" s="444" t="s">
        <v>878</v>
      </c>
      <c r="K178" s="445">
        <v>100</v>
      </c>
      <c r="L178" s="446"/>
      <c r="M178" s="404">
        <v>60</v>
      </c>
      <c r="N178" s="404">
        <v>55</v>
      </c>
      <c r="O178" s="417">
        <f t="shared" si="6"/>
        <v>0.91666666666666663</v>
      </c>
      <c r="P178" s="418">
        <f t="shared" si="7"/>
        <v>91.666666666666657</v>
      </c>
      <c r="Q178" s="419">
        <f t="shared" si="8"/>
        <v>0.91666666666666663</v>
      </c>
      <c r="R178" s="420"/>
    </row>
    <row r="179" spans="1:18" ht="38.25">
      <c r="A179" s="435" t="s">
        <v>381</v>
      </c>
      <c r="B179" s="444" t="s">
        <v>122</v>
      </c>
      <c r="C179" s="409" t="s">
        <v>110</v>
      </c>
      <c r="D179" s="444" t="s">
        <v>879</v>
      </c>
      <c r="E179" s="410" t="s">
        <v>7</v>
      </c>
      <c r="F179" s="445" t="s">
        <v>123</v>
      </c>
      <c r="G179" s="444" t="s">
        <v>919</v>
      </c>
      <c r="H179" s="444" t="s">
        <v>895</v>
      </c>
      <c r="I179" s="444" t="s">
        <v>125</v>
      </c>
      <c r="J179" s="444" t="s">
        <v>878</v>
      </c>
      <c r="K179" s="445">
        <v>100</v>
      </c>
      <c r="L179" s="446"/>
      <c r="M179" s="416">
        <v>4</v>
      </c>
      <c r="N179" s="404">
        <v>4</v>
      </c>
      <c r="O179" s="417">
        <f t="shared" si="6"/>
        <v>1</v>
      </c>
      <c r="P179" s="418">
        <f t="shared" si="7"/>
        <v>100</v>
      </c>
      <c r="Q179" s="419">
        <f t="shared" si="8"/>
        <v>1</v>
      </c>
      <c r="R179" s="420"/>
    </row>
    <row r="180" spans="1:18" ht="63.75">
      <c r="A180" s="435" t="s">
        <v>381</v>
      </c>
      <c r="B180" s="444" t="s">
        <v>122</v>
      </c>
      <c r="C180" s="403" t="s">
        <v>881</v>
      </c>
      <c r="D180" s="444" t="s">
        <v>882</v>
      </c>
      <c r="E180" s="410" t="s">
        <v>7</v>
      </c>
      <c r="F180" s="445" t="s">
        <v>123</v>
      </c>
      <c r="G180" s="444" t="s">
        <v>919</v>
      </c>
      <c r="H180" s="444" t="s">
        <v>895</v>
      </c>
      <c r="I180" s="444" t="s">
        <v>125</v>
      </c>
      <c r="J180" s="444" t="s">
        <v>878</v>
      </c>
      <c r="K180" s="445">
        <v>100</v>
      </c>
      <c r="L180" s="421"/>
      <c r="M180" s="404">
        <v>3</v>
      </c>
      <c r="N180" s="404">
        <v>3</v>
      </c>
      <c r="O180" s="417">
        <f t="shared" si="6"/>
        <v>1</v>
      </c>
      <c r="P180" s="418">
        <f t="shared" si="7"/>
        <v>100</v>
      </c>
      <c r="Q180" s="419">
        <f t="shared" si="8"/>
        <v>1</v>
      </c>
      <c r="R180" s="420" t="s">
        <v>883</v>
      </c>
    </row>
    <row r="181" spans="1:18" ht="38.25">
      <c r="A181" s="435" t="s">
        <v>381</v>
      </c>
      <c r="B181" s="444" t="s">
        <v>122</v>
      </c>
      <c r="C181" s="403" t="s">
        <v>881</v>
      </c>
      <c r="D181" s="444" t="s">
        <v>884</v>
      </c>
      <c r="E181" s="410" t="s">
        <v>7</v>
      </c>
      <c r="F181" s="445" t="s">
        <v>123</v>
      </c>
      <c r="G181" s="444" t="s">
        <v>919</v>
      </c>
      <c r="H181" s="444" t="s">
        <v>895</v>
      </c>
      <c r="I181" s="444" t="s">
        <v>125</v>
      </c>
      <c r="J181" s="444" t="s">
        <v>878</v>
      </c>
      <c r="K181" s="445">
        <v>100</v>
      </c>
      <c r="L181" s="424"/>
      <c r="M181" s="425">
        <v>6</v>
      </c>
      <c r="N181" s="404">
        <v>6</v>
      </c>
      <c r="O181" s="417">
        <f t="shared" si="6"/>
        <v>1</v>
      </c>
      <c r="P181" s="418">
        <f t="shared" si="7"/>
        <v>100</v>
      </c>
      <c r="Q181" s="419">
        <f t="shared" si="8"/>
        <v>1</v>
      </c>
      <c r="R181" s="420"/>
    </row>
    <row r="182" spans="1:18" ht="38.25">
      <c r="A182" s="435" t="s">
        <v>381</v>
      </c>
      <c r="B182" s="444" t="s">
        <v>122</v>
      </c>
      <c r="C182" s="409" t="s">
        <v>110</v>
      </c>
      <c r="D182" s="444" t="s">
        <v>884</v>
      </c>
      <c r="E182" s="410" t="s">
        <v>7</v>
      </c>
      <c r="F182" s="445" t="s">
        <v>123</v>
      </c>
      <c r="G182" s="444" t="s">
        <v>919</v>
      </c>
      <c r="H182" s="444" t="s">
        <v>895</v>
      </c>
      <c r="I182" s="444" t="s">
        <v>125</v>
      </c>
      <c r="J182" s="444" t="s">
        <v>878</v>
      </c>
      <c r="K182" s="445">
        <v>100</v>
      </c>
      <c r="L182" s="446"/>
      <c r="M182" s="416">
        <v>2</v>
      </c>
      <c r="N182" s="404">
        <v>2</v>
      </c>
      <c r="O182" s="417">
        <f t="shared" si="6"/>
        <v>1</v>
      </c>
      <c r="P182" s="418">
        <f t="shared" si="7"/>
        <v>100</v>
      </c>
      <c r="Q182" s="419">
        <f t="shared" si="8"/>
        <v>1</v>
      </c>
      <c r="R182" s="420"/>
    </row>
    <row r="183" spans="1:18" ht="38.25">
      <c r="A183" s="435" t="s">
        <v>381</v>
      </c>
      <c r="B183" s="444" t="s">
        <v>122</v>
      </c>
      <c r="C183" s="444" t="s">
        <v>885</v>
      </c>
      <c r="D183" s="444" t="s">
        <v>884</v>
      </c>
      <c r="E183" s="410" t="s">
        <v>7</v>
      </c>
      <c r="F183" s="445" t="s">
        <v>123</v>
      </c>
      <c r="G183" s="444" t="s">
        <v>919</v>
      </c>
      <c r="H183" s="444" t="s">
        <v>895</v>
      </c>
      <c r="I183" s="444" t="s">
        <v>125</v>
      </c>
      <c r="J183" s="444" t="s">
        <v>878</v>
      </c>
      <c r="K183" s="445">
        <v>100</v>
      </c>
      <c r="L183" s="448"/>
      <c r="M183" s="416">
        <v>12</v>
      </c>
      <c r="N183" s="404">
        <v>12</v>
      </c>
      <c r="O183" s="417">
        <f t="shared" si="6"/>
        <v>1</v>
      </c>
      <c r="P183" s="418">
        <f t="shared" si="7"/>
        <v>100</v>
      </c>
      <c r="Q183" s="419">
        <f t="shared" si="8"/>
        <v>1</v>
      </c>
      <c r="R183" s="420"/>
    </row>
    <row r="184" spans="1:18" ht="38.25">
      <c r="A184" s="435" t="s">
        <v>381</v>
      </c>
      <c r="B184" s="444" t="s">
        <v>122</v>
      </c>
      <c r="C184" s="444" t="s">
        <v>886</v>
      </c>
      <c r="D184" s="444" t="s">
        <v>106</v>
      </c>
      <c r="E184" s="410" t="s">
        <v>7</v>
      </c>
      <c r="F184" s="445" t="s">
        <v>123</v>
      </c>
      <c r="G184" s="444" t="s">
        <v>919</v>
      </c>
      <c r="H184" s="444" t="s">
        <v>895</v>
      </c>
      <c r="I184" s="444" t="s">
        <v>125</v>
      </c>
      <c r="J184" s="444" t="s">
        <v>878</v>
      </c>
      <c r="K184" s="445">
        <v>100</v>
      </c>
      <c r="L184" s="448"/>
      <c r="M184" s="416">
        <v>1</v>
      </c>
      <c r="N184" s="404">
        <v>1</v>
      </c>
      <c r="O184" s="417">
        <f t="shared" si="6"/>
        <v>1</v>
      </c>
      <c r="P184" s="418">
        <f t="shared" si="7"/>
        <v>100</v>
      </c>
      <c r="Q184" s="419">
        <f t="shared" si="8"/>
        <v>1</v>
      </c>
      <c r="R184" s="420" t="s">
        <v>887</v>
      </c>
    </row>
    <row r="185" spans="1:18" ht="38.25">
      <c r="A185" s="435" t="s">
        <v>381</v>
      </c>
      <c r="B185" s="444" t="s">
        <v>122</v>
      </c>
      <c r="C185" s="403" t="s">
        <v>881</v>
      </c>
      <c r="D185" s="444" t="s">
        <v>106</v>
      </c>
      <c r="E185" s="410" t="s">
        <v>7</v>
      </c>
      <c r="F185" s="445" t="s">
        <v>123</v>
      </c>
      <c r="G185" s="444" t="s">
        <v>919</v>
      </c>
      <c r="H185" s="444" t="s">
        <v>895</v>
      </c>
      <c r="I185" s="444" t="s">
        <v>125</v>
      </c>
      <c r="J185" s="444" t="s">
        <v>878</v>
      </c>
      <c r="K185" s="445">
        <v>100</v>
      </c>
      <c r="L185" s="448"/>
      <c r="M185" s="416">
        <v>0</v>
      </c>
      <c r="N185" s="404">
        <v>0</v>
      </c>
      <c r="O185" s="417" t="s">
        <v>7</v>
      </c>
      <c r="P185" s="418" t="s">
        <v>7</v>
      </c>
      <c r="Q185" s="419" t="s">
        <v>7</v>
      </c>
      <c r="R185" s="420" t="s">
        <v>888</v>
      </c>
    </row>
    <row r="186" spans="1:18" ht="89.25">
      <c r="A186" s="435" t="s">
        <v>381</v>
      </c>
      <c r="B186" s="444" t="s">
        <v>566</v>
      </c>
      <c r="C186" s="444" t="s">
        <v>886</v>
      </c>
      <c r="D186" s="444" t="s">
        <v>106</v>
      </c>
      <c r="E186" s="450" t="s">
        <v>889</v>
      </c>
      <c r="F186" s="445" t="s">
        <v>123</v>
      </c>
      <c r="G186" s="444" t="s">
        <v>919</v>
      </c>
      <c r="H186" s="444" t="s">
        <v>895</v>
      </c>
      <c r="I186" s="444" t="s">
        <v>125</v>
      </c>
      <c r="J186" s="444" t="s">
        <v>878</v>
      </c>
      <c r="K186" s="445">
        <v>100</v>
      </c>
      <c r="L186" s="448"/>
      <c r="M186" s="416">
        <v>6</v>
      </c>
      <c r="N186" s="404">
        <v>6</v>
      </c>
      <c r="O186" s="417">
        <f t="shared" si="6"/>
        <v>1</v>
      </c>
      <c r="P186" s="418">
        <f t="shared" si="7"/>
        <v>100</v>
      </c>
      <c r="Q186" s="419">
        <f t="shared" si="8"/>
        <v>1</v>
      </c>
      <c r="R186" s="420" t="s">
        <v>890</v>
      </c>
    </row>
    <row r="187" spans="1:18" ht="38.25">
      <c r="A187" s="435" t="s">
        <v>381</v>
      </c>
      <c r="B187" s="444" t="s">
        <v>122</v>
      </c>
      <c r="C187" s="403" t="s">
        <v>874</v>
      </c>
      <c r="D187" s="444" t="s">
        <v>875</v>
      </c>
      <c r="E187" s="410" t="s">
        <v>7</v>
      </c>
      <c r="F187" s="445" t="s">
        <v>123</v>
      </c>
      <c r="G187" s="444" t="s">
        <v>912</v>
      </c>
      <c r="H187" s="444" t="s">
        <v>895</v>
      </c>
      <c r="I187" s="444" t="s">
        <v>125</v>
      </c>
      <c r="J187" s="444" t="s">
        <v>878</v>
      </c>
      <c r="K187" s="445">
        <v>100</v>
      </c>
      <c r="L187" s="446"/>
      <c r="M187" s="404">
        <v>60</v>
      </c>
      <c r="N187" s="404">
        <v>55</v>
      </c>
      <c r="O187" s="417">
        <f t="shared" si="6"/>
        <v>0.91666666666666663</v>
      </c>
      <c r="P187" s="418">
        <f t="shared" si="7"/>
        <v>91.666666666666657</v>
      </c>
      <c r="Q187" s="419">
        <f t="shared" si="8"/>
        <v>0.91666666666666663</v>
      </c>
      <c r="R187" s="420"/>
    </row>
    <row r="188" spans="1:18" ht="38.25">
      <c r="A188" s="435" t="s">
        <v>381</v>
      </c>
      <c r="B188" s="444" t="s">
        <v>122</v>
      </c>
      <c r="C188" s="409" t="s">
        <v>110</v>
      </c>
      <c r="D188" s="444" t="s">
        <v>879</v>
      </c>
      <c r="E188" s="410" t="s">
        <v>7</v>
      </c>
      <c r="F188" s="445" t="s">
        <v>123</v>
      </c>
      <c r="G188" s="444" t="s">
        <v>920</v>
      </c>
      <c r="H188" s="444" t="s">
        <v>895</v>
      </c>
      <c r="I188" s="444" t="s">
        <v>125</v>
      </c>
      <c r="J188" s="444" t="s">
        <v>878</v>
      </c>
      <c r="K188" s="445">
        <v>100</v>
      </c>
      <c r="L188" s="446"/>
      <c r="M188" s="416">
        <v>4</v>
      </c>
      <c r="N188" s="404">
        <v>4</v>
      </c>
      <c r="O188" s="417">
        <f t="shared" si="6"/>
        <v>1</v>
      </c>
      <c r="P188" s="418">
        <f t="shared" si="7"/>
        <v>100</v>
      </c>
      <c r="Q188" s="419">
        <f t="shared" si="8"/>
        <v>1</v>
      </c>
      <c r="R188" s="420"/>
    </row>
    <row r="189" spans="1:18" ht="63.75">
      <c r="A189" s="435" t="s">
        <v>381</v>
      </c>
      <c r="B189" s="444" t="s">
        <v>122</v>
      </c>
      <c r="C189" s="403" t="s">
        <v>881</v>
      </c>
      <c r="D189" s="444" t="s">
        <v>882</v>
      </c>
      <c r="E189" s="410" t="s">
        <v>7</v>
      </c>
      <c r="F189" s="445" t="s">
        <v>123</v>
      </c>
      <c r="G189" s="444" t="s">
        <v>920</v>
      </c>
      <c r="H189" s="444" t="s">
        <v>895</v>
      </c>
      <c r="I189" s="444" t="s">
        <v>125</v>
      </c>
      <c r="J189" s="444" t="s">
        <v>878</v>
      </c>
      <c r="K189" s="445">
        <v>100</v>
      </c>
      <c r="L189" s="421"/>
      <c r="M189" s="404">
        <v>3</v>
      </c>
      <c r="N189" s="404">
        <v>3</v>
      </c>
      <c r="O189" s="417">
        <f t="shared" si="6"/>
        <v>1</v>
      </c>
      <c r="P189" s="418">
        <f t="shared" si="7"/>
        <v>100</v>
      </c>
      <c r="Q189" s="419">
        <f t="shared" si="8"/>
        <v>1</v>
      </c>
      <c r="R189" s="420" t="s">
        <v>883</v>
      </c>
    </row>
    <row r="190" spans="1:18" ht="38.25">
      <c r="A190" s="435" t="s">
        <v>381</v>
      </c>
      <c r="B190" s="444" t="s">
        <v>122</v>
      </c>
      <c r="C190" s="403" t="s">
        <v>881</v>
      </c>
      <c r="D190" s="444" t="s">
        <v>884</v>
      </c>
      <c r="E190" s="410" t="s">
        <v>7</v>
      </c>
      <c r="F190" s="445" t="s">
        <v>123</v>
      </c>
      <c r="G190" s="444" t="s">
        <v>920</v>
      </c>
      <c r="H190" s="444" t="s">
        <v>895</v>
      </c>
      <c r="I190" s="444" t="s">
        <v>125</v>
      </c>
      <c r="J190" s="444" t="s">
        <v>878</v>
      </c>
      <c r="K190" s="445">
        <v>100</v>
      </c>
      <c r="L190" s="424"/>
      <c r="M190" s="425">
        <v>6</v>
      </c>
      <c r="N190" s="404">
        <v>6</v>
      </c>
      <c r="O190" s="417">
        <f t="shared" si="6"/>
        <v>1</v>
      </c>
      <c r="P190" s="418">
        <f t="shared" si="7"/>
        <v>100</v>
      </c>
      <c r="Q190" s="419">
        <f t="shared" si="8"/>
        <v>1</v>
      </c>
      <c r="R190" s="420"/>
    </row>
    <row r="191" spans="1:18" ht="38.25">
      <c r="A191" s="435" t="s">
        <v>381</v>
      </c>
      <c r="B191" s="444" t="s">
        <v>122</v>
      </c>
      <c r="C191" s="409" t="s">
        <v>110</v>
      </c>
      <c r="D191" s="444" t="s">
        <v>884</v>
      </c>
      <c r="E191" s="410" t="s">
        <v>7</v>
      </c>
      <c r="F191" s="445" t="s">
        <v>123</v>
      </c>
      <c r="G191" s="444" t="s">
        <v>920</v>
      </c>
      <c r="H191" s="444" t="s">
        <v>895</v>
      </c>
      <c r="I191" s="444" t="s">
        <v>125</v>
      </c>
      <c r="J191" s="444" t="s">
        <v>878</v>
      </c>
      <c r="K191" s="445">
        <v>100</v>
      </c>
      <c r="L191" s="446"/>
      <c r="M191" s="416">
        <v>2</v>
      </c>
      <c r="N191" s="404">
        <v>2</v>
      </c>
      <c r="O191" s="417">
        <f t="shared" si="6"/>
        <v>1</v>
      </c>
      <c r="P191" s="418">
        <f t="shared" si="7"/>
        <v>100</v>
      </c>
      <c r="Q191" s="419">
        <f t="shared" si="8"/>
        <v>1</v>
      </c>
      <c r="R191" s="420"/>
    </row>
    <row r="192" spans="1:18" ht="38.25">
      <c r="A192" s="435" t="s">
        <v>381</v>
      </c>
      <c r="B192" s="444" t="s">
        <v>122</v>
      </c>
      <c r="C192" s="444" t="s">
        <v>885</v>
      </c>
      <c r="D192" s="444" t="s">
        <v>884</v>
      </c>
      <c r="E192" s="410" t="s">
        <v>7</v>
      </c>
      <c r="F192" s="445" t="s">
        <v>123</v>
      </c>
      <c r="G192" s="444" t="s">
        <v>920</v>
      </c>
      <c r="H192" s="444" t="s">
        <v>895</v>
      </c>
      <c r="I192" s="444" t="s">
        <v>125</v>
      </c>
      <c r="J192" s="444" t="s">
        <v>878</v>
      </c>
      <c r="K192" s="445">
        <v>100</v>
      </c>
      <c r="L192" s="448"/>
      <c r="M192" s="416">
        <v>12</v>
      </c>
      <c r="N192" s="404">
        <v>12</v>
      </c>
      <c r="O192" s="417">
        <f t="shared" si="6"/>
        <v>1</v>
      </c>
      <c r="P192" s="418">
        <f t="shared" si="7"/>
        <v>100</v>
      </c>
      <c r="Q192" s="419">
        <f t="shared" si="8"/>
        <v>1</v>
      </c>
      <c r="R192" s="420"/>
    </row>
    <row r="193" spans="1:18" ht="38.25">
      <c r="A193" s="435" t="s">
        <v>381</v>
      </c>
      <c r="B193" s="444" t="s">
        <v>122</v>
      </c>
      <c r="C193" s="444" t="s">
        <v>886</v>
      </c>
      <c r="D193" s="444" t="s">
        <v>106</v>
      </c>
      <c r="E193" s="410" t="s">
        <v>7</v>
      </c>
      <c r="F193" s="445" t="s">
        <v>123</v>
      </c>
      <c r="G193" s="444" t="s">
        <v>920</v>
      </c>
      <c r="H193" s="444" t="s">
        <v>895</v>
      </c>
      <c r="I193" s="444" t="s">
        <v>125</v>
      </c>
      <c r="J193" s="444" t="s">
        <v>878</v>
      </c>
      <c r="K193" s="445">
        <v>100</v>
      </c>
      <c r="L193" s="448"/>
      <c r="M193" s="416">
        <v>1</v>
      </c>
      <c r="N193" s="404">
        <v>1</v>
      </c>
      <c r="O193" s="417">
        <f t="shared" si="6"/>
        <v>1</v>
      </c>
      <c r="P193" s="418">
        <f t="shared" si="7"/>
        <v>100</v>
      </c>
      <c r="Q193" s="419">
        <f t="shared" si="8"/>
        <v>1</v>
      </c>
      <c r="R193" s="420" t="s">
        <v>887</v>
      </c>
    </row>
    <row r="194" spans="1:18" ht="38.25">
      <c r="A194" s="435" t="s">
        <v>381</v>
      </c>
      <c r="B194" s="444" t="s">
        <v>122</v>
      </c>
      <c r="C194" s="403" t="s">
        <v>881</v>
      </c>
      <c r="D194" s="444" t="s">
        <v>106</v>
      </c>
      <c r="E194" s="410" t="s">
        <v>7</v>
      </c>
      <c r="F194" s="445" t="s">
        <v>123</v>
      </c>
      <c r="G194" s="444" t="s">
        <v>920</v>
      </c>
      <c r="H194" s="444" t="s">
        <v>895</v>
      </c>
      <c r="I194" s="444" t="s">
        <v>125</v>
      </c>
      <c r="J194" s="444" t="s">
        <v>878</v>
      </c>
      <c r="K194" s="445">
        <v>100</v>
      </c>
      <c r="L194" s="448"/>
      <c r="M194" s="416">
        <v>0</v>
      </c>
      <c r="N194" s="404">
        <v>0</v>
      </c>
      <c r="O194" s="417" t="s">
        <v>7</v>
      </c>
      <c r="P194" s="418" t="s">
        <v>7</v>
      </c>
      <c r="Q194" s="419" t="s">
        <v>7</v>
      </c>
      <c r="R194" s="420" t="s">
        <v>888</v>
      </c>
    </row>
    <row r="195" spans="1:18" ht="89.25">
      <c r="A195" s="435" t="s">
        <v>381</v>
      </c>
      <c r="B195" s="444" t="s">
        <v>566</v>
      </c>
      <c r="C195" s="444" t="s">
        <v>886</v>
      </c>
      <c r="D195" s="444" t="s">
        <v>106</v>
      </c>
      <c r="E195" s="450" t="s">
        <v>889</v>
      </c>
      <c r="F195" s="445" t="s">
        <v>123</v>
      </c>
      <c r="G195" s="444" t="s">
        <v>920</v>
      </c>
      <c r="H195" s="444" t="s">
        <v>895</v>
      </c>
      <c r="I195" s="444" t="s">
        <v>125</v>
      </c>
      <c r="J195" s="444" t="s">
        <v>878</v>
      </c>
      <c r="K195" s="445">
        <v>100</v>
      </c>
      <c r="L195" s="448"/>
      <c r="M195" s="416">
        <v>6</v>
      </c>
      <c r="N195" s="404">
        <v>6</v>
      </c>
      <c r="O195" s="417">
        <f t="shared" si="6"/>
        <v>1</v>
      </c>
      <c r="P195" s="418">
        <f t="shared" si="7"/>
        <v>100</v>
      </c>
      <c r="Q195" s="419">
        <f t="shared" si="8"/>
        <v>1</v>
      </c>
      <c r="R195" s="420" t="s">
        <v>890</v>
      </c>
    </row>
    <row r="196" spans="1:18" ht="38.25">
      <c r="A196" s="435" t="s">
        <v>381</v>
      </c>
      <c r="B196" s="444" t="s">
        <v>122</v>
      </c>
      <c r="C196" s="403" t="s">
        <v>874</v>
      </c>
      <c r="D196" s="444" t="s">
        <v>875</v>
      </c>
      <c r="E196" s="410" t="s">
        <v>7</v>
      </c>
      <c r="F196" s="445" t="s">
        <v>123</v>
      </c>
      <c r="G196" s="444" t="s">
        <v>918</v>
      </c>
      <c r="H196" s="444" t="s">
        <v>895</v>
      </c>
      <c r="I196" s="444" t="s">
        <v>125</v>
      </c>
      <c r="J196" s="444" t="s">
        <v>878</v>
      </c>
      <c r="K196" s="445">
        <v>100</v>
      </c>
      <c r="L196" s="446"/>
      <c r="M196" s="404">
        <v>60</v>
      </c>
      <c r="N196" s="404">
        <v>55</v>
      </c>
      <c r="O196" s="417">
        <f t="shared" si="6"/>
        <v>0.91666666666666663</v>
      </c>
      <c r="P196" s="418">
        <f t="shared" si="7"/>
        <v>91.666666666666657</v>
      </c>
      <c r="Q196" s="419">
        <f t="shared" si="8"/>
        <v>0.91666666666666663</v>
      </c>
      <c r="R196" s="420"/>
    </row>
    <row r="197" spans="1:18" ht="38.25">
      <c r="A197" s="435" t="s">
        <v>381</v>
      </c>
      <c r="B197" s="444" t="s">
        <v>122</v>
      </c>
      <c r="C197" s="409" t="s">
        <v>110</v>
      </c>
      <c r="D197" s="444" t="s">
        <v>879</v>
      </c>
      <c r="E197" s="410" t="s">
        <v>7</v>
      </c>
      <c r="F197" s="445" t="s">
        <v>123</v>
      </c>
      <c r="G197" s="444" t="s">
        <v>307</v>
      </c>
      <c r="H197" s="444" t="s">
        <v>911</v>
      </c>
      <c r="I197" s="444" t="s">
        <v>125</v>
      </c>
      <c r="J197" s="444" t="s">
        <v>878</v>
      </c>
      <c r="K197" s="445">
        <v>100</v>
      </c>
      <c r="L197" s="446"/>
      <c r="M197" s="416">
        <v>4</v>
      </c>
      <c r="N197" s="404">
        <v>4</v>
      </c>
      <c r="O197" s="417">
        <f t="shared" ref="O197:O260" si="9">N197/M197</f>
        <v>1</v>
      </c>
      <c r="P197" s="418">
        <f t="shared" ref="P197:P260" si="10">Q197*100</f>
        <v>100</v>
      </c>
      <c r="Q197" s="419">
        <f t="shared" ref="Q197:Q260" si="11">N197/(M197*K197/100)</f>
        <v>1</v>
      </c>
      <c r="R197" s="420"/>
    </row>
    <row r="198" spans="1:18" ht="63.75">
      <c r="A198" s="435" t="s">
        <v>381</v>
      </c>
      <c r="B198" s="444" t="s">
        <v>122</v>
      </c>
      <c r="C198" s="403" t="s">
        <v>881</v>
      </c>
      <c r="D198" s="444" t="s">
        <v>882</v>
      </c>
      <c r="E198" s="410" t="s">
        <v>7</v>
      </c>
      <c r="F198" s="445" t="s">
        <v>123</v>
      </c>
      <c r="G198" s="444" t="s">
        <v>307</v>
      </c>
      <c r="H198" s="444" t="s">
        <v>911</v>
      </c>
      <c r="I198" s="444" t="s">
        <v>125</v>
      </c>
      <c r="J198" s="444" t="s">
        <v>878</v>
      </c>
      <c r="K198" s="445">
        <v>100</v>
      </c>
      <c r="L198" s="421"/>
      <c r="M198" s="404">
        <v>3</v>
      </c>
      <c r="N198" s="404">
        <v>3</v>
      </c>
      <c r="O198" s="417">
        <f t="shared" si="9"/>
        <v>1</v>
      </c>
      <c r="P198" s="418">
        <f t="shared" si="10"/>
        <v>100</v>
      </c>
      <c r="Q198" s="419">
        <f t="shared" si="11"/>
        <v>1</v>
      </c>
      <c r="R198" s="420" t="s">
        <v>883</v>
      </c>
    </row>
    <row r="199" spans="1:18" ht="38.25">
      <c r="A199" s="435" t="s">
        <v>381</v>
      </c>
      <c r="B199" s="444" t="s">
        <v>122</v>
      </c>
      <c r="C199" s="403" t="s">
        <v>881</v>
      </c>
      <c r="D199" s="444" t="s">
        <v>884</v>
      </c>
      <c r="E199" s="410" t="s">
        <v>7</v>
      </c>
      <c r="F199" s="445" t="s">
        <v>123</v>
      </c>
      <c r="G199" s="444" t="s">
        <v>307</v>
      </c>
      <c r="H199" s="444" t="s">
        <v>911</v>
      </c>
      <c r="I199" s="444" t="s">
        <v>125</v>
      </c>
      <c r="J199" s="444" t="s">
        <v>878</v>
      </c>
      <c r="K199" s="445">
        <v>100</v>
      </c>
      <c r="L199" s="424"/>
      <c r="M199" s="425">
        <v>6</v>
      </c>
      <c r="N199" s="404">
        <v>6</v>
      </c>
      <c r="O199" s="417">
        <f t="shared" si="9"/>
        <v>1</v>
      </c>
      <c r="P199" s="418">
        <f t="shared" si="10"/>
        <v>100</v>
      </c>
      <c r="Q199" s="419">
        <f t="shared" si="11"/>
        <v>1</v>
      </c>
      <c r="R199" s="420"/>
    </row>
    <row r="200" spans="1:18" ht="38.25">
      <c r="A200" s="435" t="s">
        <v>381</v>
      </c>
      <c r="B200" s="444" t="s">
        <v>122</v>
      </c>
      <c r="C200" s="409" t="s">
        <v>110</v>
      </c>
      <c r="D200" s="444" t="s">
        <v>884</v>
      </c>
      <c r="E200" s="410" t="s">
        <v>7</v>
      </c>
      <c r="F200" s="445" t="s">
        <v>123</v>
      </c>
      <c r="G200" s="444" t="s">
        <v>307</v>
      </c>
      <c r="H200" s="444" t="s">
        <v>911</v>
      </c>
      <c r="I200" s="444" t="s">
        <v>125</v>
      </c>
      <c r="J200" s="444" t="s">
        <v>878</v>
      </c>
      <c r="K200" s="445">
        <v>100</v>
      </c>
      <c r="L200" s="446"/>
      <c r="M200" s="416">
        <v>2</v>
      </c>
      <c r="N200" s="404">
        <v>2</v>
      </c>
      <c r="O200" s="417">
        <f t="shared" si="9"/>
        <v>1</v>
      </c>
      <c r="P200" s="418">
        <f t="shared" si="10"/>
        <v>100</v>
      </c>
      <c r="Q200" s="419">
        <f t="shared" si="11"/>
        <v>1</v>
      </c>
      <c r="R200" s="420"/>
    </row>
    <row r="201" spans="1:18" ht="38.25">
      <c r="A201" s="435" t="s">
        <v>381</v>
      </c>
      <c r="B201" s="444" t="s">
        <v>122</v>
      </c>
      <c r="C201" s="444" t="s">
        <v>885</v>
      </c>
      <c r="D201" s="444" t="s">
        <v>884</v>
      </c>
      <c r="E201" s="410" t="s">
        <v>7</v>
      </c>
      <c r="F201" s="445" t="s">
        <v>123</v>
      </c>
      <c r="G201" s="444" t="s">
        <v>307</v>
      </c>
      <c r="H201" s="444" t="s">
        <v>911</v>
      </c>
      <c r="I201" s="444" t="s">
        <v>125</v>
      </c>
      <c r="J201" s="444" t="s">
        <v>878</v>
      </c>
      <c r="K201" s="445">
        <v>100</v>
      </c>
      <c r="L201" s="448"/>
      <c r="M201" s="416">
        <v>12</v>
      </c>
      <c r="N201" s="404">
        <v>12</v>
      </c>
      <c r="O201" s="417">
        <f t="shared" si="9"/>
        <v>1</v>
      </c>
      <c r="P201" s="418">
        <f t="shared" si="10"/>
        <v>100</v>
      </c>
      <c r="Q201" s="419">
        <f t="shared" si="11"/>
        <v>1</v>
      </c>
      <c r="R201" s="420"/>
    </row>
    <row r="202" spans="1:18" ht="38.25">
      <c r="A202" s="435" t="s">
        <v>381</v>
      </c>
      <c r="B202" s="444" t="s">
        <v>122</v>
      </c>
      <c r="C202" s="444" t="s">
        <v>886</v>
      </c>
      <c r="D202" s="444" t="s">
        <v>106</v>
      </c>
      <c r="E202" s="410" t="s">
        <v>7</v>
      </c>
      <c r="F202" s="445" t="s">
        <v>123</v>
      </c>
      <c r="G202" s="444" t="s">
        <v>307</v>
      </c>
      <c r="H202" s="444" t="s">
        <v>911</v>
      </c>
      <c r="I202" s="444" t="s">
        <v>125</v>
      </c>
      <c r="J202" s="444" t="s">
        <v>878</v>
      </c>
      <c r="K202" s="445">
        <v>100</v>
      </c>
      <c r="L202" s="448"/>
      <c r="M202" s="416">
        <v>1</v>
      </c>
      <c r="N202" s="404">
        <v>1</v>
      </c>
      <c r="O202" s="417">
        <f t="shared" si="9"/>
        <v>1</v>
      </c>
      <c r="P202" s="418">
        <f t="shared" si="10"/>
        <v>100</v>
      </c>
      <c r="Q202" s="419">
        <f t="shared" si="11"/>
        <v>1</v>
      </c>
      <c r="R202" s="420" t="s">
        <v>887</v>
      </c>
    </row>
    <row r="203" spans="1:18" ht="38.25">
      <c r="A203" s="435" t="s">
        <v>381</v>
      </c>
      <c r="B203" s="444" t="s">
        <v>122</v>
      </c>
      <c r="C203" s="403" t="s">
        <v>881</v>
      </c>
      <c r="D203" s="444" t="s">
        <v>106</v>
      </c>
      <c r="E203" s="410" t="s">
        <v>7</v>
      </c>
      <c r="F203" s="445" t="s">
        <v>123</v>
      </c>
      <c r="G203" s="444" t="s">
        <v>307</v>
      </c>
      <c r="H203" s="444" t="s">
        <v>911</v>
      </c>
      <c r="I203" s="444" t="s">
        <v>125</v>
      </c>
      <c r="J203" s="444" t="s">
        <v>878</v>
      </c>
      <c r="K203" s="445">
        <v>100</v>
      </c>
      <c r="L203" s="448"/>
      <c r="M203" s="416">
        <v>0</v>
      </c>
      <c r="N203" s="404">
        <v>0</v>
      </c>
      <c r="O203" s="417" t="s">
        <v>7</v>
      </c>
      <c r="P203" s="418" t="s">
        <v>7</v>
      </c>
      <c r="Q203" s="419" t="s">
        <v>7</v>
      </c>
      <c r="R203" s="420" t="s">
        <v>888</v>
      </c>
    </row>
    <row r="204" spans="1:18" ht="89.25">
      <c r="A204" s="435" t="s">
        <v>381</v>
      </c>
      <c r="B204" s="444" t="s">
        <v>566</v>
      </c>
      <c r="C204" s="444" t="s">
        <v>886</v>
      </c>
      <c r="D204" s="444" t="s">
        <v>106</v>
      </c>
      <c r="E204" s="450" t="s">
        <v>889</v>
      </c>
      <c r="F204" s="445" t="s">
        <v>123</v>
      </c>
      <c r="G204" s="444" t="s">
        <v>307</v>
      </c>
      <c r="H204" s="444" t="s">
        <v>911</v>
      </c>
      <c r="I204" s="444" t="s">
        <v>125</v>
      </c>
      <c r="J204" s="444" t="s">
        <v>878</v>
      </c>
      <c r="K204" s="445">
        <v>100</v>
      </c>
      <c r="L204" s="448"/>
      <c r="M204" s="416">
        <v>6</v>
      </c>
      <c r="N204" s="404">
        <v>6</v>
      </c>
      <c r="O204" s="417">
        <f t="shared" si="9"/>
        <v>1</v>
      </c>
      <c r="P204" s="418">
        <f t="shared" si="10"/>
        <v>100</v>
      </c>
      <c r="Q204" s="419">
        <f t="shared" si="11"/>
        <v>1</v>
      </c>
      <c r="R204" s="420" t="s">
        <v>890</v>
      </c>
    </row>
    <row r="205" spans="1:18" ht="38.25">
      <c r="A205" s="435" t="s">
        <v>381</v>
      </c>
      <c r="B205" s="444" t="s">
        <v>122</v>
      </c>
      <c r="C205" s="403" t="s">
        <v>874</v>
      </c>
      <c r="D205" s="444" t="s">
        <v>875</v>
      </c>
      <c r="E205" s="410" t="s">
        <v>7</v>
      </c>
      <c r="F205" s="445" t="s">
        <v>123</v>
      </c>
      <c r="G205" s="444" t="s">
        <v>920</v>
      </c>
      <c r="H205" s="444" t="s">
        <v>895</v>
      </c>
      <c r="I205" s="444" t="s">
        <v>125</v>
      </c>
      <c r="J205" s="444" t="s">
        <v>878</v>
      </c>
      <c r="K205" s="445">
        <v>100</v>
      </c>
      <c r="L205" s="446"/>
      <c r="M205" s="404">
        <v>60</v>
      </c>
      <c r="N205" s="404">
        <v>43</v>
      </c>
      <c r="O205" s="417">
        <f t="shared" si="9"/>
        <v>0.71666666666666667</v>
      </c>
      <c r="P205" s="418">
        <f t="shared" si="10"/>
        <v>71.666666666666671</v>
      </c>
      <c r="Q205" s="419">
        <f t="shared" si="11"/>
        <v>0.71666666666666667</v>
      </c>
      <c r="R205" s="420"/>
    </row>
    <row r="206" spans="1:18" ht="38.25">
      <c r="A206" s="435" t="s">
        <v>381</v>
      </c>
      <c r="B206" s="444" t="s">
        <v>122</v>
      </c>
      <c r="C206" s="409" t="s">
        <v>110</v>
      </c>
      <c r="D206" s="444" t="s">
        <v>879</v>
      </c>
      <c r="E206" s="410" t="s">
        <v>7</v>
      </c>
      <c r="F206" s="445" t="s">
        <v>123</v>
      </c>
      <c r="G206" s="444" t="s">
        <v>913</v>
      </c>
      <c r="H206" s="444" t="s">
        <v>911</v>
      </c>
      <c r="I206" s="444" t="s">
        <v>125</v>
      </c>
      <c r="J206" s="444" t="s">
        <v>878</v>
      </c>
      <c r="K206" s="445">
        <v>100</v>
      </c>
      <c r="L206" s="446"/>
      <c r="M206" s="416">
        <v>4</v>
      </c>
      <c r="N206" s="404">
        <v>4</v>
      </c>
      <c r="O206" s="417">
        <f t="shared" si="9"/>
        <v>1</v>
      </c>
      <c r="P206" s="418">
        <f t="shared" si="10"/>
        <v>100</v>
      </c>
      <c r="Q206" s="419">
        <f t="shared" si="11"/>
        <v>1</v>
      </c>
      <c r="R206" s="420"/>
    </row>
    <row r="207" spans="1:18" ht="63.75">
      <c r="A207" s="435" t="s">
        <v>381</v>
      </c>
      <c r="B207" s="444" t="s">
        <v>122</v>
      </c>
      <c r="C207" s="403" t="s">
        <v>881</v>
      </c>
      <c r="D207" s="444" t="s">
        <v>882</v>
      </c>
      <c r="E207" s="410" t="s">
        <v>7</v>
      </c>
      <c r="F207" s="445" t="s">
        <v>123</v>
      </c>
      <c r="G207" s="444" t="s">
        <v>913</v>
      </c>
      <c r="H207" s="444" t="s">
        <v>911</v>
      </c>
      <c r="I207" s="444" t="s">
        <v>125</v>
      </c>
      <c r="J207" s="444" t="s">
        <v>878</v>
      </c>
      <c r="K207" s="445">
        <v>100</v>
      </c>
      <c r="L207" s="421"/>
      <c r="M207" s="404">
        <v>3</v>
      </c>
      <c r="N207" s="404">
        <v>3</v>
      </c>
      <c r="O207" s="417">
        <f t="shared" si="9"/>
        <v>1</v>
      </c>
      <c r="P207" s="418">
        <f t="shared" si="10"/>
        <v>100</v>
      </c>
      <c r="Q207" s="419">
        <f t="shared" si="11"/>
        <v>1</v>
      </c>
      <c r="R207" s="420" t="s">
        <v>883</v>
      </c>
    </row>
    <row r="208" spans="1:18" ht="38.25">
      <c r="A208" s="435" t="s">
        <v>381</v>
      </c>
      <c r="B208" s="444" t="s">
        <v>122</v>
      </c>
      <c r="C208" s="403" t="s">
        <v>881</v>
      </c>
      <c r="D208" s="444" t="s">
        <v>884</v>
      </c>
      <c r="E208" s="410" t="s">
        <v>7</v>
      </c>
      <c r="F208" s="445" t="s">
        <v>123</v>
      </c>
      <c r="G208" s="444" t="s">
        <v>913</v>
      </c>
      <c r="H208" s="444" t="s">
        <v>911</v>
      </c>
      <c r="I208" s="444" t="s">
        <v>125</v>
      </c>
      <c r="J208" s="444" t="s">
        <v>878</v>
      </c>
      <c r="K208" s="445">
        <v>100</v>
      </c>
      <c r="L208" s="424"/>
      <c r="M208" s="425">
        <v>6</v>
      </c>
      <c r="N208" s="404">
        <v>6</v>
      </c>
      <c r="O208" s="417">
        <f t="shared" si="9"/>
        <v>1</v>
      </c>
      <c r="P208" s="418">
        <f t="shared" si="10"/>
        <v>100</v>
      </c>
      <c r="Q208" s="419">
        <f t="shared" si="11"/>
        <v>1</v>
      </c>
      <c r="R208" s="420"/>
    </row>
    <row r="209" spans="1:18" ht="38.25">
      <c r="A209" s="435" t="s">
        <v>381</v>
      </c>
      <c r="B209" s="444" t="s">
        <v>122</v>
      </c>
      <c r="C209" s="409" t="s">
        <v>110</v>
      </c>
      <c r="D209" s="444" t="s">
        <v>884</v>
      </c>
      <c r="E209" s="410" t="s">
        <v>7</v>
      </c>
      <c r="F209" s="445" t="s">
        <v>123</v>
      </c>
      <c r="G209" s="444" t="s">
        <v>913</v>
      </c>
      <c r="H209" s="444" t="s">
        <v>911</v>
      </c>
      <c r="I209" s="444" t="s">
        <v>125</v>
      </c>
      <c r="J209" s="444" t="s">
        <v>878</v>
      </c>
      <c r="K209" s="445">
        <v>100</v>
      </c>
      <c r="L209" s="446"/>
      <c r="M209" s="416">
        <v>2</v>
      </c>
      <c r="N209" s="404">
        <v>2</v>
      </c>
      <c r="O209" s="417">
        <f t="shared" si="9"/>
        <v>1</v>
      </c>
      <c r="P209" s="418">
        <f t="shared" si="10"/>
        <v>100</v>
      </c>
      <c r="Q209" s="419">
        <f t="shared" si="11"/>
        <v>1</v>
      </c>
      <c r="R209" s="420"/>
    </row>
    <row r="210" spans="1:18" ht="38.25">
      <c r="A210" s="435" t="s">
        <v>381</v>
      </c>
      <c r="B210" s="444" t="s">
        <v>122</v>
      </c>
      <c r="C210" s="444" t="s">
        <v>885</v>
      </c>
      <c r="D210" s="444" t="s">
        <v>884</v>
      </c>
      <c r="E210" s="410" t="s">
        <v>7</v>
      </c>
      <c r="F210" s="445" t="s">
        <v>123</v>
      </c>
      <c r="G210" s="444" t="s">
        <v>913</v>
      </c>
      <c r="H210" s="444" t="s">
        <v>911</v>
      </c>
      <c r="I210" s="444" t="s">
        <v>125</v>
      </c>
      <c r="J210" s="444" t="s">
        <v>878</v>
      </c>
      <c r="K210" s="445">
        <v>100</v>
      </c>
      <c r="L210" s="448"/>
      <c r="M210" s="416">
        <v>12</v>
      </c>
      <c r="N210" s="404">
        <v>12</v>
      </c>
      <c r="O210" s="417">
        <f t="shared" si="9"/>
        <v>1</v>
      </c>
      <c r="P210" s="418">
        <f t="shared" si="10"/>
        <v>100</v>
      </c>
      <c r="Q210" s="419">
        <f t="shared" si="11"/>
        <v>1</v>
      </c>
      <c r="R210" s="420"/>
    </row>
    <row r="211" spans="1:18" ht="38.25">
      <c r="A211" s="435" t="s">
        <v>381</v>
      </c>
      <c r="B211" s="444" t="s">
        <v>122</v>
      </c>
      <c r="C211" s="444" t="s">
        <v>886</v>
      </c>
      <c r="D211" s="444" t="s">
        <v>106</v>
      </c>
      <c r="E211" s="410" t="s">
        <v>7</v>
      </c>
      <c r="F211" s="445" t="s">
        <v>123</v>
      </c>
      <c r="G211" s="444" t="s">
        <v>913</v>
      </c>
      <c r="H211" s="444" t="s">
        <v>911</v>
      </c>
      <c r="I211" s="444" t="s">
        <v>125</v>
      </c>
      <c r="J211" s="444" t="s">
        <v>878</v>
      </c>
      <c r="K211" s="445">
        <v>100</v>
      </c>
      <c r="L211" s="448"/>
      <c r="M211" s="416">
        <v>1</v>
      </c>
      <c r="N211" s="404">
        <v>1</v>
      </c>
      <c r="O211" s="417">
        <f t="shared" si="9"/>
        <v>1</v>
      </c>
      <c r="P211" s="418">
        <f t="shared" si="10"/>
        <v>100</v>
      </c>
      <c r="Q211" s="419">
        <f t="shared" si="11"/>
        <v>1</v>
      </c>
      <c r="R211" s="420" t="s">
        <v>887</v>
      </c>
    </row>
    <row r="212" spans="1:18" ht="38.25">
      <c r="A212" s="435" t="s">
        <v>381</v>
      </c>
      <c r="B212" s="444" t="s">
        <v>122</v>
      </c>
      <c r="C212" s="403" t="s">
        <v>881</v>
      </c>
      <c r="D212" s="444" t="s">
        <v>106</v>
      </c>
      <c r="E212" s="410" t="s">
        <v>7</v>
      </c>
      <c r="F212" s="445" t="s">
        <v>123</v>
      </c>
      <c r="G212" s="444" t="s">
        <v>913</v>
      </c>
      <c r="H212" s="444" t="s">
        <v>911</v>
      </c>
      <c r="I212" s="444" t="s">
        <v>125</v>
      </c>
      <c r="J212" s="444" t="s">
        <v>878</v>
      </c>
      <c r="K212" s="445">
        <v>100</v>
      </c>
      <c r="L212" s="448"/>
      <c r="M212" s="416">
        <v>0</v>
      </c>
      <c r="N212" s="404">
        <v>0</v>
      </c>
      <c r="O212" s="417" t="s">
        <v>7</v>
      </c>
      <c r="P212" s="418" t="s">
        <v>7</v>
      </c>
      <c r="Q212" s="419" t="s">
        <v>7</v>
      </c>
      <c r="R212" s="420" t="s">
        <v>888</v>
      </c>
    </row>
    <row r="213" spans="1:18" ht="89.25">
      <c r="A213" s="435" t="s">
        <v>381</v>
      </c>
      <c r="B213" s="444" t="s">
        <v>566</v>
      </c>
      <c r="C213" s="444" t="s">
        <v>886</v>
      </c>
      <c r="D213" s="444" t="s">
        <v>106</v>
      </c>
      <c r="E213" s="450" t="s">
        <v>889</v>
      </c>
      <c r="F213" s="445" t="s">
        <v>123</v>
      </c>
      <c r="G213" s="444" t="s">
        <v>913</v>
      </c>
      <c r="H213" s="444" t="s">
        <v>911</v>
      </c>
      <c r="I213" s="444" t="s">
        <v>125</v>
      </c>
      <c r="J213" s="444" t="s">
        <v>878</v>
      </c>
      <c r="K213" s="445">
        <v>100</v>
      </c>
      <c r="L213" s="448"/>
      <c r="M213" s="416">
        <v>6</v>
      </c>
      <c r="N213" s="404">
        <v>6</v>
      </c>
      <c r="O213" s="417">
        <f t="shared" si="9"/>
        <v>1</v>
      </c>
      <c r="P213" s="418">
        <f t="shared" si="10"/>
        <v>100</v>
      </c>
      <c r="Q213" s="419">
        <f t="shared" si="11"/>
        <v>1</v>
      </c>
      <c r="R213" s="420" t="s">
        <v>890</v>
      </c>
    </row>
    <row r="214" spans="1:18" ht="38.25">
      <c r="A214" s="435" t="s">
        <v>381</v>
      </c>
      <c r="B214" s="444" t="s">
        <v>122</v>
      </c>
      <c r="C214" s="403" t="s">
        <v>874</v>
      </c>
      <c r="D214" s="444" t="s">
        <v>875</v>
      </c>
      <c r="E214" s="410" t="s">
        <v>7</v>
      </c>
      <c r="F214" s="445" t="s">
        <v>123</v>
      </c>
      <c r="G214" s="444" t="s">
        <v>921</v>
      </c>
      <c r="H214" s="444" t="s">
        <v>911</v>
      </c>
      <c r="I214" s="444" t="s">
        <v>125</v>
      </c>
      <c r="J214" s="444" t="s">
        <v>878</v>
      </c>
      <c r="K214" s="445">
        <v>100</v>
      </c>
      <c r="L214" s="446"/>
      <c r="M214" s="404">
        <v>60</v>
      </c>
      <c r="N214" s="404">
        <v>60</v>
      </c>
      <c r="O214" s="417">
        <f t="shared" si="9"/>
        <v>1</v>
      </c>
      <c r="P214" s="418">
        <f t="shared" si="10"/>
        <v>100</v>
      </c>
      <c r="Q214" s="419">
        <f t="shared" si="11"/>
        <v>1</v>
      </c>
      <c r="R214" s="420"/>
    </row>
    <row r="215" spans="1:18" ht="38.25">
      <c r="A215" s="435" t="s">
        <v>381</v>
      </c>
      <c r="B215" s="444" t="s">
        <v>122</v>
      </c>
      <c r="C215" s="409" t="s">
        <v>110</v>
      </c>
      <c r="D215" s="444" t="s">
        <v>879</v>
      </c>
      <c r="E215" s="410" t="s">
        <v>7</v>
      </c>
      <c r="F215" s="445" t="s">
        <v>123</v>
      </c>
      <c r="G215" s="444" t="s">
        <v>922</v>
      </c>
      <c r="H215" s="444" t="s">
        <v>911</v>
      </c>
      <c r="I215" s="444" t="s">
        <v>125</v>
      </c>
      <c r="J215" s="444" t="s">
        <v>878</v>
      </c>
      <c r="K215" s="445">
        <v>100</v>
      </c>
      <c r="L215" s="446"/>
      <c r="M215" s="416">
        <v>4</v>
      </c>
      <c r="N215" s="404">
        <v>4</v>
      </c>
      <c r="O215" s="417">
        <f t="shared" si="9"/>
        <v>1</v>
      </c>
      <c r="P215" s="418">
        <f t="shared" si="10"/>
        <v>100</v>
      </c>
      <c r="Q215" s="419">
        <f t="shared" si="11"/>
        <v>1</v>
      </c>
      <c r="R215" s="420"/>
    </row>
    <row r="216" spans="1:18" ht="63.75">
      <c r="A216" s="435" t="s">
        <v>381</v>
      </c>
      <c r="B216" s="444" t="s">
        <v>122</v>
      </c>
      <c r="C216" s="403" t="s">
        <v>881</v>
      </c>
      <c r="D216" s="444" t="s">
        <v>882</v>
      </c>
      <c r="E216" s="410" t="s">
        <v>7</v>
      </c>
      <c r="F216" s="445" t="s">
        <v>123</v>
      </c>
      <c r="G216" s="444" t="s">
        <v>922</v>
      </c>
      <c r="H216" s="444" t="s">
        <v>911</v>
      </c>
      <c r="I216" s="444" t="s">
        <v>125</v>
      </c>
      <c r="J216" s="444" t="s">
        <v>878</v>
      </c>
      <c r="K216" s="445">
        <v>100</v>
      </c>
      <c r="L216" s="421"/>
      <c r="M216" s="404">
        <v>3</v>
      </c>
      <c r="N216" s="404">
        <v>3</v>
      </c>
      <c r="O216" s="417">
        <f t="shared" si="9"/>
        <v>1</v>
      </c>
      <c r="P216" s="418">
        <f t="shared" si="10"/>
        <v>100</v>
      </c>
      <c r="Q216" s="419">
        <f t="shared" si="11"/>
        <v>1</v>
      </c>
      <c r="R216" s="420" t="s">
        <v>883</v>
      </c>
    </row>
    <row r="217" spans="1:18" ht="38.25">
      <c r="A217" s="435" t="s">
        <v>381</v>
      </c>
      <c r="B217" s="444" t="s">
        <v>122</v>
      </c>
      <c r="C217" s="403" t="s">
        <v>881</v>
      </c>
      <c r="D217" s="444" t="s">
        <v>884</v>
      </c>
      <c r="E217" s="410" t="s">
        <v>7</v>
      </c>
      <c r="F217" s="445" t="s">
        <v>123</v>
      </c>
      <c r="G217" s="444" t="s">
        <v>922</v>
      </c>
      <c r="H217" s="444" t="s">
        <v>911</v>
      </c>
      <c r="I217" s="444" t="s">
        <v>125</v>
      </c>
      <c r="J217" s="444" t="s">
        <v>878</v>
      </c>
      <c r="K217" s="445">
        <v>100</v>
      </c>
      <c r="L217" s="424"/>
      <c r="M217" s="425">
        <v>6</v>
      </c>
      <c r="N217" s="404">
        <v>6</v>
      </c>
      <c r="O217" s="417">
        <f t="shared" si="9"/>
        <v>1</v>
      </c>
      <c r="P217" s="418">
        <f t="shared" si="10"/>
        <v>100</v>
      </c>
      <c r="Q217" s="419">
        <f t="shared" si="11"/>
        <v>1</v>
      </c>
      <c r="R217" s="420"/>
    </row>
    <row r="218" spans="1:18" ht="38.25">
      <c r="A218" s="435" t="s">
        <v>381</v>
      </c>
      <c r="B218" s="444" t="s">
        <v>122</v>
      </c>
      <c r="C218" s="409" t="s">
        <v>110</v>
      </c>
      <c r="D218" s="444" t="s">
        <v>884</v>
      </c>
      <c r="E218" s="410" t="s">
        <v>7</v>
      </c>
      <c r="F218" s="445" t="s">
        <v>123</v>
      </c>
      <c r="G218" s="444" t="s">
        <v>922</v>
      </c>
      <c r="H218" s="444" t="s">
        <v>911</v>
      </c>
      <c r="I218" s="444" t="s">
        <v>125</v>
      </c>
      <c r="J218" s="444" t="s">
        <v>878</v>
      </c>
      <c r="K218" s="445">
        <v>100</v>
      </c>
      <c r="L218" s="446"/>
      <c r="M218" s="416">
        <v>2</v>
      </c>
      <c r="N218" s="404">
        <v>2</v>
      </c>
      <c r="O218" s="417">
        <f t="shared" si="9"/>
        <v>1</v>
      </c>
      <c r="P218" s="418">
        <f t="shared" si="10"/>
        <v>100</v>
      </c>
      <c r="Q218" s="419">
        <f t="shared" si="11"/>
        <v>1</v>
      </c>
      <c r="R218" s="420"/>
    </row>
    <row r="219" spans="1:18" ht="38.25">
      <c r="A219" s="435" t="s">
        <v>381</v>
      </c>
      <c r="B219" s="444" t="s">
        <v>122</v>
      </c>
      <c r="C219" s="444" t="s">
        <v>885</v>
      </c>
      <c r="D219" s="444" t="s">
        <v>884</v>
      </c>
      <c r="E219" s="410" t="s">
        <v>7</v>
      </c>
      <c r="F219" s="445" t="s">
        <v>123</v>
      </c>
      <c r="G219" s="444" t="s">
        <v>922</v>
      </c>
      <c r="H219" s="444" t="s">
        <v>911</v>
      </c>
      <c r="I219" s="444" t="s">
        <v>125</v>
      </c>
      <c r="J219" s="444" t="s">
        <v>878</v>
      </c>
      <c r="K219" s="445">
        <v>100</v>
      </c>
      <c r="L219" s="448"/>
      <c r="M219" s="416">
        <v>12</v>
      </c>
      <c r="N219" s="404">
        <v>12</v>
      </c>
      <c r="O219" s="417">
        <f t="shared" si="9"/>
        <v>1</v>
      </c>
      <c r="P219" s="418">
        <f t="shared" si="10"/>
        <v>100</v>
      </c>
      <c r="Q219" s="419">
        <f t="shared" si="11"/>
        <v>1</v>
      </c>
      <c r="R219" s="420"/>
    </row>
    <row r="220" spans="1:18" ht="38.25">
      <c r="A220" s="435" t="s">
        <v>381</v>
      </c>
      <c r="B220" s="444" t="s">
        <v>122</v>
      </c>
      <c r="C220" s="444" t="s">
        <v>886</v>
      </c>
      <c r="D220" s="444" t="s">
        <v>106</v>
      </c>
      <c r="E220" s="410" t="s">
        <v>7</v>
      </c>
      <c r="F220" s="445" t="s">
        <v>123</v>
      </c>
      <c r="G220" s="444" t="s">
        <v>922</v>
      </c>
      <c r="H220" s="444" t="s">
        <v>911</v>
      </c>
      <c r="I220" s="444" t="s">
        <v>125</v>
      </c>
      <c r="J220" s="444" t="s">
        <v>878</v>
      </c>
      <c r="K220" s="445">
        <v>100</v>
      </c>
      <c r="L220" s="448"/>
      <c r="M220" s="416">
        <v>1</v>
      </c>
      <c r="N220" s="404">
        <v>1</v>
      </c>
      <c r="O220" s="417">
        <f t="shared" si="9"/>
        <v>1</v>
      </c>
      <c r="P220" s="418">
        <f t="shared" si="10"/>
        <v>100</v>
      </c>
      <c r="Q220" s="419">
        <f t="shared" si="11"/>
        <v>1</v>
      </c>
      <c r="R220" s="420" t="s">
        <v>887</v>
      </c>
    </row>
    <row r="221" spans="1:18" ht="38.25">
      <c r="A221" s="435" t="s">
        <v>381</v>
      </c>
      <c r="B221" s="444" t="s">
        <v>122</v>
      </c>
      <c r="C221" s="403" t="s">
        <v>881</v>
      </c>
      <c r="D221" s="444" t="s">
        <v>106</v>
      </c>
      <c r="E221" s="410" t="s">
        <v>7</v>
      </c>
      <c r="F221" s="445" t="s">
        <v>123</v>
      </c>
      <c r="G221" s="444" t="s">
        <v>922</v>
      </c>
      <c r="H221" s="444" t="s">
        <v>911</v>
      </c>
      <c r="I221" s="444" t="s">
        <v>125</v>
      </c>
      <c r="J221" s="444" t="s">
        <v>878</v>
      </c>
      <c r="K221" s="445">
        <v>100</v>
      </c>
      <c r="L221" s="448"/>
      <c r="M221" s="416">
        <v>0</v>
      </c>
      <c r="N221" s="404">
        <v>0</v>
      </c>
      <c r="O221" s="417" t="s">
        <v>7</v>
      </c>
      <c r="P221" s="418" t="s">
        <v>7</v>
      </c>
      <c r="Q221" s="419" t="s">
        <v>7</v>
      </c>
      <c r="R221" s="420" t="s">
        <v>888</v>
      </c>
    </row>
    <row r="222" spans="1:18" ht="89.25">
      <c r="A222" s="435" t="s">
        <v>381</v>
      </c>
      <c r="B222" s="444" t="s">
        <v>566</v>
      </c>
      <c r="C222" s="444" t="s">
        <v>886</v>
      </c>
      <c r="D222" s="444" t="s">
        <v>106</v>
      </c>
      <c r="E222" s="450" t="s">
        <v>889</v>
      </c>
      <c r="F222" s="445" t="s">
        <v>123</v>
      </c>
      <c r="G222" s="444" t="s">
        <v>922</v>
      </c>
      <c r="H222" s="444" t="s">
        <v>911</v>
      </c>
      <c r="I222" s="444" t="s">
        <v>125</v>
      </c>
      <c r="J222" s="444" t="s">
        <v>878</v>
      </c>
      <c r="K222" s="445">
        <v>100</v>
      </c>
      <c r="L222" s="448"/>
      <c r="M222" s="416">
        <v>6</v>
      </c>
      <c r="N222" s="404">
        <v>6</v>
      </c>
      <c r="O222" s="417">
        <f t="shared" si="9"/>
        <v>1</v>
      </c>
      <c r="P222" s="418">
        <f t="shared" si="10"/>
        <v>100</v>
      </c>
      <c r="Q222" s="419">
        <f t="shared" si="11"/>
        <v>1</v>
      </c>
      <c r="R222" s="420" t="s">
        <v>890</v>
      </c>
    </row>
    <row r="223" spans="1:18" ht="38.25">
      <c r="A223" s="435" t="s">
        <v>381</v>
      </c>
      <c r="B223" s="444" t="s">
        <v>122</v>
      </c>
      <c r="C223" s="403" t="s">
        <v>874</v>
      </c>
      <c r="D223" s="444" t="s">
        <v>875</v>
      </c>
      <c r="E223" s="410" t="s">
        <v>7</v>
      </c>
      <c r="F223" s="445" t="s">
        <v>123</v>
      </c>
      <c r="G223" s="444" t="s">
        <v>922</v>
      </c>
      <c r="H223" s="444" t="s">
        <v>911</v>
      </c>
      <c r="I223" s="444" t="s">
        <v>125</v>
      </c>
      <c r="J223" s="444" t="s">
        <v>878</v>
      </c>
      <c r="K223" s="445">
        <v>100</v>
      </c>
      <c r="L223" s="446"/>
      <c r="M223" s="404">
        <v>60</v>
      </c>
      <c r="N223" s="404">
        <v>60</v>
      </c>
      <c r="O223" s="417">
        <f t="shared" si="9"/>
        <v>1</v>
      </c>
      <c r="P223" s="418">
        <f t="shared" si="10"/>
        <v>100</v>
      </c>
      <c r="Q223" s="419">
        <f t="shared" si="11"/>
        <v>1</v>
      </c>
      <c r="R223" s="420"/>
    </row>
    <row r="224" spans="1:18" ht="38.25">
      <c r="A224" s="435" t="s">
        <v>381</v>
      </c>
      <c r="B224" s="444" t="s">
        <v>122</v>
      </c>
      <c r="C224" s="409" t="s">
        <v>110</v>
      </c>
      <c r="D224" s="444" t="s">
        <v>879</v>
      </c>
      <c r="E224" s="410" t="s">
        <v>7</v>
      </c>
      <c r="F224" s="445" t="s">
        <v>123</v>
      </c>
      <c r="G224" s="444" t="s">
        <v>921</v>
      </c>
      <c r="H224" s="444" t="s">
        <v>911</v>
      </c>
      <c r="I224" s="444" t="s">
        <v>125</v>
      </c>
      <c r="J224" s="444" t="s">
        <v>878</v>
      </c>
      <c r="K224" s="445">
        <v>100</v>
      </c>
      <c r="L224" s="446"/>
      <c r="M224" s="416">
        <v>4</v>
      </c>
      <c r="N224" s="404">
        <v>4</v>
      </c>
      <c r="O224" s="417">
        <f t="shared" si="9"/>
        <v>1</v>
      </c>
      <c r="P224" s="418">
        <f t="shared" si="10"/>
        <v>100</v>
      </c>
      <c r="Q224" s="419">
        <f t="shared" si="11"/>
        <v>1</v>
      </c>
      <c r="R224" s="420"/>
    </row>
    <row r="225" spans="1:18" ht="63.75">
      <c r="A225" s="435" t="s">
        <v>381</v>
      </c>
      <c r="B225" s="444" t="s">
        <v>122</v>
      </c>
      <c r="C225" s="403" t="s">
        <v>881</v>
      </c>
      <c r="D225" s="444" t="s">
        <v>882</v>
      </c>
      <c r="E225" s="410" t="s">
        <v>7</v>
      </c>
      <c r="F225" s="445" t="s">
        <v>123</v>
      </c>
      <c r="G225" s="444" t="s">
        <v>921</v>
      </c>
      <c r="H225" s="444" t="s">
        <v>911</v>
      </c>
      <c r="I225" s="444" t="s">
        <v>125</v>
      </c>
      <c r="J225" s="444" t="s">
        <v>878</v>
      </c>
      <c r="K225" s="445">
        <v>100</v>
      </c>
      <c r="L225" s="421"/>
      <c r="M225" s="404">
        <v>3</v>
      </c>
      <c r="N225" s="404">
        <v>3</v>
      </c>
      <c r="O225" s="417">
        <f t="shared" si="9"/>
        <v>1</v>
      </c>
      <c r="P225" s="418">
        <f t="shared" si="10"/>
        <v>100</v>
      </c>
      <c r="Q225" s="419">
        <f t="shared" si="11"/>
        <v>1</v>
      </c>
      <c r="R225" s="420" t="s">
        <v>883</v>
      </c>
    </row>
    <row r="226" spans="1:18" ht="38.25">
      <c r="A226" s="435" t="s">
        <v>381</v>
      </c>
      <c r="B226" s="444" t="s">
        <v>122</v>
      </c>
      <c r="C226" s="403" t="s">
        <v>881</v>
      </c>
      <c r="D226" s="444" t="s">
        <v>884</v>
      </c>
      <c r="E226" s="410" t="s">
        <v>7</v>
      </c>
      <c r="F226" s="445" t="s">
        <v>123</v>
      </c>
      <c r="G226" s="444" t="s">
        <v>921</v>
      </c>
      <c r="H226" s="444" t="s">
        <v>911</v>
      </c>
      <c r="I226" s="444" t="s">
        <v>125</v>
      </c>
      <c r="J226" s="444" t="s">
        <v>878</v>
      </c>
      <c r="K226" s="445">
        <v>100</v>
      </c>
      <c r="L226" s="424"/>
      <c r="M226" s="425">
        <v>6</v>
      </c>
      <c r="N226" s="404">
        <v>6</v>
      </c>
      <c r="O226" s="417">
        <f t="shared" si="9"/>
        <v>1</v>
      </c>
      <c r="P226" s="418">
        <f t="shared" si="10"/>
        <v>100</v>
      </c>
      <c r="Q226" s="419">
        <f t="shared" si="11"/>
        <v>1</v>
      </c>
      <c r="R226" s="420"/>
    </row>
    <row r="227" spans="1:18" ht="38.25">
      <c r="A227" s="435" t="s">
        <v>381</v>
      </c>
      <c r="B227" s="444" t="s">
        <v>122</v>
      </c>
      <c r="C227" s="409" t="s">
        <v>110</v>
      </c>
      <c r="D227" s="444" t="s">
        <v>884</v>
      </c>
      <c r="E227" s="410" t="s">
        <v>7</v>
      </c>
      <c r="F227" s="445" t="s">
        <v>123</v>
      </c>
      <c r="G227" s="444" t="s">
        <v>921</v>
      </c>
      <c r="H227" s="444" t="s">
        <v>911</v>
      </c>
      <c r="I227" s="444" t="s">
        <v>125</v>
      </c>
      <c r="J227" s="444" t="s">
        <v>878</v>
      </c>
      <c r="K227" s="445">
        <v>100</v>
      </c>
      <c r="L227" s="446"/>
      <c r="M227" s="416">
        <v>2</v>
      </c>
      <c r="N227" s="404">
        <v>2</v>
      </c>
      <c r="O227" s="417">
        <f t="shared" si="9"/>
        <v>1</v>
      </c>
      <c r="P227" s="418">
        <f t="shared" si="10"/>
        <v>100</v>
      </c>
      <c r="Q227" s="419">
        <f t="shared" si="11"/>
        <v>1</v>
      </c>
      <c r="R227" s="420"/>
    </row>
    <row r="228" spans="1:18" ht="38.25">
      <c r="A228" s="435" t="s">
        <v>381</v>
      </c>
      <c r="B228" s="444" t="s">
        <v>122</v>
      </c>
      <c r="C228" s="444" t="s">
        <v>885</v>
      </c>
      <c r="D228" s="444" t="s">
        <v>884</v>
      </c>
      <c r="E228" s="410" t="s">
        <v>7</v>
      </c>
      <c r="F228" s="445" t="s">
        <v>123</v>
      </c>
      <c r="G228" s="444" t="s">
        <v>921</v>
      </c>
      <c r="H228" s="444" t="s">
        <v>911</v>
      </c>
      <c r="I228" s="444" t="s">
        <v>125</v>
      </c>
      <c r="J228" s="444" t="s">
        <v>878</v>
      </c>
      <c r="K228" s="445">
        <v>100</v>
      </c>
      <c r="L228" s="448"/>
      <c r="M228" s="416">
        <v>12</v>
      </c>
      <c r="N228" s="404">
        <v>12</v>
      </c>
      <c r="O228" s="417">
        <f t="shared" si="9"/>
        <v>1</v>
      </c>
      <c r="P228" s="418">
        <f t="shared" si="10"/>
        <v>100</v>
      </c>
      <c r="Q228" s="419">
        <f t="shared" si="11"/>
        <v>1</v>
      </c>
      <c r="R228" s="420"/>
    </row>
    <row r="229" spans="1:18" ht="38.25">
      <c r="A229" s="435" t="s">
        <v>381</v>
      </c>
      <c r="B229" s="444" t="s">
        <v>122</v>
      </c>
      <c r="C229" s="444" t="s">
        <v>886</v>
      </c>
      <c r="D229" s="444" t="s">
        <v>106</v>
      </c>
      <c r="E229" s="410" t="s">
        <v>7</v>
      </c>
      <c r="F229" s="445" t="s">
        <v>123</v>
      </c>
      <c r="G229" s="444" t="s">
        <v>921</v>
      </c>
      <c r="H229" s="444" t="s">
        <v>911</v>
      </c>
      <c r="I229" s="444" t="s">
        <v>125</v>
      </c>
      <c r="J229" s="444" t="s">
        <v>878</v>
      </c>
      <c r="K229" s="445">
        <v>100</v>
      </c>
      <c r="L229" s="448"/>
      <c r="M229" s="416">
        <v>1</v>
      </c>
      <c r="N229" s="404">
        <v>1</v>
      </c>
      <c r="O229" s="417">
        <f t="shared" si="9"/>
        <v>1</v>
      </c>
      <c r="P229" s="418">
        <f t="shared" si="10"/>
        <v>100</v>
      </c>
      <c r="Q229" s="419">
        <f t="shared" si="11"/>
        <v>1</v>
      </c>
      <c r="R229" s="420" t="s">
        <v>887</v>
      </c>
    </row>
    <row r="230" spans="1:18" ht="38.25">
      <c r="A230" s="435" t="s">
        <v>381</v>
      </c>
      <c r="B230" s="444" t="s">
        <v>122</v>
      </c>
      <c r="C230" s="403" t="s">
        <v>881</v>
      </c>
      <c r="D230" s="444" t="s">
        <v>106</v>
      </c>
      <c r="E230" s="410" t="s">
        <v>7</v>
      </c>
      <c r="F230" s="445" t="s">
        <v>123</v>
      </c>
      <c r="G230" s="444" t="s">
        <v>921</v>
      </c>
      <c r="H230" s="444" t="s">
        <v>911</v>
      </c>
      <c r="I230" s="444" t="s">
        <v>125</v>
      </c>
      <c r="J230" s="444" t="s">
        <v>878</v>
      </c>
      <c r="K230" s="445">
        <v>100</v>
      </c>
      <c r="L230" s="448"/>
      <c r="M230" s="416">
        <v>0</v>
      </c>
      <c r="N230" s="404">
        <v>0</v>
      </c>
      <c r="O230" s="417" t="s">
        <v>7</v>
      </c>
      <c r="P230" s="418" t="s">
        <v>7</v>
      </c>
      <c r="Q230" s="419" t="s">
        <v>7</v>
      </c>
      <c r="R230" s="420" t="s">
        <v>888</v>
      </c>
    </row>
    <row r="231" spans="1:18" ht="89.25">
      <c r="A231" s="435" t="s">
        <v>381</v>
      </c>
      <c r="B231" s="444" t="s">
        <v>566</v>
      </c>
      <c r="C231" s="444" t="s">
        <v>886</v>
      </c>
      <c r="D231" s="444" t="s">
        <v>106</v>
      </c>
      <c r="E231" s="450" t="s">
        <v>889</v>
      </c>
      <c r="F231" s="445" t="s">
        <v>123</v>
      </c>
      <c r="G231" s="444" t="s">
        <v>921</v>
      </c>
      <c r="H231" s="444" t="s">
        <v>911</v>
      </c>
      <c r="I231" s="444" t="s">
        <v>125</v>
      </c>
      <c r="J231" s="444" t="s">
        <v>878</v>
      </c>
      <c r="K231" s="445">
        <v>100</v>
      </c>
      <c r="L231" s="448"/>
      <c r="M231" s="416">
        <v>6</v>
      </c>
      <c r="N231" s="404">
        <v>6</v>
      </c>
      <c r="O231" s="417">
        <f t="shared" si="9"/>
        <v>1</v>
      </c>
      <c r="P231" s="418">
        <f t="shared" si="10"/>
        <v>100</v>
      </c>
      <c r="Q231" s="419">
        <f t="shared" si="11"/>
        <v>1</v>
      </c>
      <c r="R231" s="420" t="s">
        <v>890</v>
      </c>
    </row>
    <row r="232" spans="1:18" ht="38.25">
      <c r="A232" s="435" t="s">
        <v>381</v>
      </c>
      <c r="B232" s="444" t="s">
        <v>122</v>
      </c>
      <c r="C232" s="403" t="s">
        <v>874</v>
      </c>
      <c r="D232" s="444" t="s">
        <v>875</v>
      </c>
      <c r="E232" s="410" t="s">
        <v>7</v>
      </c>
      <c r="F232" s="445" t="s">
        <v>123</v>
      </c>
      <c r="G232" s="444" t="s">
        <v>919</v>
      </c>
      <c r="H232" s="444" t="s">
        <v>895</v>
      </c>
      <c r="I232" s="444" t="s">
        <v>125</v>
      </c>
      <c r="J232" s="444" t="s">
        <v>878</v>
      </c>
      <c r="K232" s="445">
        <v>100</v>
      </c>
      <c r="L232" s="446"/>
      <c r="M232" s="404">
        <v>60</v>
      </c>
      <c r="N232" s="404">
        <v>55</v>
      </c>
      <c r="O232" s="417">
        <f t="shared" si="9"/>
        <v>0.91666666666666663</v>
      </c>
      <c r="P232" s="418">
        <f t="shared" si="10"/>
        <v>91.666666666666657</v>
      </c>
      <c r="Q232" s="419">
        <f t="shared" si="11"/>
        <v>0.91666666666666663</v>
      </c>
      <c r="R232" s="420"/>
    </row>
    <row r="233" spans="1:18" ht="38.25">
      <c r="A233" s="435" t="s">
        <v>381</v>
      </c>
      <c r="B233" s="444" t="s">
        <v>122</v>
      </c>
      <c r="C233" s="409" t="s">
        <v>110</v>
      </c>
      <c r="D233" s="444" t="s">
        <v>879</v>
      </c>
      <c r="E233" s="410" t="s">
        <v>7</v>
      </c>
      <c r="F233" s="445" t="s">
        <v>123</v>
      </c>
      <c r="G233" s="444" t="s">
        <v>910</v>
      </c>
      <c r="H233" s="444" t="s">
        <v>911</v>
      </c>
      <c r="I233" s="444" t="s">
        <v>125</v>
      </c>
      <c r="J233" s="444" t="s">
        <v>878</v>
      </c>
      <c r="K233" s="445">
        <v>100</v>
      </c>
      <c r="L233" s="446"/>
      <c r="M233" s="416">
        <v>4</v>
      </c>
      <c r="N233" s="404">
        <v>4</v>
      </c>
      <c r="O233" s="417">
        <f t="shared" si="9"/>
        <v>1</v>
      </c>
      <c r="P233" s="418">
        <f t="shared" si="10"/>
        <v>100</v>
      </c>
      <c r="Q233" s="419">
        <f t="shared" si="11"/>
        <v>1</v>
      </c>
      <c r="R233" s="420"/>
    </row>
    <row r="234" spans="1:18" ht="63.75">
      <c r="A234" s="435" t="s">
        <v>381</v>
      </c>
      <c r="B234" s="444" t="s">
        <v>122</v>
      </c>
      <c r="C234" s="403" t="s">
        <v>881</v>
      </c>
      <c r="D234" s="444" t="s">
        <v>882</v>
      </c>
      <c r="E234" s="410" t="s">
        <v>7</v>
      </c>
      <c r="F234" s="445" t="s">
        <v>123</v>
      </c>
      <c r="G234" s="444" t="s">
        <v>910</v>
      </c>
      <c r="H234" s="444" t="s">
        <v>911</v>
      </c>
      <c r="I234" s="444" t="s">
        <v>125</v>
      </c>
      <c r="J234" s="444" t="s">
        <v>878</v>
      </c>
      <c r="K234" s="445">
        <v>100</v>
      </c>
      <c r="L234" s="421"/>
      <c r="M234" s="404">
        <v>3</v>
      </c>
      <c r="N234" s="404">
        <v>3</v>
      </c>
      <c r="O234" s="417">
        <f t="shared" si="9"/>
        <v>1</v>
      </c>
      <c r="P234" s="418">
        <f t="shared" si="10"/>
        <v>100</v>
      </c>
      <c r="Q234" s="419">
        <f t="shared" si="11"/>
        <v>1</v>
      </c>
      <c r="R234" s="420" t="s">
        <v>883</v>
      </c>
    </row>
    <row r="235" spans="1:18" ht="38.25">
      <c r="A235" s="435" t="s">
        <v>381</v>
      </c>
      <c r="B235" s="444" t="s">
        <v>122</v>
      </c>
      <c r="C235" s="403" t="s">
        <v>881</v>
      </c>
      <c r="D235" s="444" t="s">
        <v>884</v>
      </c>
      <c r="E235" s="410" t="s">
        <v>7</v>
      </c>
      <c r="F235" s="445" t="s">
        <v>123</v>
      </c>
      <c r="G235" s="444" t="s">
        <v>910</v>
      </c>
      <c r="H235" s="444" t="s">
        <v>911</v>
      </c>
      <c r="I235" s="444" t="s">
        <v>125</v>
      </c>
      <c r="J235" s="444" t="s">
        <v>878</v>
      </c>
      <c r="K235" s="445">
        <v>100</v>
      </c>
      <c r="L235" s="424"/>
      <c r="M235" s="425">
        <v>6</v>
      </c>
      <c r="N235" s="404">
        <v>6</v>
      </c>
      <c r="O235" s="417">
        <f t="shared" si="9"/>
        <v>1</v>
      </c>
      <c r="P235" s="418">
        <f t="shared" si="10"/>
        <v>100</v>
      </c>
      <c r="Q235" s="419">
        <f t="shared" si="11"/>
        <v>1</v>
      </c>
      <c r="R235" s="420"/>
    </row>
    <row r="236" spans="1:18" ht="38.25">
      <c r="A236" s="435" t="s">
        <v>381</v>
      </c>
      <c r="B236" s="444" t="s">
        <v>122</v>
      </c>
      <c r="C236" s="409" t="s">
        <v>110</v>
      </c>
      <c r="D236" s="444" t="s">
        <v>884</v>
      </c>
      <c r="E236" s="410" t="s">
        <v>7</v>
      </c>
      <c r="F236" s="445" t="s">
        <v>123</v>
      </c>
      <c r="G236" s="444" t="s">
        <v>910</v>
      </c>
      <c r="H236" s="444" t="s">
        <v>911</v>
      </c>
      <c r="I236" s="444" t="s">
        <v>125</v>
      </c>
      <c r="J236" s="444" t="s">
        <v>878</v>
      </c>
      <c r="K236" s="445">
        <v>100</v>
      </c>
      <c r="L236" s="446"/>
      <c r="M236" s="416">
        <v>2</v>
      </c>
      <c r="N236" s="404">
        <v>2</v>
      </c>
      <c r="O236" s="417">
        <f t="shared" si="9"/>
        <v>1</v>
      </c>
      <c r="P236" s="418">
        <f t="shared" si="10"/>
        <v>100</v>
      </c>
      <c r="Q236" s="419">
        <f t="shared" si="11"/>
        <v>1</v>
      </c>
      <c r="R236" s="420"/>
    </row>
    <row r="237" spans="1:18" ht="38.25">
      <c r="A237" s="435" t="s">
        <v>381</v>
      </c>
      <c r="B237" s="444" t="s">
        <v>122</v>
      </c>
      <c r="C237" s="444" t="s">
        <v>885</v>
      </c>
      <c r="D237" s="444" t="s">
        <v>884</v>
      </c>
      <c r="E237" s="410" t="s">
        <v>7</v>
      </c>
      <c r="F237" s="445" t="s">
        <v>123</v>
      </c>
      <c r="G237" s="444" t="s">
        <v>910</v>
      </c>
      <c r="H237" s="444" t="s">
        <v>911</v>
      </c>
      <c r="I237" s="444" t="s">
        <v>125</v>
      </c>
      <c r="J237" s="444" t="s">
        <v>878</v>
      </c>
      <c r="K237" s="445">
        <v>100</v>
      </c>
      <c r="L237" s="448"/>
      <c r="M237" s="416">
        <v>12</v>
      </c>
      <c r="N237" s="404">
        <v>12</v>
      </c>
      <c r="O237" s="417">
        <f t="shared" si="9"/>
        <v>1</v>
      </c>
      <c r="P237" s="418">
        <f t="shared" si="10"/>
        <v>100</v>
      </c>
      <c r="Q237" s="419">
        <f t="shared" si="11"/>
        <v>1</v>
      </c>
      <c r="R237" s="420"/>
    </row>
    <row r="238" spans="1:18" ht="38.25">
      <c r="A238" s="435" t="s">
        <v>381</v>
      </c>
      <c r="B238" s="444" t="s">
        <v>122</v>
      </c>
      <c r="C238" s="444" t="s">
        <v>886</v>
      </c>
      <c r="D238" s="444" t="s">
        <v>106</v>
      </c>
      <c r="E238" s="410" t="s">
        <v>7</v>
      </c>
      <c r="F238" s="445" t="s">
        <v>123</v>
      </c>
      <c r="G238" s="444" t="s">
        <v>910</v>
      </c>
      <c r="H238" s="444" t="s">
        <v>911</v>
      </c>
      <c r="I238" s="444" t="s">
        <v>125</v>
      </c>
      <c r="J238" s="444" t="s">
        <v>878</v>
      </c>
      <c r="K238" s="445">
        <v>100</v>
      </c>
      <c r="L238" s="448"/>
      <c r="M238" s="416">
        <v>1</v>
      </c>
      <c r="N238" s="404">
        <v>1</v>
      </c>
      <c r="O238" s="417">
        <f t="shared" si="9"/>
        <v>1</v>
      </c>
      <c r="P238" s="418">
        <f t="shared" si="10"/>
        <v>100</v>
      </c>
      <c r="Q238" s="419">
        <f t="shared" si="11"/>
        <v>1</v>
      </c>
      <c r="R238" s="420" t="s">
        <v>887</v>
      </c>
    </row>
    <row r="239" spans="1:18" ht="38.25">
      <c r="A239" s="435" t="s">
        <v>381</v>
      </c>
      <c r="B239" s="444" t="s">
        <v>122</v>
      </c>
      <c r="C239" s="403" t="s">
        <v>881</v>
      </c>
      <c r="D239" s="444" t="s">
        <v>106</v>
      </c>
      <c r="E239" s="410" t="s">
        <v>7</v>
      </c>
      <c r="F239" s="445" t="s">
        <v>123</v>
      </c>
      <c r="G239" s="444" t="s">
        <v>910</v>
      </c>
      <c r="H239" s="444" t="s">
        <v>911</v>
      </c>
      <c r="I239" s="444" t="s">
        <v>125</v>
      </c>
      <c r="J239" s="444" t="s">
        <v>878</v>
      </c>
      <c r="K239" s="445">
        <v>100</v>
      </c>
      <c r="L239" s="448"/>
      <c r="M239" s="416">
        <v>0</v>
      </c>
      <c r="N239" s="404">
        <v>0</v>
      </c>
      <c r="O239" s="417" t="s">
        <v>7</v>
      </c>
      <c r="P239" s="418" t="s">
        <v>7</v>
      </c>
      <c r="Q239" s="419" t="s">
        <v>7</v>
      </c>
      <c r="R239" s="420" t="s">
        <v>888</v>
      </c>
    </row>
    <row r="240" spans="1:18" ht="89.25">
      <c r="A240" s="435" t="s">
        <v>381</v>
      </c>
      <c r="B240" s="444" t="s">
        <v>566</v>
      </c>
      <c r="C240" s="444" t="s">
        <v>886</v>
      </c>
      <c r="D240" s="444" t="s">
        <v>106</v>
      </c>
      <c r="E240" s="450" t="s">
        <v>889</v>
      </c>
      <c r="F240" s="445" t="s">
        <v>123</v>
      </c>
      <c r="G240" s="444" t="s">
        <v>910</v>
      </c>
      <c r="H240" s="444" t="s">
        <v>911</v>
      </c>
      <c r="I240" s="444" t="s">
        <v>125</v>
      </c>
      <c r="J240" s="444" t="s">
        <v>878</v>
      </c>
      <c r="K240" s="445">
        <v>100</v>
      </c>
      <c r="L240" s="448"/>
      <c r="M240" s="416">
        <v>6</v>
      </c>
      <c r="N240" s="404">
        <v>6</v>
      </c>
      <c r="O240" s="417">
        <f t="shared" si="9"/>
        <v>1</v>
      </c>
      <c r="P240" s="418">
        <f t="shared" si="10"/>
        <v>100</v>
      </c>
      <c r="Q240" s="419">
        <f t="shared" si="11"/>
        <v>1</v>
      </c>
      <c r="R240" s="420" t="s">
        <v>890</v>
      </c>
    </row>
    <row r="241" spans="1:18" ht="38.25">
      <c r="A241" s="435" t="s">
        <v>381</v>
      </c>
      <c r="B241" s="444" t="s">
        <v>122</v>
      </c>
      <c r="C241" s="403" t="s">
        <v>874</v>
      </c>
      <c r="D241" s="444" t="s">
        <v>875</v>
      </c>
      <c r="E241" s="410" t="s">
        <v>7</v>
      </c>
      <c r="F241" s="445" t="s">
        <v>123</v>
      </c>
      <c r="G241" s="444" t="s">
        <v>923</v>
      </c>
      <c r="H241" s="444" t="s">
        <v>877</v>
      </c>
      <c r="I241" s="444" t="s">
        <v>125</v>
      </c>
      <c r="J241" s="444" t="s">
        <v>878</v>
      </c>
      <c r="K241" s="445">
        <v>100</v>
      </c>
      <c r="L241" s="446"/>
      <c r="M241" s="404">
        <v>60</v>
      </c>
      <c r="N241" s="404">
        <v>60</v>
      </c>
      <c r="O241" s="417">
        <f t="shared" si="9"/>
        <v>1</v>
      </c>
      <c r="P241" s="418">
        <f t="shared" si="10"/>
        <v>100</v>
      </c>
      <c r="Q241" s="419">
        <f t="shared" si="11"/>
        <v>1</v>
      </c>
      <c r="R241" s="420"/>
    </row>
    <row r="242" spans="1:18" ht="38.25">
      <c r="A242" s="435" t="s">
        <v>381</v>
      </c>
      <c r="B242" s="444" t="s">
        <v>122</v>
      </c>
      <c r="C242" s="409" t="s">
        <v>110</v>
      </c>
      <c r="D242" s="444" t="s">
        <v>879</v>
      </c>
      <c r="E242" s="410" t="s">
        <v>7</v>
      </c>
      <c r="F242" s="445" t="s">
        <v>123</v>
      </c>
      <c r="G242" s="444" t="s">
        <v>896</v>
      </c>
      <c r="H242" s="444" t="s">
        <v>924</v>
      </c>
      <c r="I242" s="444" t="s">
        <v>125</v>
      </c>
      <c r="J242" s="444" t="s">
        <v>878</v>
      </c>
      <c r="K242" s="445">
        <v>100</v>
      </c>
      <c r="L242" s="446"/>
      <c r="M242" s="416">
        <v>4</v>
      </c>
      <c r="N242" s="404">
        <v>4</v>
      </c>
      <c r="O242" s="417">
        <f t="shared" si="9"/>
        <v>1</v>
      </c>
      <c r="P242" s="418">
        <f t="shared" si="10"/>
        <v>100</v>
      </c>
      <c r="Q242" s="419">
        <f t="shared" si="11"/>
        <v>1</v>
      </c>
      <c r="R242" s="420"/>
    </row>
    <row r="243" spans="1:18" ht="63.75">
      <c r="A243" s="435" t="s">
        <v>381</v>
      </c>
      <c r="B243" s="444" t="s">
        <v>122</v>
      </c>
      <c r="C243" s="403" t="s">
        <v>881</v>
      </c>
      <c r="D243" s="444" t="s">
        <v>882</v>
      </c>
      <c r="E243" s="410" t="s">
        <v>7</v>
      </c>
      <c r="F243" s="445" t="s">
        <v>123</v>
      </c>
      <c r="G243" s="444" t="s">
        <v>896</v>
      </c>
      <c r="H243" s="444" t="s">
        <v>924</v>
      </c>
      <c r="I243" s="444" t="s">
        <v>125</v>
      </c>
      <c r="J243" s="444" t="s">
        <v>878</v>
      </c>
      <c r="K243" s="445">
        <v>100</v>
      </c>
      <c r="L243" s="421"/>
      <c r="M243" s="404">
        <v>3</v>
      </c>
      <c r="N243" s="404">
        <v>3</v>
      </c>
      <c r="O243" s="417">
        <f t="shared" si="9"/>
        <v>1</v>
      </c>
      <c r="P243" s="418">
        <f t="shared" si="10"/>
        <v>100</v>
      </c>
      <c r="Q243" s="419">
        <f t="shared" si="11"/>
        <v>1</v>
      </c>
      <c r="R243" s="420" t="s">
        <v>883</v>
      </c>
    </row>
    <row r="244" spans="1:18" ht="38.25">
      <c r="A244" s="435" t="s">
        <v>381</v>
      </c>
      <c r="B244" s="444" t="s">
        <v>122</v>
      </c>
      <c r="C244" s="403" t="s">
        <v>881</v>
      </c>
      <c r="D244" s="444" t="s">
        <v>884</v>
      </c>
      <c r="E244" s="410" t="s">
        <v>7</v>
      </c>
      <c r="F244" s="445" t="s">
        <v>123</v>
      </c>
      <c r="G244" s="444" t="s">
        <v>896</v>
      </c>
      <c r="H244" s="444" t="s">
        <v>924</v>
      </c>
      <c r="I244" s="444" t="s">
        <v>125</v>
      </c>
      <c r="J244" s="444" t="s">
        <v>878</v>
      </c>
      <c r="K244" s="445">
        <v>100</v>
      </c>
      <c r="L244" s="424"/>
      <c r="M244" s="425">
        <v>6</v>
      </c>
      <c r="N244" s="404">
        <v>6</v>
      </c>
      <c r="O244" s="417">
        <f t="shared" si="9"/>
        <v>1</v>
      </c>
      <c r="P244" s="418">
        <f t="shared" si="10"/>
        <v>100</v>
      </c>
      <c r="Q244" s="419">
        <f t="shared" si="11"/>
        <v>1</v>
      </c>
      <c r="R244" s="420"/>
    </row>
    <row r="245" spans="1:18" ht="38.25">
      <c r="A245" s="435" t="s">
        <v>381</v>
      </c>
      <c r="B245" s="444" t="s">
        <v>122</v>
      </c>
      <c r="C245" s="409" t="s">
        <v>110</v>
      </c>
      <c r="D245" s="444" t="s">
        <v>884</v>
      </c>
      <c r="E245" s="410" t="s">
        <v>7</v>
      </c>
      <c r="F245" s="445" t="s">
        <v>123</v>
      </c>
      <c r="G245" s="444" t="s">
        <v>896</v>
      </c>
      <c r="H245" s="444" t="s">
        <v>924</v>
      </c>
      <c r="I245" s="444" t="s">
        <v>125</v>
      </c>
      <c r="J245" s="444" t="s">
        <v>878</v>
      </c>
      <c r="K245" s="445">
        <v>100</v>
      </c>
      <c r="L245" s="446"/>
      <c r="M245" s="416">
        <v>2</v>
      </c>
      <c r="N245" s="404">
        <v>2</v>
      </c>
      <c r="O245" s="417">
        <f t="shared" si="9"/>
        <v>1</v>
      </c>
      <c r="P245" s="418">
        <f t="shared" si="10"/>
        <v>100</v>
      </c>
      <c r="Q245" s="419">
        <f t="shared" si="11"/>
        <v>1</v>
      </c>
      <c r="R245" s="420"/>
    </row>
    <row r="246" spans="1:18" ht="38.25">
      <c r="A246" s="435" t="s">
        <v>381</v>
      </c>
      <c r="B246" s="444" t="s">
        <v>122</v>
      </c>
      <c r="C246" s="444" t="s">
        <v>885</v>
      </c>
      <c r="D246" s="444" t="s">
        <v>884</v>
      </c>
      <c r="E246" s="410" t="s">
        <v>7</v>
      </c>
      <c r="F246" s="445" t="s">
        <v>123</v>
      </c>
      <c r="G246" s="444" t="s">
        <v>896</v>
      </c>
      <c r="H246" s="444" t="s">
        <v>924</v>
      </c>
      <c r="I246" s="444" t="s">
        <v>125</v>
      </c>
      <c r="J246" s="444" t="s">
        <v>878</v>
      </c>
      <c r="K246" s="445">
        <v>100</v>
      </c>
      <c r="L246" s="448"/>
      <c r="M246" s="416">
        <v>12</v>
      </c>
      <c r="N246" s="404">
        <v>12</v>
      </c>
      <c r="O246" s="417">
        <f t="shared" si="9"/>
        <v>1</v>
      </c>
      <c r="P246" s="418">
        <f t="shared" si="10"/>
        <v>100</v>
      </c>
      <c r="Q246" s="419">
        <f t="shared" si="11"/>
        <v>1</v>
      </c>
      <c r="R246" s="420"/>
    </row>
    <row r="247" spans="1:18" ht="38.25">
      <c r="A247" s="435" t="s">
        <v>381</v>
      </c>
      <c r="B247" s="444" t="s">
        <v>122</v>
      </c>
      <c r="C247" s="444" t="s">
        <v>886</v>
      </c>
      <c r="D247" s="444" t="s">
        <v>106</v>
      </c>
      <c r="E247" s="410" t="s">
        <v>7</v>
      </c>
      <c r="F247" s="445" t="s">
        <v>123</v>
      </c>
      <c r="G247" s="444" t="s">
        <v>896</v>
      </c>
      <c r="H247" s="444" t="s">
        <v>924</v>
      </c>
      <c r="I247" s="444" t="s">
        <v>125</v>
      </c>
      <c r="J247" s="444" t="s">
        <v>878</v>
      </c>
      <c r="K247" s="445">
        <v>100</v>
      </c>
      <c r="L247" s="448"/>
      <c r="M247" s="416">
        <v>1</v>
      </c>
      <c r="N247" s="404">
        <v>1</v>
      </c>
      <c r="O247" s="417">
        <f t="shared" si="9"/>
        <v>1</v>
      </c>
      <c r="P247" s="418">
        <f t="shared" si="10"/>
        <v>100</v>
      </c>
      <c r="Q247" s="419">
        <f t="shared" si="11"/>
        <v>1</v>
      </c>
      <c r="R247" s="420" t="s">
        <v>887</v>
      </c>
    </row>
    <row r="248" spans="1:18" ht="38.25">
      <c r="A248" s="435" t="s">
        <v>381</v>
      </c>
      <c r="B248" s="444" t="s">
        <v>122</v>
      </c>
      <c r="C248" s="403" t="s">
        <v>881</v>
      </c>
      <c r="D248" s="444" t="s">
        <v>106</v>
      </c>
      <c r="E248" s="410" t="s">
        <v>7</v>
      </c>
      <c r="F248" s="445" t="s">
        <v>123</v>
      </c>
      <c r="G248" s="444" t="s">
        <v>896</v>
      </c>
      <c r="H248" s="444" t="s">
        <v>924</v>
      </c>
      <c r="I248" s="444" t="s">
        <v>125</v>
      </c>
      <c r="J248" s="444" t="s">
        <v>878</v>
      </c>
      <c r="K248" s="445">
        <v>100</v>
      </c>
      <c r="L248" s="448"/>
      <c r="M248" s="416">
        <v>0</v>
      </c>
      <c r="N248" s="404">
        <v>0</v>
      </c>
      <c r="O248" s="417" t="s">
        <v>7</v>
      </c>
      <c r="P248" s="418" t="s">
        <v>7</v>
      </c>
      <c r="Q248" s="419" t="s">
        <v>7</v>
      </c>
      <c r="R248" s="420" t="s">
        <v>888</v>
      </c>
    </row>
    <row r="249" spans="1:18" ht="89.25">
      <c r="A249" s="435" t="s">
        <v>381</v>
      </c>
      <c r="B249" s="444" t="s">
        <v>566</v>
      </c>
      <c r="C249" s="444" t="s">
        <v>886</v>
      </c>
      <c r="D249" s="444" t="s">
        <v>106</v>
      </c>
      <c r="E249" s="450" t="s">
        <v>889</v>
      </c>
      <c r="F249" s="445" t="s">
        <v>123</v>
      </c>
      <c r="G249" s="444" t="s">
        <v>896</v>
      </c>
      <c r="H249" s="444" t="s">
        <v>924</v>
      </c>
      <c r="I249" s="444" t="s">
        <v>125</v>
      </c>
      <c r="J249" s="444" t="s">
        <v>878</v>
      </c>
      <c r="K249" s="445">
        <v>100</v>
      </c>
      <c r="L249" s="448"/>
      <c r="M249" s="416">
        <v>6</v>
      </c>
      <c r="N249" s="404">
        <v>6</v>
      </c>
      <c r="O249" s="417">
        <f t="shared" si="9"/>
        <v>1</v>
      </c>
      <c r="P249" s="418">
        <f t="shared" si="10"/>
        <v>100</v>
      </c>
      <c r="Q249" s="419">
        <f t="shared" si="11"/>
        <v>1</v>
      </c>
      <c r="R249" s="420" t="s">
        <v>890</v>
      </c>
    </row>
    <row r="250" spans="1:18" ht="76.5">
      <c r="A250" s="435" t="s">
        <v>381</v>
      </c>
      <c r="B250" s="444" t="s">
        <v>122</v>
      </c>
      <c r="C250" s="403" t="s">
        <v>874</v>
      </c>
      <c r="D250" s="444" t="s">
        <v>875</v>
      </c>
      <c r="E250" s="410" t="s">
        <v>7</v>
      </c>
      <c r="F250" s="445" t="s">
        <v>123</v>
      </c>
      <c r="G250" s="444" t="s">
        <v>915</v>
      </c>
      <c r="H250" s="444" t="s">
        <v>892</v>
      </c>
      <c r="I250" s="444" t="s">
        <v>125</v>
      </c>
      <c r="J250" s="444" t="s">
        <v>878</v>
      </c>
      <c r="K250" s="445">
        <v>100</v>
      </c>
      <c r="L250" s="451" t="s">
        <v>893</v>
      </c>
      <c r="M250" s="404">
        <v>60</v>
      </c>
      <c r="N250" s="404">
        <v>55</v>
      </c>
      <c r="O250" s="417">
        <f t="shared" si="9"/>
        <v>0.91666666666666663</v>
      </c>
      <c r="P250" s="418">
        <f t="shared" si="10"/>
        <v>91.666666666666657</v>
      </c>
      <c r="Q250" s="419">
        <f t="shared" si="11"/>
        <v>0.91666666666666663</v>
      </c>
      <c r="R250" s="420"/>
    </row>
    <row r="251" spans="1:18" ht="38.25">
      <c r="A251" s="435" t="s">
        <v>381</v>
      </c>
      <c r="B251" s="444" t="s">
        <v>122</v>
      </c>
      <c r="C251" s="409" t="s">
        <v>110</v>
      </c>
      <c r="D251" s="444" t="s">
        <v>879</v>
      </c>
      <c r="E251" s="410" t="s">
        <v>7</v>
      </c>
      <c r="F251" s="445" t="s">
        <v>123</v>
      </c>
      <c r="G251" s="444" t="s">
        <v>898</v>
      </c>
      <c r="H251" s="444" t="s">
        <v>895</v>
      </c>
      <c r="I251" s="444" t="s">
        <v>125</v>
      </c>
      <c r="J251" s="444" t="s">
        <v>878</v>
      </c>
      <c r="K251" s="445">
        <v>100</v>
      </c>
      <c r="L251" s="446"/>
      <c r="M251" s="416">
        <v>4</v>
      </c>
      <c r="N251" s="404">
        <v>4</v>
      </c>
      <c r="O251" s="417">
        <f t="shared" si="9"/>
        <v>1</v>
      </c>
      <c r="P251" s="418">
        <f t="shared" si="10"/>
        <v>100</v>
      </c>
      <c r="Q251" s="419">
        <f t="shared" si="11"/>
        <v>1</v>
      </c>
      <c r="R251" s="420"/>
    </row>
    <row r="252" spans="1:18" ht="63.75">
      <c r="A252" s="435" t="s">
        <v>381</v>
      </c>
      <c r="B252" s="444" t="s">
        <v>122</v>
      </c>
      <c r="C252" s="403" t="s">
        <v>881</v>
      </c>
      <c r="D252" s="444" t="s">
        <v>882</v>
      </c>
      <c r="E252" s="410" t="s">
        <v>7</v>
      </c>
      <c r="F252" s="445" t="s">
        <v>123</v>
      </c>
      <c r="G252" s="444" t="s">
        <v>898</v>
      </c>
      <c r="H252" s="444" t="s">
        <v>895</v>
      </c>
      <c r="I252" s="444" t="s">
        <v>125</v>
      </c>
      <c r="J252" s="444" t="s">
        <v>878</v>
      </c>
      <c r="K252" s="445">
        <v>100</v>
      </c>
      <c r="L252" s="421"/>
      <c r="M252" s="404">
        <v>3</v>
      </c>
      <c r="N252" s="404">
        <v>3</v>
      </c>
      <c r="O252" s="417">
        <f t="shared" si="9"/>
        <v>1</v>
      </c>
      <c r="P252" s="418">
        <f t="shared" si="10"/>
        <v>100</v>
      </c>
      <c r="Q252" s="419">
        <f t="shared" si="11"/>
        <v>1</v>
      </c>
      <c r="R252" s="420" t="s">
        <v>883</v>
      </c>
    </row>
    <row r="253" spans="1:18" ht="38.25">
      <c r="A253" s="435" t="s">
        <v>381</v>
      </c>
      <c r="B253" s="444" t="s">
        <v>122</v>
      </c>
      <c r="C253" s="403" t="s">
        <v>881</v>
      </c>
      <c r="D253" s="444" t="s">
        <v>884</v>
      </c>
      <c r="E253" s="410" t="s">
        <v>7</v>
      </c>
      <c r="F253" s="445" t="s">
        <v>123</v>
      </c>
      <c r="G253" s="444" t="s">
        <v>898</v>
      </c>
      <c r="H253" s="444" t="s">
        <v>895</v>
      </c>
      <c r="I253" s="444" t="s">
        <v>125</v>
      </c>
      <c r="J253" s="444" t="s">
        <v>878</v>
      </c>
      <c r="K253" s="445">
        <v>100</v>
      </c>
      <c r="L253" s="424"/>
      <c r="M253" s="425">
        <v>6</v>
      </c>
      <c r="N253" s="404">
        <v>6</v>
      </c>
      <c r="O253" s="417">
        <f t="shared" si="9"/>
        <v>1</v>
      </c>
      <c r="P253" s="418">
        <f t="shared" si="10"/>
        <v>100</v>
      </c>
      <c r="Q253" s="419">
        <f t="shared" si="11"/>
        <v>1</v>
      </c>
      <c r="R253" s="420"/>
    </row>
    <row r="254" spans="1:18" ht="38.25">
      <c r="A254" s="435" t="s">
        <v>381</v>
      </c>
      <c r="B254" s="444" t="s">
        <v>122</v>
      </c>
      <c r="C254" s="409" t="s">
        <v>110</v>
      </c>
      <c r="D254" s="444" t="s">
        <v>884</v>
      </c>
      <c r="E254" s="410" t="s">
        <v>7</v>
      </c>
      <c r="F254" s="445" t="s">
        <v>123</v>
      </c>
      <c r="G254" s="444" t="s">
        <v>898</v>
      </c>
      <c r="H254" s="444" t="s">
        <v>895</v>
      </c>
      <c r="I254" s="444" t="s">
        <v>125</v>
      </c>
      <c r="J254" s="444" t="s">
        <v>878</v>
      </c>
      <c r="K254" s="445">
        <v>100</v>
      </c>
      <c r="L254" s="446"/>
      <c r="M254" s="416">
        <v>2</v>
      </c>
      <c r="N254" s="404">
        <v>2</v>
      </c>
      <c r="O254" s="417">
        <f t="shared" si="9"/>
        <v>1</v>
      </c>
      <c r="P254" s="418">
        <f t="shared" si="10"/>
        <v>100</v>
      </c>
      <c r="Q254" s="419">
        <f t="shared" si="11"/>
        <v>1</v>
      </c>
      <c r="R254" s="420"/>
    </row>
    <row r="255" spans="1:18" ht="38.25">
      <c r="A255" s="435" t="s">
        <v>381</v>
      </c>
      <c r="B255" s="444" t="s">
        <v>122</v>
      </c>
      <c r="C255" s="444" t="s">
        <v>885</v>
      </c>
      <c r="D255" s="444" t="s">
        <v>884</v>
      </c>
      <c r="E255" s="410" t="s">
        <v>7</v>
      </c>
      <c r="F255" s="445" t="s">
        <v>123</v>
      </c>
      <c r="G255" s="444" t="s">
        <v>898</v>
      </c>
      <c r="H255" s="444" t="s">
        <v>895</v>
      </c>
      <c r="I255" s="444" t="s">
        <v>125</v>
      </c>
      <c r="J255" s="444" t="s">
        <v>878</v>
      </c>
      <c r="K255" s="445">
        <v>100</v>
      </c>
      <c r="L255" s="448"/>
      <c r="M255" s="416">
        <v>12</v>
      </c>
      <c r="N255" s="404">
        <v>12</v>
      </c>
      <c r="O255" s="417">
        <f t="shared" si="9"/>
        <v>1</v>
      </c>
      <c r="P255" s="418">
        <f t="shared" si="10"/>
        <v>100</v>
      </c>
      <c r="Q255" s="419">
        <f t="shared" si="11"/>
        <v>1</v>
      </c>
      <c r="R255" s="420"/>
    </row>
    <row r="256" spans="1:18" ht="38.25">
      <c r="A256" s="435" t="s">
        <v>381</v>
      </c>
      <c r="B256" s="444" t="s">
        <v>122</v>
      </c>
      <c r="C256" s="444" t="s">
        <v>886</v>
      </c>
      <c r="D256" s="444" t="s">
        <v>106</v>
      </c>
      <c r="E256" s="410" t="s">
        <v>7</v>
      </c>
      <c r="F256" s="445" t="s">
        <v>123</v>
      </c>
      <c r="G256" s="444" t="s">
        <v>898</v>
      </c>
      <c r="H256" s="444" t="s">
        <v>895</v>
      </c>
      <c r="I256" s="444" t="s">
        <v>125</v>
      </c>
      <c r="J256" s="444" t="s">
        <v>878</v>
      </c>
      <c r="K256" s="445">
        <v>100</v>
      </c>
      <c r="L256" s="448"/>
      <c r="M256" s="416">
        <v>1</v>
      </c>
      <c r="N256" s="404">
        <v>1</v>
      </c>
      <c r="O256" s="417">
        <f t="shared" si="9"/>
        <v>1</v>
      </c>
      <c r="P256" s="418">
        <f t="shared" si="10"/>
        <v>100</v>
      </c>
      <c r="Q256" s="419">
        <f t="shared" si="11"/>
        <v>1</v>
      </c>
      <c r="R256" s="420" t="s">
        <v>887</v>
      </c>
    </row>
    <row r="257" spans="1:18" ht="38.25">
      <c r="A257" s="435" t="s">
        <v>381</v>
      </c>
      <c r="B257" s="444" t="s">
        <v>122</v>
      </c>
      <c r="C257" s="403" t="s">
        <v>881</v>
      </c>
      <c r="D257" s="444" t="s">
        <v>106</v>
      </c>
      <c r="E257" s="410" t="s">
        <v>7</v>
      </c>
      <c r="F257" s="445" t="s">
        <v>123</v>
      </c>
      <c r="G257" s="444" t="s">
        <v>898</v>
      </c>
      <c r="H257" s="444" t="s">
        <v>895</v>
      </c>
      <c r="I257" s="444" t="s">
        <v>125</v>
      </c>
      <c r="J257" s="444" t="s">
        <v>878</v>
      </c>
      <c r="K257" s="445">
        <v>100</v>
      </c>
      <c r="L257" s="448"/>
      <c r="M257" s="416">
        <v>0</v>
      </c>
      <c r="N257" s="404">
        <v>0</v>
      </c>
      <c r="O257" s="417" t="s">
        <v>7</v>
      </c>
      <c r="P257" s="418" t="s">
        <v>7</v>
      </c>
      <c r="Q257" s="419" t="s">
        <v>7</v>
      </c>
      <c r="R257" s="420" t="s">
        <v>888</v>
      </c>
    </row>
    <row r="258" spans="1:18" ht="89.25">
      <c r="A258" s="435" t="s">
        <v>381</v>
      </c>
      <c r="B258" s="444" t="s">
        <v>566</v>
      </c>
      <c r="C258" s="444" t="s">
        <v>886</v>
      </c>
      <c r="D258" s="444" t="s">
        <v>106</v>
      </c>
      <c r="E258" s="450" t="s">
        <v>889</v>
      </c>
      <c r="F258" s="445" t="s">
        <v>123</v>
      </c>
      <c r="G258" s="444" t="s">
        <v>898</v>
      </c>
      <c r="H258" s="444" t="s">
        <v>895</v>
      </c>
      <c r="I258" s="444" t="s">
        <v>125</v>
      </c>
      <c r="J258" s="444" t="s">
        <v>878</v>
      </c>
      <c r="K258" s="445">
        <v>100</v>
      </c>
      <c r="L258" s="448"/>
      <c r="M258" s="416">
        <v>6</v>
      </c>
      <c r="N258" s="404">
        <v>6</v>
      </c>
      <c r="O258" s="417">
        <f t="shared" si="9"/>
        <v>1</v>
      </c>
      <c r="P258" s="418">
        <f t="shared" si="10"/>
        <v>100</v>
      </c>
      <c r="Q258" s="419">
        <f t="shared" si="11"/>
        <v>1</v>
      </c>
      <c r="R258" s="420" t="s">
        <v>890</v>
      </c>
    </row>
    <row r="259" spans="1:18" ht="38.25">
      <c r="A259" s="435" t="s">
        <v>381</v>
      </c>
      <c r="B259" s="444" t="s">
        <v>122</v>
      </c>
      <c r="C259" s="403" t="s">
        <v>874</v>
      </c>
      <c r="D259" s="444" t="s">
        <v>875</v>
      </c>
      <c r="E259" s="410" t="s">
        <v>7</v>
      </c>
      <c r="F259" s="445" t="s">
        <v>123</v>
      </c>
      <c r="G259" s="444" t="s">
        <v>917</v>
      </c>
      <c r="H259" s="444" t="s">
        <v>895</v>
      </c>
      <c r="I259" s="444" t="s">
        <v>125</v>
      </c>
      <c r="J259" s="444" t="s">
        <v>878</v>
      </c>
      <c r="K259" s="445">
        <v>100</v>
      </c>
      <c r="L259" s="446"/>
      <c r="M259" s="404">
        <v>60</v>
      </c>
      <c r="N259" s="404">
        <v>55</v>
      </c>
      <c r="O259" s="417">
        <f t="shared" si="9"/>
        <v>0.91666666666666663</v>
      </c>
      <c r="P259" s="418">
        <f t="shared" si="10"/>
        <v>91.666666666666657</v>
      </c>
      <c r="Q259" s="419">
        <f t="shared" si="11"/>
        <v>0.91666666666666663</v>
      </c>
      <c r="R259" s="420"/>
    </row>
    <row r="260" spans="1:18" ht="38.25">
      <c r="A260" s="435" t="s">
        <v>381</v>
      </c>
      <c r="B260" s="444" t="s">
        <v>122</v>
      </c>
      <c r="C260" s="409" t="s">
        <v>110</v>
      </c>
      <c r="D260" s="444" t="s">
        <v>879</v>
      </c>
      <c r="E260" s="410" t="s">
        <v>7</v>
      </c>
      <c r="F260" s="445" t="s">
        <v>123</v>
      </c>
      <c r="G260" s="444" t="s">
        <v>916</v>
      </c>
      <c r="H260" s="444" t="s">
        <v>719</v>
      </c>
      <c r="I260" s="444" t="s">
        <v>125</v>
      </c>
      <c r="J260" s="444" t="s">
        <v>878</v>
      </c>
      <c r="K260" s="445">
        <v>100</v>
      </c>
      <c r="L260" s="446"/>
      <c r="M260" s="416">
        <v>4</v>
      </c>
      <c r="N260" s="404">
        <v>4</v>
      </c>
      <c r="O260" s="417">
        <f t="shared" si="9"/>
        <v>1</v>
      </c>
      <c r="P260" s="418">
        <f t="shared" si="10"/>
        <v>100</v>
      </c>
      <c r="Q260" s="419">
        <f t="shared" si="11"/>
        <v>1</v>
      </c>
      <c r="R260" s="420"/>
    </row>
    <row r="261" spans="1:18" ht="63.75">
      <c r="A261" s="435" t="s">
        <v>381</v>
      </c>
      <c r="B261" s="444" t="s">
        <v>122</v>
      </c>
      <c r="C261" s="403" t="s">
        <v>881</v>
      </c>
      <c r="D261" s="444" t="s">
        <v>882</v>
      </c>
      <c r="E261" s="410" t="s">
        <v>7</v>
      </c>
      <c r="F261" s="445" t="s">
        <v>123</v>
      </c>
      <c r="G261" s="444" t="s">
        <v>916</v>
      </c>
      <c r="H261" s="444" t="s">
        <v>719</v>
      </c>
      <c r="I261" s="444" t="s">
        <v>125</v>
      </c>
      <c r="J261" s="444" t="s">
        <v>878</v>
      </c>
      <c r="K261" s="445">
        <v>100</v>
      </c>
      <c r="L261" s="421"/>
      <c r="M261" s="404">
        <v>3</v>
      </c>
      <c r="N261" s="404">
        <v>3</v>
      </c>
      <c r="O261" s="417">
        <f t="shared" ref="O261:O324" si="12">N261/M261</f>
        <v>1</v>
      </c>
      <c r="P261" s="418">
        <f t="shared" ref="P261:P324" si="13">Q261*100</f>
        <v>100</v>
      </c>
      <c r="Q261" s="419">
        <f t="shared" ref="Q261:Q324" si="14">N261/(M261*K261/100)</f>
        <v>1</v>
      </c>
      <c r="R261" s="420" t="s">
        <v>883</v>
      </c>
    </row>
    <row r="262" spans="1:18" ht="38.25">
      <c r="A262" s="435" t="s">
        <v>381</v>
      </c>
      <c r="B262" s="444" t="s">
        <v>122</v>
      </c>
      <c r="C262" s="403" t="s">
        <v>881</v>
      </c>
      <c r="D262" s="444" t="s">
        <v>884</v>
      </c>
      <c r="E262" s="410" t="s">
        <v>7</v>
      </c>
      <c r="F262" s="445" t="s">
        <v>123</v>
      </c>
      <c r="G262" s="444" t="s">
        <v>916</v>
      </c>
      <c r="H262" s="444" t="s">
        <v>719</v>
      </c>
      <c r="I262" s="444" t="s">
        <v>125</v>
      </c>
      <c r="J262" s="444" t="s">
        <v>878</v>
      </c>
      <c r="K262" s="445">
        <v>100</v>
      </c>
      <c r="L262" s="424"/>
      <c r="M262" s="425">
        <v>6</v>
      </c>
      <c r="N262" s="404">
        <v>6</v>
      </c>
      <c r="O262" s="417">
        <f t="shared" si="12"/>
        <v>1</v>
      </c>
      <c r="P262" s="418">
        <f t="shared" si="13"/>
        <v>100</v>
      </c>
      <c r="Q262" s="419">
        <f t="shared" si="14"/>
        <v>1</v>
      </c>
      <c r="R262" s="420"/>
    </row>
    <row r="263" spans="1:18" ht="38.25">
      <c r="A263" s="435" t="s">
        <v>381</v>
      </c>
      <c r="B263" s="444" t="s">
        <v>122</v>
      </c>
      <c r="C263" s="409" t="s">
        <v>110</v>
      </c>
      <c r="D263" s="444" t="s">
        <v>884</v>
      </c>
      <c r="E263" s="410" t="s">
        <v>7</v>
      </c>
      <c r="F263" s="445" t="s">
        <v>123</v>
      </c>
      <c r="G263" s="444" t="s">
        <v>916</v>
      </c>
      <c r="H263" s="444" t="s">
        <v>719</v>
      </c>
      <c r="I263" s="444" t="s">
        <v>125</v>
      </c>
      <c r="J263" s="444" t="s">
        <v>878</v>
      </c>
      <c r="K263" s="445">
        <v>100</v>
      </c>
      <c r="L263" s="446"/>
      <c r="M263" s="416">
        <v>2</v>
      </c>
      <c r="N263" s="404">
        <v>2</v>
      </c>
      <c r="O263" s="417">
        <f t="shared" si="12"/>
        <v>1</v>
      </c>
      <c r="P263" s="418">
        <f t="shared" si="13"/>
        <v>100</v>
      </c>
      <c r="Q263" s="419">
        <f t="shared" si="14"/>
        <v>1</v>
      </c>
      <c r="R263" s="420"/>
    </row>
    <row r="264" spans="1:18" ht="38.25">
      <c r="A264" s="435" t="s">
        <v>381</v>
      </c>
      <c r="B264" s="444" t="s">
        <v>122</v>
      </c>
      <c r="C264" s="444" t="s">
        <v>885</v>
      </c>
      <c r="D264" s="444" t="s">
        <v>884</v>
      </c>
      <c r="E264" s="410" t="s">
        <v>7</v>
      </c>
      <c r="F264" s="445" t="s">
        <v>123</v>
      </c>
      <c r="G264" s="444" t="s">
        <v>916</v>
      </c>
      <c r="H264" s="444" t="s">
        <v>719</v>
      </c>
      <c r="I264" s="444" t="s">
        <v>125</v>
      </c>
      <c r="J264" s="444" t="s">
        <v>878</v>
      </c>
      <c r="K264" s="445">
        <v>100</v>
      </c>
      <c r="L264" s="448"/>
      <c r="M264" s="416">
        <v>12</v>
      </c>
      <c r="N264" s="404">
        <v>12</v>
      </c>
      <c r="O264" s="417">
        <f t="shared" si="12"/>
        <v>1</v>
      </c>
      <c r="P264" s="418">
        <f t="shared" si="13"/>
        <v>100</v>
      </c>
      <c r="Q264" s="419">
        <f t="shared" si="14"/>
        <v>1</v>
      </c>
      <c r="R264" s="420"/>
    </row>
    <row r="265" spans="1:18" ht="38.25">
      <c r="A265" s="435" t="s">
        <v>381</v>
      </c>
      <c r="B265" s="444" t="s">
        <v>122</v>
      </c>
      <c r="C265" s="444" t="s">
        <v>886</v>
      </c>
      <c r="D265" s="444" t="s">
        <v>106</v>
      </c>
      <c r="E265" s="410" t="s">
        <v>7</v>
      </c>
      <c r="F265" s="445" t="s">
        <v>123</v>
      </c>
      <c r="G265" s="444" t="s">
        <v>916</v>
      </c>
      <c r="H265" s="444" t="s">
        <v>719</v>
      </c>
      <c r="I265" s="444" t="s">
        <v>125</v>
      </c>
      <c r="J265" s="444" t="s">
        <v>878</v>
      </c>
      <c r="K265" s="445">
        <v>100</v>
      </c>
      <c r="L265" s="448"/>
      <c r="M265" s="416">
        <v>1</v>
      </c>
      <c r="N265" s="404">
        <v>1</v>
      </c>
      <c r="O265" s="417">
        <f t="shared" si="12"/>
        <v>1</v>
      </c>
      <c r="P265" s="418">
        <f t="shared" si="13"/>
        <v>100</v>
      </c>
      <c r="Q265" s="419">
        <f t="shared" si="14"/>
        <v>1</v>
      </c>
      <c r="R265" s="420" t="s">
        <v>887</v>
      </c>
    </row>
    <row r="266" spans="1:18" ht="38.25">
      <c r="A266" s="435" t="s">
        <v>381</v>
      </c>
      <c r="B266" s="444" t="s">
        <v>122</v>
      </c>
      <c r="C266" s="403" t="s">
        <v>881</v>
      </c>
      <c r="D266" s="444" t="s">
        <v>106</v>
      </c>
      <c r="E266" s="410" t="s">
        <v>7</v>
      </c>
      <c r="F266" s="445" t="s">
        <v>123</v>
      </c>
      <c r="G266" s="444" t="s">
        <v>916</v>
      </c>
      <c r="H266" s="444" t="s">
        <v>719</v>
      </c>
      <c r="I266" s="444" t="s">
        <v>125</v>
      </c>
      <c r="J266" s="444" t="s">
        <v>878</v>
      </c>
      <c r="K266" s="445">
        <v>100</v>
      </c>
      <c r="L266" s="448"/>
      <c r="M266" s="416">
        <v>0</v>
      </c>
      <c r="N266" s="404">
        <v>0</v>
      </c>
      <c r="O266" s="417" t="s">
        <v>7</v>
      </c>
      <c r="P266" s="418" t="s">
        <v>7</v>
      </c>
      <c r="Q266" s="419" t="s">
        <v>7</v>
      </c>
      <c r="R266" s="420" t="s">
        <v>888</v>
      </c>
    </row>
    <row r="267" spans="1:18" ht="89.25">
      <c r="A267" s="435" t="s">
        <v>381</v>
      </c>
      <c r="B267" s="444" t="s">
        <v>566</v>
      </c>
      <c r="C267" s="444" t="s">
        <v>886</v>
      </c>
      <c r="D267" s="444" t="s">
        <v>106</v>
      </c>
      <c r="E267" s="450" t="s">
        <v>889</v>
      </c>
      <c r="F267" s="445" t="s">
        <v>123</v>
      </c>
      <c r="G267" s="444" t="s">
        <v>916</v>
      </c>
      <c r="H267" s="444" t="s">
        <v>719</v>
      </c>
      <c r="I267" s="444" t="s">
        <v>125</v>
      </c>
      <c r="J267" s="444" t="s">
        <v>878</v>
      </c>
      <c r="K267" s="445">
        <v>100</v>
      </c>
      <c r="L267" s="448"/>
      <c r="M267" s="416">
        <v>6</v>
      </c>
      <c r="N267" s="404">
        <v>6</v>
      </c>
      <c r="O267" s="417">
        <f t="shared" si="12"/>
        <v>1</v>
      </c>
      <c r="P267" s="418">
        <f t="shared" si="13"/>
        <v>100</v>
      </c>
      <c r="Q267" s="419">
        <f t="shared" si="14"/>
        <v>1</v>
      </c>
      <c r="R267" s="420" t="s">
        <v>890</v>
      </c>
    </row>
    <row r="268" spans="1:18" ht="38.25">
      <c r="A268" s="435" t="s">
        <v>381</v>
      </c>
      <c r="B268" s="444" t="s">
        <v>122</v>
      </c>
      <c r="C268" s="403" t="s">
        <v>874</v>
      </c>
      <c r="D268" s="444" t="s">
        <v>875</v>
      </c>
      <c r="E268" s="410" t="s">
        <v>7</v>
      </c>
      <c r="F268" s="445" t="s">
        <v>123</v>
      </c>
      <c r="G268" s="444" t="s">
        <v>900</v>
      </c>
      <c r="H268" s="444" t="s">
        <v>895</v>
      </c>
      <c r="I268" s="444" t="s">
        <v>125</v>
      </c>
      <c r="J268" s="444" t="s">
        <v>878</v>
      </c>
      <c r="K268" s="445">
        <v>100</v>
      </c>
      <c r="L268" s="444" t="s">
        <v>901</v>
      </c>
      <c r="M268" s="404">
        <v>60</v>
      </c>
      <c r="N268" s="404">
        <v>55</v>
      </c>
      <c r="O268" s="417">
        <f t="shared" si="12"/>
        <v>0.91666666666666663</v>
      </c>
      <c r="P268" s="418">
        <f t="shared" si="13"/>
        <v>91.666666666666657</v>
      </c>
      <c r="Q268" s="419">
        <f t="shared" si="14"/>
        <v>0.91666666666666663</v>
      </c>
      <c r="R268" s="420"/>
    </row>
    <row r="269" spans="1:18" ht="38.25">
      <c r="A269" s="435" t="s">
        <v>381</v>
      </c>
      <c r="B269" s="444" t="s">
        <v>122</v>
      </c>
      <c r="C269" s="409" t="s">
        <v>110</v>
      </c>
      <c r="D269" s="444" t="s">
        <v>879</v>
      </c>
      <c r="E269" s="410" t="s">
        <v>7</v>
      </c>
      <c r="F269" s="445" t="s">
        <v>123</v>
      </c>
      <c r="G269" s="444" t="s">
        <v>923</v>
      </c>
      <c r="H269" s="444" t="s">
        <v>112</v>
      </c>
      <c r="I269" s="444" t="s">
        <v>125</v>
      </c>
      <c r="J269" s="444" t="s">
        <v>878</v>
      </c>
      <c r="K269" s="445">
        <v>100</v>
      </c>
      <c r="L269" s="446"/>
      <c r="M269" s="416">
        <v>4</v>
      </c>
      <c r="N269" s="404">
        <v>4</v>
      </c>
      <c r="O269" s="417">
        <f t="shared" si="12"/>
        <v>1</v>
      </c>
      <c r="P269" s="418">
        <f t="shared" si="13"/>
        <v>100</v>
      </c>
      <c r="Q269" s="419">
        <f t="shared" si="14"/>
        <v>1</v>
      </c>
      <c r="R269" s="420"/>
    </row>
    <row r="270" spans="1:18" ht="63.75">
      <c r="A270" s="435" t="s">
        <v>381</v>
      </c>
      <c r="B270" s="444" t="s">
        <v>122</v>
      </c>
      <c r="C270" s="403" t="s">
        <v>881</v>
      </c>
      <c r="D270" s="444" t="s">
        <v>882</v>
      </c>
      <c r="E270" s="410" t="s">
        <v>7</v>
      </c>
      <c r="F270" s="445" t="s">
        <v>123</v>
      </c>
      <c r="G270" s="444" t="s">
        <v>923</v>
      </c>
      <c r="H270" s="444" t="s">
        <v>112</v>
      </c>
      <c r="I270" s="444" t="s">
        <v>125</v>
      </c>
      <c r="J270" s="444" t="s">
        <v>878</v>
      </c>
      <c r="K270" s="445">
        <v>100</v>
      </c>
      <c r="L270" s="421"/>
      <c r="M270" s="404">
        <v>3</v>
      </c>
      <c r="N270" s="404">
        <v>3</v>
      </c>
      <c r="O270" s="417">
        <f t="shared" si="12"/>
        <v>1</v>
      </c>
      <c r="P270" s="418">
        <f t="shared" si="13"/>
        <v>100</v>
      </c>
      <c r="Q270" s="419">
        <f t="shared" si="14"/>
        <v>1</v>
      </c>
      <c r="R270" s="420" t="s">
        <v>883</v>
      </c>
    </row>
    <row r="271" spans="1:18" ht="38.25">
      <c r="A271" s="435" t="s">
        <v>381</v>
      </c>
      <c r="B271" s="444" t="s">
        <v>122</v>
      </c>
      <c r="C271" s="403" t="s">
        <v>881</v>
      </c>
      <c r="D271" s="444" t="s">
        <v>884</v>
      </c>
      <c r="E271" s="410" t="s">
        <v>7</v>
      </c>
      <c r="F271" s="445" t="s">
        <v>123</v>
      </c>
      <c r="G271" s="444" t="s">
        <v>923</v>
      </c>
      <c r="H271" s="444" t="s">
        <v>112</v>
      </c>
      <c r="I271" s="444" t="s">
        <v>125</v>
      </c>
      <c r="J271" s="444" t="s">
        <v>878</v>
      </c>
      <c r="K271" s="445">
        <v>100</v>
      </c>
      <c r="L271" s="424"/>
      <c r="M271" s="425">
        <v>6</v>
      </c>
      <c r="N271" s="404">
        <v>6</v>
      </c>
      <c r="O271" s="417">
        <f t="shared" si="12"/>
        <v>1</v>
      </c>
      <c r="P271" s="418">
        <f t="shared" si="13"/>
        <v>100</v>
      </c>
      <c r="Q271" s="419">
        <f t="shared" si="14"/>
        <v>1</v>
      </c>
      <c r="R271" s="420"/>
    </row>
    <row r="272" spans="1:18" ht="38.25">
      <c r="A272" s="435" t="s">
        <v>381</v>
      </c>
      <c r="B272" s="444" t="s">
        <v>122</v>
      </c>
      <c r="C272" s="409" t="s">
        <v>110</v>
      </c>
      <c r="D272" s="444" t="s">
        <v>884</v>
      </c>
      <c r="E272" s="410" t="s">
        <v>7</v>
      </c>
      <c r="F272" s="445" t="s">
        <v>123</v>
      </c>
      <c r="G272" s="444" t="s">
        <v>923</v>
      </c>
      <c r="H272" s="444" t="s">
        <v>112</v>
      </c>
      <c r="I272" s="444" t="s">
        <v>125</v>
      </c>
      <c r="J272" s="444" t="s">
        <v>878</v>
      </c>
      <c r="K272" s="445">
        <v>100</v>
      </c>
      <c r="L272" s="446"/>
      <c r="M272" s="416">
        <v>2</v>
      </c>
      <c r="N272" s="404">
        <v>2</v>
      </c>
      <c r="O272" s="417">
        <f t="shared" si="12"/>
        <v>1</v>
      </c>
      <c r="P272" s="418">
        <f t="shared" si="13"/>
        <v>100</v>
      </c>
      <c r="Q272" s="419">
        <f t="shared" si="14"/>
        <v>1</v>
      </c>
      <c r="R272" s="420"/>
    </row>
    <row r="273" spans="1:18" ht="38.25">
      <c r="A273" s="435" t="s">
        <v>381</v>
      </c>
      <c r="B273" s="444" t="s">
        <v>122</v>
      </c>
      <c r="C273" s="444" t="s">
        <v>885</v>
      </c>
      <c r="D273" s="444" t="s">
        <v>884</v>
      </c>
      <c r="E273" s="410" t="s">
        <v>7</v>
      </c>
      <c r="F273" s="445" t="s">
        <v>123</v>
      </c>
      <c r="G273" s="444" t="s">
        <v>923</v>
      </c>
      <c r="H273" s="444" t="s">
        <v>112</v>
      </c>
      <c r="I273" s="444" t="s">
        <v>125</v>
      </c>
      <c r="J273" s="444" t="s">
        <v>878</v>
      </c>
      <c r="K273" s="445">
        <v>100</v>
      </c>
      <c r="L273" s="448"/>
      <c r="M273" s="416">
        <v>12</v>
      </c>
      <c r="N273" s="404">
        <v>12</v>
      </c>
      <c r="O273" s="417">
        <f t="shared" si="12"/>
        <v>1</v>
      </c>
      <c r="P273" s="418">
        <f t="shared" si="13"/>
        <v>100</v>
      </c>
      <c r="Q273" s="419">
        <f t="shared" si="14"/>
        <v>1</v>
      </c>
      <c r="R273" s="420"/>
    </row>
    <row r="274" spans="1:18" ht="38.25">
      <c r="A274" s="435" t="s">
        <v>381</v>
      </c>
      <c r="B274" s="444" t="s">
        <v>122</v>
      </c>
      <c r="C274" s="444" t="s">
        <v>886</v>
      </c>
      <c r="D274" s="444" t="s">
        <v>106</v>
      </c>
      <c r="E274" s="410" t="s">
        <v>7</v>
      </c>
      <c r="F274" s="445" t="s">
        <v>123</v>
      </c>
      <c r="G274" s="444" t="s">
        <v>923</v>
      </c>
      <c r="H274" s="444" t="s">
        <v>112</v>
      </c>
      <c r="I274" s="444" t="s">
        <v>125</v>
      </c>
      <c r="J274" s="444" t="s">
        <v>878</v>
      </c>
      <c r="K274" s="445">
        <v>100</v>
      </c>
      <c r="L274" s="448"/>
      <c r="M274" s="416">
        <v>1</v>
      </c>
      <c r="N274" s="404">
        <v>1</v>
      </c>
      <c r="O274" s="417">
        <f t="shared" si="12"/>
        <v>1</v>
      </c>
      <c r="P274" s="418">
        <f t="shared" si="13"/>
        <v>100</v>
      </c>
      <c r="Q274" s="419">
        <f t="shared" si="14"/>
        <v>1</v>
      </c>
      <c r="R274" s="420" t="s">
        <v>887</v>
      </c>
    </row>
    <row r="275" spans="1:18" ht="38.25">
      <c r="A275" s="435" t="s">
        <v>381</v>
      </c>
      <c r="B275" s="444" t="s">
        <v>122</v>
      </c>
      <c r="C275" s="403" t="s">
        <v>881</v>
      </c>
      <c r="D275" s="444" t="s">
        <v>106</v>
      </c>
      <c r="E275" s="410" t="s">
        <v>7</v>
      </c>
      <c r="F275" s="445" t="s">
        <v>123</v>
      </c>
      <c r="G275" s="444" t="s">
        <v>923</v>
      </c>
      <c r="H275" s="444" t="s">
        <v>112</v>
      </c>
      <c r="I275" s="444" t="s">
        <v>125</v>
      </c>
      <c r="J275" s="444" t="s">
        <v>878</v>
      </c>
      <c r="K275" s="445">
        <v>100</v>
      </c>
      <c r="L275" s="448"/>
      <c r="M275" s="416">
        <v>0</v>
      </c>
      <c r="N275" s="404">
        <v>0</v>
      </c>
      <c r="O275" s="417" t="s">
        <v>7</v>
      </c>
      <c r="P275" s="418" t="s">
        <v>7</v>
      </c>
      <c r="Q275" s="419" t="s">
        <v>7</v>
      </c>
      <c r="R275" s="420" t="s">
        <v>888</v>
      </c>
    </row>
    <row r="276" spans="1:18" ht="89.25">
      <c r="A276" s="435" t="s">
        <v>381</v>
      </c>
      <c r="B276" s="444" t="s">
        <v>566</v>
      </c>
      <c r="C276" s="444" t="s">
        <v>886</v>
      </c>
      <c r="D276" s="444" t="s">
        <v>106</v>
      </c>
      <c r="E276" s="450" t="s">
        <v>889</v>
      </c>
      <c r="F276" s="445" t="s">
        <v>123</v>
      </c>
      <c r="G276" s="444" t="s">
        <v>923</v>
      </c>
      <c r="H276" s="444" t="s">
        <v>112</v>
      </c>
      <c r="I276" s="444" t="s">
        <v>125</v>
      </c>
      <c r="J276" s="444" t="s">
        <v>878</v>
      </c>
      <c r="K276" s="445">
        <v>100</v>
      </c>
      <c r="L276" s="448"/>
      <c r="M276" s="416">
        <v>6</v>
      </c>
      <c r="N276" s="404">
        <v>6</v>
      </c>
      <c r="O276" s="417">
        <f t="shared" si="12"/>
        <v>1</v>
      </c>
      <c r="P276" s="418">
        <f t="shared" si="13"/>
        <v>100</v>
      </c>
      <c r="Q276" s="419">
        <f t="shared" si="14"/>
        <v>1</v>
      </c>
      <c r="R276" s="420" t="s">
        <v>890</v>
      </c>
    </row>
    <row r="277" spans="1:18" ht="38.25">
      <c r="A277" s="435" t="s">
        <v>381</v>
      </c>
      <c r="B277" s="444" t="s">
        <v>122</v>
      </c>
      <c r="C277" s="403" t="s">
        <v>874</v>
      </c>
      <c r="D277" s="444" t="s">
        <v>875</v>
      </c>
      <c r="E277" s="410" t="s">
        <v>7</v>
      </c>
      <c r="F277" s="445" t="s">
        <v>123</v>
      </c>
      <c r="G277" s="444" t="s">
        <v>904</v>
      </c>
      <c r="H277" s="444" t="s">
        <v>895</v>
      </c>
      <c r="I277" s="444" t="s">
        <v>125</v>
      </c>
      <c r="J277" s="444" t="s">
        <v>878</v>
      </c>
      <c r="K277" s="445">
        <v>100</v>
      </c>
      <c r="L277" s="446"/>
      <c r="M277" s="404">
        <v>60</v>
      </c>
      <c r="N277" s="404">
        <v>55</v>
      </c>
      <c r="O277" s="417">
        <f t="shared" si="12"/>
        <v>0.91666666666666663</v>
      </c>
      <c r="P277" s="418">
        <f t="shared" si="13"/>
        <v>91.666666666666657</v>
      </c>
      <c r="Q277" s="419">
        <f t="shared" si="14"/>
        <v>0.91666666666666663</v>
      </c>
      <c r="R277" s="420"/>
    </row>
    <row r="278" spans="1:18" ht="38.25">
      <c r="A278" s="435" t="s">
        <v>381</v>
      </c>
      <c r="B278" s="444" t="s">
        <v>122</v>
      </c>
      <c r="C278" s="409" t="s">
        <v>110</v>
      </c>
      <c r="D278" s="444" t="s">
        <v>879</v>
      </c>
      <c r="E278" s="410" t="s">
        <v>7</v>
      </c>
      <c r="F278" s="445" t="s">
        <v>123</v>
      </c>
      <c r="G278" s="444" t="s">
        <v>876</v>
      </c>
      <c r="H278" s="444" t="s">
        <v>112</v>
      </c>
      <c r="I278" s="444" t="s">
        <v>125</v>
      </c>
      <c r="J278" s="444" t="s">
        <v>878</v>
      </c>
      <c r="K278" s="445">
        <v>100</v>
      </c>
      <c r="L278" s="446"/>
      <c r="M278" s="416">
        <v>4</v>
      </c>
      <c r="N278" s="404">
        <v>4</v>
      </c>
      <c r="O278" s="417">
        <f t="shared" si="12"/>
        <v>1</v>
      </c>
      <c r="P278" s="418">
        <f t="shared" si="13"/>
        <v>100</v>
      </c>
      <c r="Q278" s="419">
        <f t="shared" si="14"/>
        <v>1</v>
      </c>
      <c r="R278" s="420"/>
    </row>
    <row r="279" spans="1:18" ht="63.75">
      <c r="A279" s="435" t="s">
        <v>381</v>
      </c>
      <c r="B279" s="444" t="s">
        <v>122</v>
      </c>
      <c r="C279" s="403" t="s">
        <v>881</v>
      </c>
      <c r="D279" s="444" t="s">
        <v>882</v>
      </c>
      <c r="E279" s="410" t="s">
        <v>7</v>
      </c>
      <c r="F279" s="445" t="s">
        <v>123</v>
      </c>
      <c r="G279" s="444" t="s">
        <v>876</v>
      </c>
      <c r="H279" s="444" t="s">
        <v>112</v>
      </c>
      <c r="I279" s="444" t="s">
        <v>125</v>
      </c>
      <c r="J279" s="444" t="s">
        <v>878</v>
      </c>
      <c r="K279" s="445">
        <v>100</v>
      </c>
      <c r="L279" s="421"/>
      <c r="M279" s="404">
        <v>3</v>
      </c>
      <c r="N279" s="404">
        <v>3</v>
      </c>
      <c r="O279" s="417">
        <f t="shared" si="12"/>
        <v>1</v>
      </c>
      <c r="P279" s="418">
        <f t="shared" si="13"/>
        <v>100</v>
      </c>
      <c r="Q279" s="419">
        <f t="shared" si="14"/>
        <v>1</v>
      </c>
      <c r="R279" s="420" t="s">
        <v>883</v>
      </c>
    </row>
    <row r="280" spans="1:18" ht="38.25">
      <c r="A280" s="435" t="s">
        <v>381</v>
      </c>
      <c r="B280" s="444" t="s">
        <v>122</v>
      </c>
      <c r="C280" s="403" t="s">
        <v>881</v>
      </c>
      <c r="D280" s="444" t="s">
        <v>884</v>
      </c>
      <c r="E280" s="410" t="s">
        <v>7</v>
      </c>
      <c r="F280" s="445" t="s">
        <v>123</v>
      </c>
      <c r="G280" s="444" t="s">
        <v>876</v>
      </c>
      <c r="H280" s="444" t="s">
        <v>112</v>
      </c>
      <c r="I280" s="444" t="s">
        <v>125</v>
      </c>
      <c r="J280" s="444" t="s">
        <v>878</v>
      </c>
      <c r="K280" s="445">
        <v>100</v>
      </c>
      <c r="L280" s="424"/>
      <c r="M280" s="425">
        <v>6</v>
      </c>
      <c r="N280" s="404">
        <v>6</v>
      </c>
      <c r="O280" s="417">
        <f t="shared" si="12"/>
        <v>1</v>
      </c>
      <c r="P280" s="418">
        <f t="shared" si="13"/>
        <v>100</v>
      </c>
      <c r="Q280" s="419">
        <f t="shared" si="14"/>
        <v>1</v>
      </c>
      <c r="R280" s="420"/>
    </row>
    <row r="281" spans="1:18" ht="38.25">
      <c r="A281" s="435" t="s">
        <v>381</v>
      </c>
      <c r="B281" s="444" t="s">
        <v>122</v>
      </c>
      <c r="C281" s="409" t="s">
        <v>110</v>
      </c>
      <c r="D281" s="444" t="s">
        <v>884</v>
      </c>
      <c r="E281" s="410" t="s">
        <v>7</v>
      </c>
      <c r="F281" s="445" t="s">
        <v>123</v>
      </c>
      <c r="G281" s="444" t="s">
        <v>876</v>
      </c>
      <c r="H281" s="444" t="s">
        <v>112</v>
      </c>
      <c r="I281" s="444" t="s">
        <v>125</v>
      </c>
      <c r="J281" s="444" t="s">
        <v>878</v>
      </c>
      <c r="K281" s="445">
        <v>100</v>
      </c>
      <c r="L281" s="446"/>
      <c r="M281" s="416">
        <v>2</v>
      </c>
      <c r="N281" s="404">
        <v>2</v>
      </c>
      <c r="O281" s="417">
        <f t="shared" si="12"/>
        <v>1</v>
      </c>
      <c r="P281" s="418">
        <f t="shared" si="13"/>
        <v>100</v>
      </c>
      <c r="Q281" s="419">
        <f t="shared" si="14"/>
        <v>1</v>
      </c>
      <c r="R281" s="420"/>
    </row>
    <row r="282" spans="1:18" ht="38.25">
      <c r="A282" s="435" t="s">
        <v>381</v>
      </c>
      <c r="B282" s="444" t="s">
        <v>122</v>
      </c>
      <c r="C282" s="444" t="s">
        <v>885</v>
      </c>
      <c r="D282" s="444" t="s">
        <v>884</v>
      </c>
      <c r="E282" s="410" t="s">
        <v>7</v>
      </c>
      <c r="F282" s="445" t="s">
        <v>123</v>
      </c>
      <c r="G282" s="444" t="s">
        <v>876</v>
      </c>
      <c r="H282" s="444" t="s">
        <v>112</v>
      </c>
      <c r="I282" s="444" t="s">
        <v>125</v>
      </c>
      <c r="J282" s="444" t="s">
        <v>878</v>
      </c>
      <c r="K282" s="445">
        <v>100</v>
      </c>
      <c r="L282" s="448"/>
      <c r="M282" s="416">
        <v>12</v>
      </c>
      <c r="N282" s="404">
        <v>12</v>
      </c>
      <c r="O282" s="417">
        <f t="shared" si="12"/>
        <v>1</v>
      </c>
      <c r="P282" s="418">
        <f t="shared" si="13"/>
        <v>100</v>
      </c>
      <c r="Q282" s="419">
        <f t="shared" si="14"/>
        <v>1</v>
      </c>
      <c r="R282" s="420"/>
    </row>
    <row r="283" spans="1:18" ht="38.25">
      <c r="A283" s="435" t="s">
        <v>381</v>
      </c>
      <c r="B283" s="444" t="s">
        <v>122</v>
      </c>
      <c r="C283" s="444" t="s">
        <v>886</v>
      </c>
      <c r="D283" s="444" t="s">
        <v>106</v>
      </c>
      <c r="E283" s="410" t="s">
        <v>7</v>
      </c>
      <c r="F283" s="445" t="s">
        <v>123</v>
      </c>
      <c r="G283" s="444" t="s">
        <v>876</v>
      </c>
      <c r="H283" s="444" t="s">
        <v>112</v>
      </c>
      <c r="I283" s="444" t="s">
        <v>125</v>
      </c>
      <c r="J283" s="444" t="s">
        <v>878</v>
      </c>
      <c r="K283" s="445">
        <v>100</v>
      </c>
      <c r="L283" s="448"/>
      <c r="M283" s="416">
        <v>1</v>
      </c>
      <c r="N283" s="404">
        <v>1</v>
      </c>
      <c r="O283" s="417">
        <f t="shared" si="12"/>
        <v>1</v>
      </c>
      <c r="P283" s="418">
        <f t="shared" si="13"/>
        <v>100</v>
      </c>
      <c r="Q283" s="419">
        <f t="shared" si="14"/>
        <v>1</v>
      </c>
      <c r="R283" s="420" t="s">
        <v>887</v>
      </c>
    </row>
    <row r="284" spans="1:18" ht="38.25">
      <c r="A284" s="435" t="s">
        <v>381</v>
      </c>
      <c r="B284" s="444" t="s">
        <v>122</v>
      </c>
      <c r="C284" s="403" t="s">
        <v>881</v>
      </c>
      <c r="D284" s="444" t="s">
        <v>106</v>
      </c>
      <c r="E284" s="410" t="s">
        <v>7</v>
      </c>
      <c r="F284" s="445" t="s">
        <v>123</v>
      </c>
      <c r="G284" s="444" t="s">
        <v>876</v>
      </c>
      <c r="H284" s="444" t="s">
        <v>112</v>
      </c>
      <c r="I284" s="444" t="s">
        <v>125</v>
      </c>
      <c r="J284" s="444" t="s">
        <v>878</v>
      </c>
      <c r="K284" s="445">
        <v>100</v>
      </c>
      <c r="L284" s="448"/>
      <c r="M284" s="416">
        <v>0</v>
      </c>
      <c r="N284" s="404">
        <v>0</v>
      </c>
      <c r="O284" s="417" t="s">
        <v>7</v>
      </c>
      <c r="P284" s="418" t="s">
        <v>7</v>
      </c>
      <c r="Q284" s="419" t="s">
        <v>7</v>
      </c>
      <c r="R284" s="420" t="s">
        <v>888</v>
      </c>
    </row>
    <row r="285" spans="1:18" ht="89.25">
      <c r="A285" s="435" t="s">
        <v>381</v>
      </c>
      <c r="B285" s="444" t="s">
        <v>566</v>
      </c>
      <c r="C285" s="444" t="s">
        <v>886</v>
      </c>
      <c r="D285" s="444" t="s">
        <v>106</v>
      </c>
      <c r="E285" s="450" t="s">
        <v>889</v>
      </c>
      <c r="F285" s="445" t="s">
        <v>123</v>
      </c>
      <c r="G285" s="444" t="s">
        <v>876</v>
      </c>
      <c r="H285" s="444" t="s">
        <v>112</v>
      </c>
      <c r="I285" s="444" t="s">
        <v>125</v>
      </c>
      <c r="J285" s="444" t="s">
        <v>878</v>
      </c>
      <c r="K285" s="445">
        <v>100</v>
      </c>
      <c r="L285" s="448"/>
      <c r="M285" s="416">
        <v>6</v>
      </c>
      <c r="N285" s="404">
        <v>6</v>
      </c>
      <c r="O285" s="417">
        <f t="shared" si="12"/>
        <v>1</v>
      </c>
      <c r="P285" s="418">
        <f t="shared" si="13"/>
        <v>100</v>
      </c>
      <c r="Q285" s="419">
        <f t="shared" si="14"/>
        <v>1</v>
      </c>
      <c r="R285" s="420" t="s">
        <v>890</v>
      </c>
    </row>
    <row r="286" spans="1:18" ht="38.25">
      <c r="A286" s="435" t="s">
        <v>381</v>
      </c>
      <c r="B286" s="444" t="s">
        <v>122</v>
      </c>
      <c r="C286" s="403" t="s">
        <v>874</v>
      </c>
      <c r="D286" s="444" t="s">
        <v>875</v>
      </c>
      <c r="E286" s="410" t="s">
        <v>7</v>
      </c>
      <c r="F286" s="445" t="s">
        <v>127</v>
      </c>
      <c r="G286" s="444" t="s">
        <v>128</v>
      </c>
      <c r="H286" s="444" t="s">
        <v>895</v>
      </c>
      <c r="I286" s="444" t="s">
        <v>125</v>
      </c>
      <c r="J286" s="444" t="s">
        <v>878</v>
      </c>
      <c r="K286" s="445">
        <v>100</v>
      </c>
      <c r="L286" s="446"/>
      <c r="M286" s="404">
        <v>60</v>
      </c>
      <c r="N286" s="404">
        <v>55</v>
      </c>
      <c r="O286" s="417">
        <f t="shared" si="12"/>
        <v>0.91666666666666663</v>
      </c>
      <c r="P286" s="418">
        <f t="shared" si="13"/>
        <v>91.666666666666657</v>
      </c>
      <c r="Q286" s="419">
        <f t="shared" si="14"/>
        <v>0.91666666666666663</v>
      </c>
      <c r="R286" s="420"/>
    </row>
    <row r="287" spans="1:18" ht="38.25">
      <c r="A287" s="435" t="s">
        <v>381</v>
      </c>
      <c r="B287" s="444" t="s">
        <v>122</v>
      </c>
      <c r="C287" s="409" t="s">
        <v>110</v>
      </c>
      <c r="D287" s="444" t="s">
        <v>879</v>
      </c>
      <c r="E287" s="410" t="s">
        <v>7</v>
      </c>
      <c r="F287" s="445" t="s">
        <v>127</v>
      </c>
      <c r="G287" s="444" t="s">
        <v>128</v>
      </c>
      <c r="H287" s="444" t="s">
        <v>895</v>
      </c>
      <c r="I287" s="444" t="s">
        <v>125</v>
      </c>
      <c r="J287" s="444" t="s">
        <v>878</v>
      </c>
      <c r="K287" s="445">
        <v>100</v>
      </c>
      <c r="L287" s="446"/>
      <c r="M287" s="416">
        <v>4</v>
      </c>
      <c r="N287" s="404">
        <v>4</v>
      </c>
      <c r="O287" s="417">
        <f t="shared" si="12"/>
        <v>1</v>
      </c>
      <c r="P287" s="418">
        <f t="shared" si="13"/>
        <v>100</v>
      </c>
      <c r="Q287" s="419">
        <f t="shared" si="14"/>
        <v>1</v>
      </c>
      <c r="R287" s="420"/>
    </row>
    <row r="288" spans="1:18" ht="63.75">
      <c r="A288" s="435" t="s">
        <v>381</v>
      </c>
      <c r="B288" s="444" t="s">
        <v>122</v>
      </c>
      <c r="C288" s="403" t="s">
        <v>881</v>
      </c>
      <c r="D288" s="444" t="s">
        <v>882</v>
      </c>
      <c r="E288" s="410" t="s">
        <v>7</v>
      </c>
      <c r="F288" s="445" t="s">
        <v>127</v>
      </c>
      <c r="G288" s="444" t="s">
        <v>128</v>
      </c>
      <c r="H288" s="444" t="s">
        <v>895</v>
      </c>
      <c r="I288" s="444" t="s">
        <v>125</v>
      </c>
      <c r="J288" s="444" t="s">
        <v>878</v>
      </c>
      <c r="K288" s="445">
        <v>100</v>
      </c>
      <c r="L288" s="421"/>
      <c r="M288" s="404">
        <v>3</v>
      </c>
      <c r="N288" s="404">
        <v>3</v>
      </c>
      <c r="O288" s="417">
        <f t="shared" si="12"/>
        <v>1</v>
      </c>
      <c r="P288" s="418">
        <f t="shared" si="13"/>
        <v>100</v>
      </c>
      <c r="Q288" s="419">
        <f t="shared" si="14"/>
        <v>1</v>
      </c>
      <c r="R288" s="420" t="s">
        <v>883</v>
      </c>
    </row>
    <row r="289" spans="1:18" ht="38.25">
      <c r="A289" s="435" t="s">
        <v>381</v>
      </c>
      <c r="B289" s="444" t="s">
        <v>122</v>
      </c>
      <c r="C289" s="403" t="s">
        <v>881</v>
      </c>
      <c r="D289" s="444" t="s">
        <v>884</v>
      </c>
      <c r="E289" s="410" t="s">
        <v>7</v>
      </c>
      <c r="F289" s="445" t="s">
        <v>127</v>
      </c>
      <c r="G289" s="444" t="s">
        <v>128</v>
      </c>
      <c r="H289" s="444" t="s">
        <v>895</v>
      </c>
      <c r="I289" s="444" t="s">
        <v>125</v>
      </c>
      <c r="J289" s="444" t="s">
        <v>878</v>
      </c>
      <c r="K289" s="445">
        <v>100</v>
      </c>
      <c r="L289" s="424"/>
      <c r="M289" s="425">
        <v>6</v>
      </c>
      <c r="N289" s="425">
        <v>6</v>
      </c>
      <c r="O289" s="417">
        <f t="shared" si="12"/>
        <v>1</v>
      </c>
      <c r="P289" s="418">
        <f t="shared" si="13"/>
        <v>100</v>
      </c>
      <c r="Q289" s="419">
        <f t="shared" si="14"/>
        <v>1</v>
      </c>
      <c r="R289" s="420"/>
    </row>
    <row r="290" spans="1:18" ht="38.25">
      <c r="A290" s="435" t="s">
        <v>381</v>
      </c>
      <c r="B290" s="444" t="s">
        <v>122</v>
      </c>
      <c r="C290" s="409" t="s">
        <v>110</v>
      </c>
      <c r="D290" s="444" t="s">
        <v>884</v>
      </c>
      <c r="E290" s="410" t="s">
        <v>7</v>
      </c>
      <c r="F290" s="445" t="s">
        <v>127</v>
      </c>
      <c r="G290" s="444" t="s">
        <v>128</v>
      </c>
      <c r="H290" s="444" t="s">
        <v>895</v>
      </c>
      <c r="I290" s="444" t="s">
        <v>125</v>
      </c>
      <c r="J290" s="444" t="s">
        <v>878</v>
      </c>
      <c r="K290" s="445">
        <v>100</v>
      </c>
      <c r="L290" s="446"/>
      <c r="M290" s="416">
        <v>2</v>
      </c>
      <c r="N290" s="425">
        <v>2</v>
      </c>
      <c r="O290" s="417">
        <f t="shared" si="12"/>
        <v>1</v>
      </c>
      <c r="P290" s="418">
        <f t="shared" si="13"/>
        <v>100</v>
      </c>
      <c r="Q290" s="419">
        <f t="shared" si="14"/>
        <v>1</v>
      </c>
      <c r="R290" s="420"/>
    </row>
    <row r="291" spans="1:18" ht="38.25">
      <c r="A291" s="435" t="s">
        <v>381</v>
      </c>
      <c r="B291" s="444" t="s">
        <v>122</v>
      </c>
      <c r="C291" s="444" t="s">
        <v>885</v>
      </c>
      <c r="D291" s="444" t="s">
        <v>884</v>
      </c>
      <c r="E291" s="410" t="s">
        <v>7</v>
      </c>
      <c r="F291" s="445" t="s">
        <v>127</v>
      </c>
      <c r="G291" s="444" t="s">
        <v>128</v>
      </c>
      <c r="H291" s="444" t="s">
        <v>895</v>
      </c>
      <c r="I291" s="444" t="s">
        <v>125</v>
      </c>
      <c r="J291" s="444" t="s">
        <v>878</v>
      </c>
      <c r="K291" s="445">
        <v>100</v>
      </c>
      <c r="L291" s="448"/>
      <c r="M291" s="416">
        <v>12</v>
      </c>
      <c r="N291" s="416">
        <v>12</v>
      </c>
      <c r="O291" s="417">
        <f t="shared" si="12"/>
        <v>1</v>
      </c>
      <c r="P291" s="418">
        <f t="shared" si="13"/>
        <v>100</v>
      </c>
      <c r="Q291" s="419">
        <f t="shared" si="14"/>
        <v>1</v>
      </c>
      <c r="R291" s="420"/>
    </row>
    <row r="292" spans="1:18" ht="38.25">
      <c r="A292" s="435" t="s">
        <v>381</v>
      </c>
      <c r="B292" s="444" t="s">
        <v>122</v>
      </c>
      <c r="C292" s="444" t="s">
        <v>886</v>
      </c>
      <c r="D292" s="444" t="s">
        <v>106</v>
      </c>
      <c r="E292" s="410" t="s">
        <v>7</v>
      </c>
      <c r="F292" s="445" t="s">
        <v>127</v>
      </c>
      <c r="G292" s="444" t="s">
        <v>128</v>
      </c>
      <c r="H292" s="444" t="s">
        <v>895</v>
      </c>
      <c r="I292" s="444" t="s">
        <v>125</v>
      </c>
      <c r="J292" s="444" t="s">
        <v>878</v>
      </c>
      <c r="K292" s="445">
        <v>100</v>
      </c>
      <c r="L292" s="448"/>
      <c r="M292" s="416">
        <v>1</v>
      </c>
      <c r="N292" s="416">
        <v>1</v>
      </c>
      <c r="O292" s="417">
        <f t="shared" si="12"/>
        <v>1</v>
      </c>
      <c r="P292" s="418">
        <f t="shared" si="13"/>
        <v>100</v>
      </c>
      <c r="Q292" s="419">
        <f t="shared" si="14"/>
        <v>1</v>
      </c>
      <c r="R292" s="420" t="s">
        <v>887</v>
      </c>
    </row>
    <row r="293" spans="1:18" ht="38.25">
      <c r="A293" s="435" t="s">
        <v>381</v>
      </c>
      <c r="B293" s="444" t="s">
        <v>122</v>
      </c>
      <c r="C293" s="403" t="s">
        <v>881</v>
      </c>
      <c r="D293" s="444" t="s">
        <v>106</v>
      </c>
      <c r="E293" s="410" t="s">
        <v>7</v>
      </c>
      <c r="F293" s="445" t="s">
        <v>127</v>
      </c>
      <c r="G293" s="444" t="s">
        <v>128</v>
      </c>
      <c r="H293" s="444" t="s">
        <v>895</v>
      </c>
      <c r="I293" s="444" t="s">
        <v>125</v>
      </c>
      <c r="J293" s="444" t="s">
        <v>878</v>
      </c>
      <c r="K293" s="445">
        <v>100</v>
      </c>
      <c r="L293" s="448"/>
      <c r="M293" s="416">
        <v>0</v>
      </c>
      <c r="N293" s="416">
        <v>0</v>
      </c>
      <c r="O293" s="417" t="s">
        <v>7</v>
      </c>
      <c r="P293" s="418" t="s">
        <v>7</v>
      </c>
      <c r="Q293" s="419" t="s">
        <v>7</v>
      </c>
      <c r="R293" s="420" t="s">
        <v>888</v>
      </c>
    </row>
    <row r="294" spans="1:18" ht="89.25">
      <c r="A294" s="435" t="s">
        <v>381</v>
      </c>
      <c r="B294" s="444" t="s">
        <v>566</v>
      </c>
      <c r="C294" s="444" t="s">
        <v>886</v>
      </c>
      <c r="D294" s="444" t="s">
        <v>106</v>
      </c>
      <c r="E294" s="450" t="s">
        <v>889</v>
      </c>
      <c r="F294" s="445" t="s">
        <v>127</v>
      </c>
      <c r="G294" s="444" t="s">
        <v>128</v>
      </c>
      <c r="H294" s="444" t="s">
        <v>895</v>
      </c>
      <c r="I294" s="444" t="s">
        <v>125</v>
      </c>
      <c r="J294" s="444" t="s">
        <v>878</v>
      </c>
      <c r="K294" s="445">
        <v>100</v>
      </c>
      <c r="L294" s="448"/>
      <c r="M294" s="416">
        <v>6</v>
      </c>
      <c r="N294" s="416">
        <v>6</v>
      </c>
      <c r="O294" s="417">
        <f t="shared" si="12"/>
        <v>1</v>
      </c>
      <c r="P294" s="418">
        <f t="shared" si="13"/>
        <v>100</v>
      </c>
      <c r="Q294" s="419">
        <f t="shared" si="14"/>
        <v>1</v>
      </c>
      <c r="R294" s="420" t="s">
        <v>890</v>
      </c>
    </row>
    <row r="295" spans="1:18" ht="38.25">
      <c r="A295" s="435" t="s">
        <v>381</v>
      </c>
      <c r="B295" s="444" t="s">
        <v>122</v>
      </c>
      <c r="C295" s="403" t="s">
        <v>874</v>
      </c>
      <c r="D295" s="444" t="s">
        <v>875</v>
      </c>
      <c r="E295" s="410" t="s">
        <v>7</v>
      </c>
      <c r="F295" s="445" t="s">
        <v>127</v>
      </c>
      <c r="G295" s="444" t="s">
        <v>925</v>
      </c>
      <c r="H295" s="444" t="s">
        <v>895</v>
      </c>
      <c r="I295" s="444" t="s">
        <v>125</v>
      </c>
      <c r="J295" s="444" t="s">
        <v>878</v>
      </c>
      <c r="K295" s="445">
        <v>100</v>
      </c>
      <c r="L295" s="446"/>
      <c r="M295" s="404">
        <v>60</v>
      </c>
      <c r="N295" s="404">
        <v>43</v>
      </c>
      <c r="O295" s="417">
        <f t="shared" si="12"/>
        <v>0.71666666666666667</v>
      </c>
      <c r="P295" s="418">
        <f t="shared" si="13"/>
        <v>71.666666666666671</v>
      </c>
      <c r="Q295" s="419">
        <f t="shared" si="14"/>
        <v>0.71666666666666667</v>
      </c>
      <c r="R295" s="420"/>
    </row>
    <row r="296" spans="1:18" ht="38.25">
      <c r="A296" s="435" t="s">
        <v>381</v>
      </c>
      <c r="B296" s="444" t="s">
        <v>122</v>
      </c>
      <c r="C296" s="409" t="s">
        <v>110</v>
      </c>
      <c r="D296" s="444" t="s">
        <v>879</v>
      </c>
      <c r="E296" s="410" t="s">
        <v>7</v>
      </c>
      <c r="F296" s="445" t="s">
        <v>127</v>
      </c>
      <c r="G296" s="444" t="s">
        <v>925</v>
      </c>
      <c r="H296" s="444" t="s">
        <v>895</v>
      </c>
      <c r="I296" s="444" t="s">
        <v>125</v>
      </c>
      <c r="J296" s="444" t="s">
        <v>878</v>
      </c>
      <c r="K296" s="445">
        <v>100</v>
      </c>
      <c r="L296" s="446"/>
      <c r="M296" s="416">
        <v>4</v>
      </c>
      <c r="N296" s="404">
        <v>4</v>
      </c>
      <c r="O296" s="417">
        <f t="shared" si="12"/>
        <v>1</v>
      </c>
      <c r="P296" s="418">
        <f t="shared" si="13"/>
        <v>100</v>
      </c>
      <c r="Q296" s="419">
        <f t="shared" si="14"/>
        <v>1</v>
      </c>
      <c r="R296" s="420"/>
    </row>
    <row r="297" spans="1:18" ht="63.75">
      <c r="A297" s="435" t="s">
        <v>381</v>
      </c>
      <c r="B297" s="444" t="s">
        <v>122</v>
      </c>
      <c r="C297" s="403" t="s">
        <v>881</v>
      </c>
      <c r="D297" s="444" t="s">
        <v>882</v>
      </c>
      <c r="E297" s="410" t="s">
        <v>7</v>
      </c>
      <c r="F297" s="445" t="s">
        <v>127</v>
      </c>
      <c r="G297" s="444" t="s">
        <v>925</v>
      </c>
      <c r="H297" s="444" t="s">
        <v>895</v>
      </c>
      <c r="I297" s="444" t="s">
        <v>125</v>
      </c>
      <c r="J297" s="444" t="s">
        <v>878</v>
      </c>
      <c r="K297" s="445">
        <v>100</v>
      </c>
      <c r="L297" s="421"/>
      <c r="M297" s="404">
        <v>3</v>
      </c>
      <c r="N297" s="404">
        <v>3</v>
      </c>
      <c r="O297" s="417">
        <f t="shared" si="12"/>
        <v>1</v>
      </c>
      <c r="P297" s="418">
        <f t="shared" si="13"/>
        <v>100</v>
      </c>
      <c r="Q297" s="419">
        <f t="shared" si="14"/>
        <v>1</v>
      </c>
      <c r="R297" s="420" t="s">
        <v>883</v>
      </c>
    </row>
    <row r="298" spans="1:18" ht="38.25">
      <c r="A298" s="435" t="s">
        <v>381</v>
      </c>
      <c r="B298" s="444" t="s">
        <v>122</v>
      </c>
      <c r="C298" s="403" t="s">
        <v>881</v>
      </c>
      <c r="D298" s="444" t="s">
        <v>884</v>
      </c>
      <c r="E298" s="410" t="s">
        <v>7</v>
      </c>
      <c r="F298" s="445" t="s">
        <v>127</v>
      </c>
      <c r="G298" s="444" t="s">
        <v>925</v>
      </c>
      <c r="H298" s="444" t="s">
        <v>895</v>
      </c>
      <c r="I298" s="444" t="s">
        <v>125</v>
      </c>
      <c r="J298" s="444" t="s">
        <v>878</v>
      </c>
      <c r="K298" s="445">
        <v>100</v>
      </c>
      <c r="L298" s="424"/>
      <c r="M298" s="425">
        <v>6</v>
      </c>
      <c r="N298" s="425">
        <v>6</v>
      </c>
      <c r="O298" s="417">
        <f t="shared" si="12"/>
        <v>1</v>
      </c>
      <c r="P298" s="418">
        <f t="shared" si="13"/>
        <v>100</v>
      </c>
      <c r="Q298" s="419">
        <f t="shared" si="14"/>
        <v>1</v>
      </c>
      <c r="R298" s="420"/>
    </row>
    <row r="299" spans="1:18" ht="38.25">
      <c r="A299" s="435" t="s">
        <v>381</v>
      </c>
      <c r="B299" s="444" t="s">
        <v>122</v>
      </c>
      <c r="C299" s="409" t="s">
        <v>110</v>
      </c>
      <c r="D299" s="444" t="s">
        <v>884</v>
      </c>
      <c r="E299" s="410" t="s">
        <v>7</v>
      </c>
      <c r="F299" s="445" t="s">
        <v>127</v>
      </c>
      <c r="G299" s="444" t="s">
        <v>925</v>
      </c>
      <c r="H299" s="444" t="s">
        <v>895</v>
      </c>
      <c r="I299" s="444" t="s">
        <v>125</v>
      </c>
      <c r="J299" s="444" t="s">
        <v>878</v>
      </c>
      <c r="K299" s="445">
        <v>100</v>
      </c>
      <c r="L299" s="446"/>
      <c r="M299" s="416">
        <v>2</v>
      </c>
      <c r="N299" s="425">
        <v>2</v>
      </c>
      <c r="O299" s="417">
        <f t="shared" si="12"/>
        <v>1</v>
      </c>
      <c r="P299" s="418">
        <f t="shared" si="13"/>
        <v>100</v>
      </c>
      <c r="Q299" s="419">
        <f t="shared" si="14"/>
        <v>1</v>
      </c>
      <c r="R299" s="420"/>
    </row>
    <row r="300" spans="1:18" ht="38.25">
      <c r="A300" s="435" t="s">
        <v>381</v>
      </c>
      <c r="B300" s="444" t="s">
        <v>122</v>
      </c>
      <c r="C300" s="444" t="s">
        <v>885</v>
      </c>
      <c r="D300" s="444" t="s">
        <v>884</v>
      </c>
      <c r="E300" s="410" t="s">
        <v>7</v>
      </c>
      <c r="F300" s="445" t="s">
        <v>127</v>
      </c>
      <c r="G300" s="444" t="s">
        <v>925</v>
      </c>
      <c r="H300" s="444" t="s">
        <v>895</v>
      </c>
      <c r="I300" s="444" t="s">
        <v>125</v>
      </c>
      <c r="J300" s="444" t="s">
        <v>878</v>
      </c>
      <c r="K300" s="445">
        <v>100</v>
      </c>
      <c r="L300" s="448"/>
      <c r="M300" s="416">
        <v>12</v>
      </c>
      <c r="N300" s="416">
        <v>12</v>
      </c>
      <c r="O300" s="417">
        <f t="shared" si="12"/>
        <v>1</v>
      </c>
      <c r="P300" s="418">
        <f t="shared" si="13"/>
        <v>100</v>
      </c>
      <c r="Q300" s="419">
        <f t="shared" si="14"/>
        <v>1</v>
      </c>
      <c r="R300" s="420"/>
    </row>
    <row r="301" spans="1:18" ht="38.25">
      <c r="A301" s="435" t="s">
        <v>381</v>
      </c>
      <c r="B301" s="444" t="s">
        <v>122</v>
      </c>
      <c r="C301" s="444" t="s">
        <v>886</v>
      </c>
      <c r="D301" s="444" t="s">
        <v>106</v>
      </c>
      <c r="E301" s="410" t="s">
        <v>7</v>
      </c>
      <c r="F301" s="445" t="s">
        <v>127</v>
      </c>
      <c r="G301" s="444" t="s">
        <v>925</v>
      </c>
      <c r="H301" s="444" t="s">
        <v>895</v>
      </c>
      <c r="I301" s="444" t="s">
        <v>125</v>
      </c>
      <c r="J301" s="444" t="s">
        <v>878</v>
      </c>
      <c r="K301" s="445">
        <v>100</v>
      </c>
      <c r="L301" s="448"/>
      <c r="M301" s="416">
        <v>1</v>
      </c>
      <c r="N301" s="416">
        <v>1</v>
      </c>
      <c r="O301" s="417">
        <f t="shared" si="12"/>
        <v>1</v>
      </c>
      <c r="P301" s="418">
        <f t="shared" si="13"/>
        <v>100</v>
      </c>
      <c r="Q301" s="419">
        <f t="shared" si="14"/>
        <v>1</v>
      </c>
      <c r="R301" s="420" t="s">
        <v>887</v>
      </c>
    </row>
    <row r="302" spans="1:18" ht="38.25">
      <c r="A302" s="435" t="s">
        <v>381</v>
      </c>
      <c r="B302" s="444" t="s">
        <v>122</v>
      </c>
      <c r="C302" s="403" t="s">
        <v>881</v>
      </c>
      <c r="D302" s="444" t="s">
        <v>106</v>
      </c>
      <c r="E302" s="410" t="s">
        <v>7</v>
      </c>
      <c r="F302" s="445" t="s">
        <v>127</v>
      </c>
      <c r="G302" s="444" t="s">
        <v>925</v>
      </c>
      <c r="H302" s="444" t="s">
        <v>895</v>
      </c>
      <c r="I302" s="444" t="s">
        <v>125</v>
      </c>
      <c r="J302" s="444" t="s">
        <v>878</v>
      </c>
      <c r="K302" s="445">
        <v>100</v>
      </c>
      <c r="L302" s="448"/>
      <c r="M302" s="416">
        <v>0</v>
      </c>
      <c r="N302" s="416">
        <v>0</v>
      </c>
      <c r="O302" s="417" t="s">
        <v>7</v>
      </c>
      <c r="P302" s="418" t="s">
        <v>7</v>
      </c>
      <c r="Q302" s="419" t="s">
        <v>7</v>
      </c>
      <c r="R302" s="420" t="s">
        <v>888</v>
      </c>
    </row>
    <row r="303" spans="1:18" ht="89.25">
      <c r="A303" s="435" t="s">
        <v>381</v>
      </c>
      <c r="B303" s="444" t="s">
        <v>566</v>
      </c>
      <c r="C303" s="444" t="s">
        <v>886</v>
      </c>
      <c r="D303" s="444" t="s">
        <v>106</v>
      </c>
      <c r="E303" s="450" t="s">
        <v>889</v>
      </c>
      <c r="F303" s="445" t="s">
        <v>127</v>
      </c>
      <c r="G303" s="444" t="s">
        <v>925</v>
      </c>
      <c r="H303" s="444" t="s">
        <v>895</v>
      </c>
      <c r="I303" s="444" t="s">
        <v>125</v>
      </c>
      <c r="J303" s="444" t="s">
        <v>878</v>
      </c>
      <c r="K303" s="445">
        <v>100</v>
      </c>
      <c r="L303" s="448"/>
      <c r="M303" s="416">
        <v>6</v>
      </c>
      <c r="N303" s="416">
        <v>6</v>
      </c>
      <c r="O303" s="417">
        <f t="shared" si="12"/>
        <v>1</v>
      </c>
      <c r="P303" s="418">
        <f t="shared" si="13"/>
        <v>100</v>
      </c>
      <c r="Q303" s="419">
        <f t="shared" si="14"/>
        <v>1</v>
      </c>
      <c r="R303" s="420" t="s">
        <v>890</v>
      </c>
    </row>
    <row r="304" spans="1:18" ht="38.25">
      <c r="A304" s="435" t="s">
        <v>381</v>
      </c>
      <c r="B304" s="444" t="s">
        <v>122</v>
      </c>
      <c r="C304" s="403" t="s">
        <v>874</v>
      </c>
      <c r="D304" s="444" t="s">
        <v>875</v>
      </c>
      <c r="E304" s="410" t="s">
        <v>7</v>
      </c>
      <c r="F304" s="445" t="s">
        <v>127</v>
      </c>
      <c r="G304" s="444" t="s">
        <v>926</v>
      </c>
      <c r="H304" s="444" t="s">
        <v>895</v>
      </c>
      <c r="I304" s="444" t="s">
        <v>125</v>
      </c>
      <c r="J304" s="444" t="s">
        <v>878</v>
      </c>
      <c r="K304" s="445">
        <v>100</v>
      </c>
      <c r="L304" s="446"/>
      <c r="M304" s="404">
        <v>60</v>
      </c>
      <c r="N304" s="404">
        <v>55</v>
      </c>
      <c r="O304" s="417">
        <f t="shared" si="12"/>
        <v>0.91666666666666663</v>
      </c>
      <c r="P304" s="418">
        <f t="shared" si="13"/>
        <v>91.666666666666657</v>
      </c>
      <c r="Q304" s="419">
        <f t="shared" si="14"/>
        <v>0.91666666666666663</v>
      </c>
      <c r="R304" s="420"/>
    </row>
    <row r="305" spans="1:18" ht="38.25">
      <c r="A305" s="435" t="s">
        <v>381</v>
      </c>
      <c r="B305" s="444" t="s">
        <v>122</v>
      </c>
      <c r="C305" s="409" t="s">
        <v>110</v>
      </c>
      <c r="D305" s="444" t="s">
        <v>879</v>
      </c>
      <c r="E305" s="410" t="s">
        <v>7</v>
      </c>
      <c r="F305" s="445" t="s">
        <v>127</v>
      </c>
      <c r="G305" s="444" t="s">
        <v>926</v>
      </c>
      <c r="H305" s="444" t="s">
        <v>895</v>
      </c>
      <c r="I305" s="444" t="s">
        <v>125</v>
      </c>
      <c r="J305" s="444" t="s">
        <v>878</v>
      </c>
      <c r="K305" s="445">
        <v>100</v>
      </c>
      <c r="L305" s="446"/>
      <c r="M305" s="416">
        <v>4</v>
      </c>
      <c r="N305" s="404">
        <v>4</v>
      </c>
      <c r="O305" s="417">
        <f t="shared" si="12"/>
        <v>1</v>
      </c>
      <c r="P305" s="418">
        <f t="shared" si="13"/>
        <v>100</v>
      </c>
      <c r="Q305" s="419">
        <f t="shared" si="14"/>
        <v>1</v>
      </c>
      <c r="R305" s="420"/>
    </row>
    <row r="306" spans="1:18" ht="63.75">
      <c r="A306" s="435" t="s">
        <v>381</v>
      </c>
      <c r="B306" s="444" t="s">
        <v>122</v>
      </c>
      <c r="C306" s="403" t="s">
        <v>881</v>
      </c>
      <c r="D306" s="444" t="s">
        <v>882</v>
      </c>
      <c r="E306" s="410" t="s">
        <v>7</v>
      </c>
      <c r="F306" s="445" t="s">
        <v>127</v>
      </c>
      <c r="G306" s="444" t="s">
        <v>926</v>
      </c>
      <c r="H306" s="444" t="s">
        <v>895</v>
      </c>
      <c r="I306" s="444" t="s">
        <v>125</v>
      </c>
      <c r="J306" s="444" t="s">
        <v>878</v>
      </c>
      <c r="K306" s="445">
        <v>100</v>
      </c>
      <c r="L306" s="421"/>
      <c r="M306" s="404">
        <v>3</v>
      </c>
      <c r="N306" s="404">
        <v>3</v>
      </c>
      <c r="O306" s="417">
        <f t="shared" si="12"/>
        <v>1</v>
      </c>
      <c r="P306" s="418">
        <f t="shared" si="13"/>
        <v>100</v>
      </c>
      <c r="Q306" s="419">
        <f t="shared" si="14"/>
        <v>1</v>
      </c>
      <c r="R306" s="420" t="s">
        <v>883</v>
      </c>
    </row>
    <row r="307" spans="1:18" ht="38.25">
      <c r="A307" s="435" t="s">
        <v>381</v>
      </c>
      <c r="B307" s="444" t="s">
        <v>122</v>
      </c>
      <c r="C307" s="403" t="s">
        <v>881</v>
      </c>
      <c r="D307" s="444" t="s">
        <v>884</v>
      </c>
      <c r="E307" s="410" t="s">
        <v>7</v>
      </c>
      <c r="F307" s="445" t="s">
        <v>127</v>
      </c>
      <c r="G307" s="444" t="s">
        <v>926</v>
      </c>
      <c r="H307" s="444" t="s">
        <v>895</v>
      </c>
      <c r="I307" s="444" t="s">
        <v>125</v>
      </c>
      <c r="J307" s="444" t="s">
        <v>878</v>
      </c>
      <c r="K307" s="445">
        <v>100</v>
      </c>
      <c r="L307" s="424"/>
      <c r="M307" s="425">
        <v>6</v>
      </c>
      <c r="N307" s="425">
        <v>6</v>
      </c>
      <c r="O307" s="417">
        <f t="shared" si="12"/>
        <v>1</v>
      </c>
      <c r="P307" s="418">
        <f t="shared" si="13"/>
        <v>100</v>
      </c>
      <c r="Q307" s="419">
        <f t="shared" si="14"/>
        <v>1</v>
      </c>
      <c r="R307" s="420"/>
    </row>
    <row r="308" spans="1:18" ht="38.25">
      <c r="A308" s="435" t="s">
        <v>381</v>
      </c>
      <c r="B308" s="444" t="s">
        <v>122</v>
      </c>
      <c r="C308" s="409" t="s">
        <v>110</v>
      </c>
      <c r="D308" s="444" t="s">
        <v>884</v>
      </c>
      <c r="E308" s="410" t="s">
        <v>7</v>
      </c>
      <c r="F308" s="445" t="s">
        <v>127</v>
      </c>
      <c r="G308" s="444" t="s">
        <v>926</v>
      </c>
      <c r="H308" s="444" t="s">
        <v>895</v>
      </c>
      <c r="I308" s="444" t="s">
        <v>125</v>
      </c>
      <c r="J308" s="444" t="s">
        <v>878</v>
      </c>
      <c r="K308" s="445">
        <v>100</v>
      </c>
      <c r="L308" s="446"/>
      <c r="M308" s="416">
        <v>2</v>
      </c>
      <c r="N308" s="425">
        <v>2</v>
      </c>
      <c r="O308" s="417">
        <f t="shared" si="12"/>
        <v>1</v>
      </c>
      <c r="P308" s="418">
        <f t="shared" si="13"/>
        <v>100</v>
      </c>
      <c r="Q308" s="419">
        <f t="shared" si="14"/>
        <v>1</v>
      </c>
      <c r="R308" s="420"/>
    </row>
    <row r="309" spans="1:18" ht="38.25">
      <c r="A309" s="435" t="s">
        <v>381</v>
      </c>
      <c r="B309" s="444" t="s">
        <v>122</v>
      </c>
      <c r="C309" s="444" t="s">
        <v>885</v>
      </c>
      <c r="D309" s="444" t="s">
        <v>884</v>
      </c>
      <c r="E309" s="410" t="s">
        <v>7</v>
      </c>
      <c r="F309" s="445" t="s">
        <v>127</v>
      </c>
      <c r="G309" s="444" t="s">
        <v>926</v>
      </c>
      <c r="H309" s="444" t="s">
        <v>895</v>
      </c>
      <c r="I309" s="444" t="s">
        <v>125</v>
      </c>
      <c r="J309" s="444" t="s">
        <v>878</v>
      </c>
      <c r="K309" s="445">
        <v>100</v>
      </c>
      <c r="L309" s="448"/>
      <c r="M309" s="416">
        <v>12</v>
      </c>
      <c r="N309" s="416">
        <v>12</v>
      </c>
      <c r="O309" s="417">
        <f t="shared" si="12"/>
        <v>1</v>
      </c>
      <c r="P309" s="418">
        <f t="shared" si="13"/>
        <v>100</v>
      </c>
      <c r="Q309" s="419">
        <f t="shared" si="14"/>
        <v>1</v>
      </c>
      <c r="R309" s="420"/>
    </row>
    <row r="310" spans="1:18" ht="38.25">
      <c r="A310" s="435" t="s">
        <v>381</v>
      </c>
      <c r="B310" s="444" t="s">
        <v>122</v>
      </c>
      <c r="C310" s="444" t="s">
        <v>886</v>
      </c>
      <c r="D310" s="444" t="s">
        <v>106</v>
      </c>
      <c r="E310" s="410" t="s">
        <v>7</v>
      </c>
      <c r="F310" s="445" t="s">
        <v>127</v>
      </c>
      <c r="G310" s="444" t="s">
        <v>926</v>
      </c>
      <c r="H310" s="444" t="s">
        <v>895</v>
      </c>
      <c r="I310" s="444" t="s">
        <v>125</v>
      </c>
      <c r="J310" s="444" t="s">
        <v>878</v>
      </c>
      <c r="K310" s="445">
        <v>100</v>
      </c>
      <c r="L310" s="448"/>
      <c r="M310" s="416">
        <v>1</v>
      </c>
      <c r="N310" s="416">
        <v>1</v>
      </c>
      <c r="O310" s="417">
        <f t="shared" si="12"/>
        <v>1</v>
      </c>
      <c r="P310" s="418">
        <f t="shared" si="13"/>
        <v>100</v>
      </c>
      <c r="Q310" s="419">
        <f t="shared" si="14"/>
        <v>1</v>
      </c>
      <c r="R310" s="420" t="s">
        <v>887</v>
      </c>
    </row>
    <row r="311" spans="1:18" ht="38.25">
      <c r="A311" s="435" t="s">
        <v>381</v>
      </c>
      <c r="B311" s="444" t="s">
        <v>122</v>
      </c>
      <c r="C311" s="403" t="s">
        <v>881</v>
      </c>
      <c r="D311" s="444" t="s">
        <v>106</v>
      </c>
      <c r="E311" s="410" t="s">
        <v>7</v>
      </c>
      <c r="F311" s="445" t="s">
        <v>127</v>
      </c>
      <c r="G311" s="444" t="s">
        <v>926</v>
      </c>
      <c r="H311" s="444" t="s">
        <v>895</v>
      </c>
      <c r="I311" s="444" t="s">
        <v>125</v>
      </c>
      <c r="J311" s="444" t="s">
        <v>878</v>
      </c>
      <c r="K311" s="445">
        <v>100</v>
      </c>
      <c r="L311" s="448"/>
      <c r="M311" s="416">
        <v>0</v>
      </c>
      <c r="N311" s="416">
        <v>0</v>
      </c>
      <c r="O311" s="417" t="s">
        <v>7</v>
      </c>
      <c r="P311" s="418" t="s">
        <v>7</v>
      </c>
      <c r="Q311" s="419" t="s">
        <v>7</v>
      </c>
      <c r="R311" s="420" t="s">
        <v>888</v>
      </c>
    </row>
    <row r="312" spans="1:18" ht="89.25">
      <c r="A312" s="435" t="s">
        <v>381</v>
      </c>
      <c r="B312" s="444" t="s">
        <v>566</v>
      </c>
      <c r="C312" s="444" t="s">
        <v>886</v>
      </c>
      <c r="D312" s="444" t="s">
        <v>106</v>
      </c>
      <c r="E312" s="450" t="s">
        <v>889</v>
      </c>
      <c r="F312" s="445" t="s">
        <v>127</v>
      </c>
      <c r="G312" s="444" t="s">
        <v>926</v>
      </c>
      <c r="H312" s="444" t="s">
        <v>895</v>
      </c>
      <c r="I312" s="444" t="s">
        <v>125</v>
      </c>
      <c r="J312" s="444" t="s">
        <v>878</v>
      </c>
      <c r="K312" s="445">
        <v>100</v>
      </c>
      <c r="L312" s="448"/>
      <c r="M312" s="416">
        <v>6</v>
      </c>
      <c r="N312" s="416">
        <v>6</v>
      </c>
      <c r="O312" s="417">
        <f t="shared" si="12"/>
        <v>1</v>
      </c>
      <c r="P312" s="418">
        <f t="shared" si="13"/>
        <v>100</v>
      </c>
      <c r="Q312" s="419">
        <f t="shared" si="14"/>
        <v>1</v>
      </c>
      <c r="R312" s="420" t="s">
        <v>890</v>
      </c>
    </row>
    <row r="313" spans="1:18" ht="38.25">
      <c r="A313" s="435" t="s">
        <v>381</v>
      </c>
      <c r="B313" s="444" t="s">
        <v>122</v>
      </c>
      <c r="C313" s="403" t="s">
        <v>874</v>
      </c>
      <c r="D313" s="444" t="s">
        <v>875</v>
      </c>
      <c r="E313" s="410" t="s">
        <v>7</v>
      </c>
      <c r="F313" s="445" t="s">
        <v>127</v>
      </c>
      <c r="G313" s="444" t="s">
        <v>927</v>
      </c>
      <c r="H313" s="444" t="s">
        <v>895</v>
      </c>
      <c r="I313" s="444" t="s">
        <v>125</v>
      </c>
      <c r="J313" s="444" t="s">
        <v>878</v>
      </c>
      <c r="K313" s="445">
        <v>100</v>
      </c>
      <c r="L313" s="446"/>
      <c r="M313" s="404">
        <v>60</v>
      </c>
      <c r="N313" s="404">
        <v>55</v>
      </c>
      <c r="O313" s="417">
        <f t="shared" si="12"/>
        <v>0.91666666666666663</v>
      </c>
      <c r="P313" s="418">
        <f t="shared" si="13"/>
        <v>91.666666666666657</v>
      </c>
      <c r="Q313" s="419">
        <f t="shared" si="14"/>
        <v>0.91666666666666663</v>
      </c>
      <c r="R313" s="420"/>
    </row>
    <row r="314" spans="1:18" ht="38.25">
      <c r="A314" s="435" t="s">
        <v>381</v>
      </c>
      <c r="B314" s="444" t="s">
        <v>122</v>
      </c>
      <c r="C314" s="409" t="s">
        <v>110</v>
      </c>
      <c r="D314" s="444" t="s">
        <v>879</v>
      </c>
      <c r="E314" s="410" t="s">
        <v>7</v>
      </c>
      <c r="F314" s="445" t="s">
        <v>127</v>
      </c>
      <c r="G314" s="444" t="s">
        <v>927</v>
      </c>
      <c r="H314" s="444" t="s">
        <v>895</v>
      </c>
      <c r="I314" s="444" t="s">
        <v>125</v>
      </c>
      <c r="J314" s="444" t="s">
        <v>878</v>
      </c>
      <c r="K314" s="445">
        <v>100</v>
      </c>
      <c r="L314" s="446"/>
      <c r="M314" s="416">
        <v>4</v>
      </c>
      <c r="N314" s="404">
        <v>4</v>
      </c>
      <c r="O314" s="417">
        <f t="shared" si="12"/>
        <v>1</v>
      </c>
      <c r="P314" s="418">
        <f t="shared" si="13"/>
        <v>100</v>
      </c>
      <c r="Q314" s="419">
        <f t="shared" si="14"/>
        <v>1</v>
      </c>
      <c r="R314" s="420"/>
    </row>
    <row r="315" spans="1:18" ht="63.75">
      <c r="A315" s="435" t="s">
        <v>381</v>
      </c>
      <c r="B315" s="444" t="s">
        <v>122</v>
      </c>
      <c r="C315" s="403" t="s">
        <v>881</v>
      </c>
      <c r="D315" s="444" t="s">
        <v>882</v>
      </c>
      <c r="E315" s="410" t="s">
        <v>7</v>
      </c>
      <c r="F315" s="445" t="s">
        <v>127</v>
      </c>
      <c r="G315" s="444" t="s">
        <v>927</v>
      </c>
      <c r="H315" s="444" t="s">
        <v>895</v>
      </c>
      <c r="I315" s="444" t="s">
        <v>125</v>
      </c>
      <c r="J315" s="444" t="s">
        <v>878</v>
      </c>
      <c r="K315" s="445">
        <v>100</v>
      </c>
      <c r="L315" s="421"/>
      <c r="M315" s="404">
        <v>3</v>
      </c>
      <c r="N315" s="404">
        <v>3</v>
      </c>
      <c r="O315" s="417">
        <f t="shared" si="12"/>
        <v>1</v>
      </c>
      <c r="P315" s="418">
        <f t="shared" si="13"/>
        <v>100</v>
      </c>
      <c r="Q315" s="419">
        <f t="shared" si="14"/>
        <v>1</v>
      </c>
      <c r="R315" s="420" t="s">
        <v>883</v>
      </c>
    </row>
    <row r="316" spans="1:18" ht="38.25">
      <c r="A316" s="435" t="s">
        <v>381</v>
      </c>
      <c r="B316" s="444" t="s">
        <v>122</v>
      </c>
      <c r="C316" s="403" t="s">
        <v>881</v>
      </c>
      <c r="D316" s="444" t="s">
        <v>884</v>
      </c>
      <c r="E316" s="410" t="s">
        <v>7</v>
      </c>
      <c r="F316" s="445" t="s">
        <v>127</v>
      </c>
      <c r="G316" s="444" t="s">
        <v>927</v>
      </c>
      <c r="H316" s="444" t="s">
        <v>895</v>
      </c>
      <c r="I316" s="444" t="s">
        <v>125</v>
      </c>
      <c r="J316" s="444" t="s">
        <v>878</v>
      </c>
      <c r="K316" s="445">
        <v>100</v>
      </c>
      <c r="L316" s="424"/>
      <c r="M316" s="425">
        <v>6</v>
      </c>
      <c r="N316" s="425">
        <v>6</v>
      </c>
      <c r="O316" s="417">
        <f t="shared" si="12"/>
        <v>1</v>
      </c>
      <c r="P316" s="418">
        <f t="shared" si="13"/>
        <v>100</v>
      </c>
      <c r="Q316" s="419">
        <f t="shared" si="14"/>
        <v>1</v>
      </c>
      <c r="R316" s="420"/>
    </row>
    <row r="317" spans="1:18" ht="38.25">
      <c r="A317" s="435" t="s">
        <v>381</v>
      </c>
      <c r="B317" s="444" t="s">
        <v>122</v>
      </c>
      <c r="C317" s="409" t="s">
        <v>110</v>
      </c>
      <c r="D317" s="444" t="s">
        <v>884</v>
      </c>
      <c r="E317" s="410" t="s">
        <v>7</v>
      </c>
      <c r="F317" s="445" t="s">
        <v>127</v>
      </c>
      <c r="G317" s="444" t="s">
        <v>927</v>
      </c>
      <c r="H317" s="444" t="s">
        <v>895</v>
      </c>
      <c r="I317" s="444" t="s">
        <v>125</v>
      </c>
      <c r="J317" s="444" t="s">
        <v>878</v>
      </c>
      <c r="K317" s="445">
        <v>100</v>
      </c>
      <c r="L317" s="446"/>
      <c r="M317" s="416">
        <v>2</v>
      </c>
      <c r="N317" s="425">
        <v>2</v>
      </c>
      <c r="O317" s="417">
        <f t="shared" si="12"/>
        <v>1</v>
      </c>
      <c r="P317" s="418">
        <f t="shared" si="13"/>
        <v>100</v>
      </c>
      <c r="Q317" s="419">
        <f t="shared" si="14"/>
        <v>1</v>
      </c>
      <c r="R317" s="420"/>
    </row>
    <row r="318" spans="1:18" ht="38.25">
      <c r="A318" s="435" t="s">
        <v>381</v>
      </c>
      <c r="B318" s="444" t="s">
        <v>122</v>
      </c>
      <c r="C318" s="444" t="s">
        <v>885</v>
      </c>
      <c r="D318" s="444" t="s">
        <v>884</v>
      </c>
      <c r="E318" s="410" t="s">
        <v>7</v>
      </c>
      <c r="F318" s="445" t="s">
        <v>127</v>
      </c>
      <c r="G318" s="444" t="s">
        <v>927</v>
      </c>
      <c r="H318" s="444" t="s">
        <v>895</v>
      </c>
      <c r="I318" s="444" t="s">
        <v>125</v>
      </c>
      <c r="J318" s="444" t="s">
        <v>878</v>
      </c>
      <c r="K318" s="445">
        <v>100</v>
      </c>
      <c r="L318" s="448"/>
      <c r="M318" s="416">
        <v>12</v>
      </c>
      <c r="N318" s="416">
        <v>12</v>
      </c>
      <c r="O318" s="417">
        <f t="shared" si="12"/>
        <v>1</v>
      </c>
      <c r="P318" s="418">
        <f t="shared" si="13"/>
        <v>100</v>
      </c>
      <c r="Q318" s="419">
        <f t="shared" si="14"/>
        <v>1</v>
      </c>
      <c r="R318" s="420"/>
    </row>
    <row r="319" spans="1:18" ht="38.25">
      <c r="A319" s="435" t="s">
        <v>381</v>
      </c>
      <c r="B319" s="444" t="s">
        <v>122</v>
      </c>
      <c r="C319" s="444" t="s">
        <v>886</v>
      </c>
      <c r="D319" s="444" t="s">
        <v>106</v>
      </c>
      <c r="E319" s="410" t="s">
        <v>7</v>
      </c>
      <c r="F319" s="445" t="s">
        <v>127</v>
      </c>
      <c r="G319" s="444" t="s">
        <v>927</v>
      </c>
      <c r="H319" s="444" t="s">
        <v>895</v>
      </c>
      <c r="I319" s="444" t="s">
        <v>125</v>
      </c>
      <c r="J319" s="444" t="s">
        <v>878</v>
      </c>
      <c r="K319" s="445">
        <v>100</v>
      </c>
      <c r="L319" s="448"/>
      <c r="M319" s="416">
        <v>1</v>
      </c>
      <c r="N319" s="416">
        <v>1</v>
      </c>
      <c r="O319" s="417">
        <f t="shared" si="12"/>
        <v>1</v>
      </c>
      <c r="P319" s="418">
        <f t="shared" si="13"/>
        <v>100</v>
      </c>
      <c r="Q319" s="419">
        <f t="shared" si="14"/>
        <v>1</v>
      </c>
      <c r="R319" s="420" t="s">
        <v>887</v>
      </c>
    </row>
    <row r="320" spans="1:18" ht="38.25">
      <c r="A320" s="435" t="s">
        <v>381</v>
      </c>
      <c r="B320" s="444" t="s">
        <v>122</v>
      </c>
      <c r="C320" s="403" t="s">
        <v>881</v>
      </c>
      <c r="D320" s="444" t="s">
        <v>106</v>
      </c>
      <c r="E320" s="410" t="s">
        <v>7</v>
      </c>
      <c r="F320" s="445" t="s">
        <v>127</v>
      </c>
      <c r="G320" s="444" t="s">
        <v>927</v>
      </c>
      <c r="H320" s="444" t="s">
        <v>895</v>
      </c>
      <c r="I320" s="444" t="s">
        <v>125</v>
      </c>
      <c r="J320" s="444" t="s">
        <v>878</v>
      </c>
      <c r="K320" s="445">
        <v>100</v>
      </c>
      <c r="L320" s="448"/>
      <c r="M320" s="416">
        <v>0</v>
      </c>
      <c r="N320" s="416">
        <v>0</v>
      </c>
      <c r="O320" s="417" t="s">
        <v>7</v>
      </c>
      <c r="P320" s="418" t="s">
        <v>7</v>
      </c>
      <c r="Q320" s="419" t="s">
        <v>7</v>
      </c>
      <c r="R320" s="420" t="s">
        <v>888</v>
      </c>
    </row>
    <row r="321" spans="1:18" ht="89.25">
      <c r="A321" s="435" t="s">
        <v>381</v>
      </c>
      <c r="B321" s="444" t="s">
        <v>566</v>
      </c>
      <c r="C321" s="444" t="s">
        <v>886</v>
      </c>
      <c r="D321" s="444" t="s">
        <v>106</v>
      </c>
      <c r="E321" s="450" t="s">
        <v>889</v>
      </c>
      <c r="F321" s="445" t="s">
        <v>127</v>
      </c>
      <c r="G321" s="444" t="s">
        <v>927</v>
      </c>
      <c r="H321" s="444" t="s">
        <v>895</v>
      </c>
      <c r="I321" s="444" t="s">
        <v>125</v>
      </c>
      <c r="J321" s="444" t="s">
        <v>878</v>
      </c>
      <c r="K321" s="445">
        <v>100</v>
      </c>
      <c r="L321" s="448"/>
      <c r="M321" s="416">
        <v>6</v>
      </c>
      <c r="N321" s="416">
        <v>6</v>
      </c>
      <c r="O321" s="417">
        <f t="shared" si="12"/>
        <v>1</v>
      </c>
      <c r="P321" s="418">
        <f t="shared" si="13"/>
        <v>100</v>
      </c>
      <c r="Q321" s="419">
        <f t="shared" si="14"/>
        <v>1</v>
      </c>
      <c r="R321" s="420" t="s">
        <v>890</v>
      </c>
    </row>
    <row r="322" spans="1:18" ht="38.25">
      <c r="A322" s="435" t="s">
        <v>381</v>
      </c>
      <c r="B322" s="444" t="s">
        <v>122</v>
      </c>
      <c r="C322" s="403" t="s">
        <v>874</v>
      </c>
      <c r="D322" s="444" t="s">
        <v>875</v>
      </c>
      <c r="E322" s="410" t="s">
        <v>7</v>
      </c>
      <c r="F322" s="445" t="s">
        <v>127</v>
      </c>
      <c r="G322" s="444" t="s">
        <v>928</v>
      </c>
      <c r="H322" s="444" t="s">
        <v>895</v>
      </c>
      <c r="I322" s="444" t="s">
        <v>125</v>
      </c>
      <c r="J322" s="444" t="s">
        <v>929</v>
      </c>
      <c r="K322" s="445">
        <v>100</v>
      </c>
      <c r="L322" s="453" t="s">
        <v>930</v>
      </c>
      <c r="M322" s="404">
        <v>60</v>
      </c>
      <c r="N322" s="404">
        <v>48</v>
      </c>
      <c r="O322" s="417">
        <f t="shared" si="12"/>
        <v>0.8</v>
      </c>
      <c r="P322" s="418">
        <f t="shared" si="13"/>
        <v>80</v>
      </c>
      <c r="Q322" s="419">
        <f t="shared" si="14"/>
        <v>0.8</v>
      </c>
      <c r="R322" s="420"/>
    </row>
    <row r="323" spans="1:18" ht="38.25">
      <c r="A323" s="435" t="s">
        <v>381</v>
      </c>
      <c r="B323" s="444" t="s">
        <v>122</v>
      </c>
      <c r="C323" s="409" t="s">
        <v>110</v>
      </c>
      <c r="D323" s="444" t="s">
        <v>879</v>
      </c>
      <c r="E323" s="410" t="s">
        <v>7</v>
      </c>
      <c r="F323" s="445" t="s">
        <v>127</v>
      </c>
      <c r="G323" s="444" t="s">
        <v>928</v>
      </c>
      <c r="H323" s="444" t="s">
        <v>895</v>
      </c>
      <c r="I323" s="444" t="s">
        <v>125</v>
      </c>
      <c r="J323" s="444" t="s">
        <v>929</v>
      </c>
      <c r="K323" s="445">
        <v>100</v>
      </c>
      <c r="L323" s="453" t="s">
        <v>930</v>
      </c>
      <c r="M323" s="416">
        <v>4</v>
      </c>
      <c r="N323" s="404">
        <v>4</v>
      </c>
      <c r="O323" s="417">
        <f t="shared" si="12"/>
        <v>1</v>
      </c>
      <c r="P323" s="418">
        <f t="shared" si="13"/>
        <v>100</v>
      </c>
      <c r="Q323" s="419">
        <f t="shared" si="14"/>
        <v>1</v>
      </c>
      <c r="R323" s="420"/>
    </row>
    <row r="324" spans="1:18" ht="63.75">
      <c r="A324" s="435" t="s">
        <v>381</v>
      </c>
      <c r="B324" s="444" t="s">
        <v>122</v>
      </c>
      <c r="C324" s="403" t="s">
        <v>881</v>
      </c>
      <c r="D324" s="444" t="s">
        <v>882</v>
      </c>
      <c r="E324" s="410" t="s">
        <v>7</v>
      </c>
      <c r="F324" s="445" t="s">
        <v>127</v>
      </c>
      <c r="G324" s="444" t="s">
        <v>928</v>
      </c>
      <c r="H324" s="444" t="s">
        <v>895</v>
      </c>
      <c r="I324" s="444" t="s">
        <v>125</v>
      </c>
      <c r="J324" s="444" t="s">
        <v>929</v>
      </c>
      <c r="K324" s="445">
        <v>100</v>
      </c>
      <c r="L324" s="433" t="s">
        <v>930</v>
      </c>
      <c r="M324" s="404">
        <v>3</v>
      </c>
      <c r="N324" s="404">
        <v>3</v>
      </c>
      <c r="O324" s="417">
        <f t="shared" si="12"/>
        <v>1</v>
      </c>
      <c r="P324" s="418">
        <f t="shared" si="13"/>
        <v>100</v>
      </c>
      <c r="Q324" s="419">
        <f t="shared" si="14"/>
        <v>1</v>
      </c>
      <c r="R324" s="420" t="s">
        <v>883</v>
      </c>
    </row>
    <row r="325" spans="1:18" ht="38.25">
      <c r="A325" s="435" t="s">
        <v>381</v>
      </c>
      <c r="B325" s="444" t="s">
        <v>122</v>
      </c>
      <c r="C325" s="403" t="s">
        <v>881</v>
      </c>
      <c r="D325" s="444" t="s">
        <v>884</v>
      </c>
      <c r="E325" s="410" t="s">
        <v>7</v>
      </c>
      <c r="F325" s="445" t="s">
        <v>127</v>
      </c>
      <c r="G325" s="444" t="s">
        <v>928</v>
      </c>
      <c r="H325" s="444" t="s">
        <v>895</v>
      </c>
      <c r="I325" s="444" t="s">
        <v>125</v>
      </c>
      <c r="J325" s="444" t="s">
        <v>929</v>
      </c>
      <c r="K325" s="445">
        <v>100</v>
      </c>
      <c r="L325" s="424" t="s">
        <v>930</v>
      </c>
      <c r="M325" s="425">
        <v>6</v>
      </c>
      <c r="N325" s="404">
        <v>6</v>
      </c>
      <c r="O325" s="417">
        <f t="shared" ref="O325:O357" si="15">N325/M325</f>
        <v>1</v>
      </c>
      <c r="P325" s="418">
        <f t="shared" ref="P325:P357" si="16">Q325*100</f>
        <v>100</v>
      </c>
      <c r="Q325" s="419">
        <f t="shared" ref="Q325:Q357" si="17">N325/(M325*K325/100)</f>
        <v>1</v>
      </c>
      <c r="R325" s="420"/>
    </row>
    <row r="326" spans="1:18" ht="38.25">
      <c r="A326" s="435" t="s">
        <v>381</v>
      </c>
      <c r="B326" s="444" t="s">
        <v>122</v>
      </c>
      <c r="C326" s="409" t="s">
        <v>110</v>
      </c>
      <c r="D326" s="444" t="s">
        <v>884</v>
      </c>
      <c r="E326" s="410" t="s">
        <v>7</v>
      </c>
      <c r="F326" s="445" t="s">
        <v>127</v>
      </c>
      <c r="G326" s="444" t="s">
        <v>928</v>
      </c>
      <c r="H326" s="444" t="s">
        <v>895</v>
      </c>
      <c r="I326" s="444" t="s">
        <v>125</v>
      </c>
      <c r="J326" s="444" t="s">
        <v>929</v>
      </c>
      <c r="K326" s="445">
        <v>100</v>
      </c>
      <c r="L326" s="453" t="s">
        <v>930</v>
      </c>
      <c r="M326" s="416">
        <v>2</v>
      </c>
      <c r="N326" s="404">
        <v>2</v>
      </c>
      <c r="O326" s="417">
        <f t="shared" si="15"/>
        <v>1</v>
      </c>
      <c r="P326" s="418">
        <f t="shared" si="16"/>
        <v>100</v>
      </c>
      <c r="Q326" s="419">
        <f t="shared" si="17"/>
        <v>1</v>
      </c>
      <c r="R326" s="420"/>
    </row>
    <row r="327" spans="1:18" ht="38.25">
      <c r="A327" s="435" t="s">
        <v>381</v>
      </c>
      <c r="B327" s="444" t="s">
        <v>122</v>
      </c>
      <c r="C327" s="444" t="s">
        <v>885</v>
      </c>
      <c r="D327" s="444" t="s">
        <v>884</v>
      </c>
      <c r="E327" s="410" t="s">
        <v>7</v>
      </c>
      <c r="F327" s="445" t="s">
        <v>127</v>
      </c>
      <c r="G327" s="444" t="s">
        <v>928</v>
      </c>
      <c r="H327" s="444" t="s">
        <v>895</v>
      </c>
      <c r="I327" s="444" t="s">
        <v>125</v>
      </c>
      <c r="J327" s="444" t="s">
        <v>929</v>
      </c>
      <c r="K327" s="445">
        <v>100</v>
      </c>
      <c r="L327" s="452" t="s">
        <v>930</v>
      </c>
      <c r="M327" s="416">
        <v>12</v>
      </c>
      <c r="N327" s="404">
        <v>6</v>
      </c>
      <c r="O327" s="417">
        <f t="shared" si="15"/>
        <v>0.5</v>
      </c>
      <c r="P327" s="418">
        <f t="shared" si="16"/>
        <v>50</v>
      </c>
      <c r="Q327" s="419">
        <f t="shared" si="17"/>
        <v>0.5</v>
      </c>
      <c r="R327" s="420"/>
    </row>
    <row r="328" spans="1:18" ht="38.25">
      <c r="A328" s="435" t="s">
        <v>381</v>
      </c>
      <c r="B328" s="444" t="s">
        <v>122</v>
      </c>
      <c r="C328" s="444" t="s">
        <v>886</v>
      </c>
      <c r="D328" s="444" t="s">
        <v>106</v>
      </c>
      <c r="E328" s="410" t="s">
        <v>7</v>
      </c>
      <c r="F328" s="445" t="s">
        <v>127</v>
      </c>
      <c r="G328" s="444" t="s">
        <v>928</v>
      </c>
      <c r="H328" s="444" t="s">
        <v>895</v>
      </c>
      <c r="I328" s="444" t="s">
        <v>125</v>
      </c>
      <c r="J328" s="444" t="s">
        <v>929</v>
      </c>
      <c r="K328" s="445">
        <v>100</v>
      </c>
      <c r="L328" s="452" t="s">
        <v>930</v>
      </c>
      <c r="M328" s="416">
        <v>1</v>
      </c>
      <c r="N328" s="404">
        <v>1</v>
      </c>
      <c r="O328" s="417">
        <f t="shared" si="15"/>
        <v>1</v>
      </c>
      <c r="P328" s="418">
        <f t="shared" si="16"/>
        <v>100</v>
      </c>
      <c r="Q328" s="419">
        <f t="shared" si="17"/>
        <v>1</v>
      </c>
      <c r="R328" s="420" t="s">
        <v>887</v>
      </c>
    </row>
    <row r="329" spans="1:18" ht="38.25">
      <c r="A329" s="435" t="s">
        <v>381</v>
      </c>
      <c r="B329" s="444" t="s">
        <v>122</v>
      </c>
      <c r="C329" s="403" t="s">
        <v>881</v>
      </c>
      <c r="D329" s="444" t="s">
        <v>106</v>
      </c>
      <c r="E329" s="410" t="s">
        <v>7</v>
      </c>
      <c r="F329" s="445" t="s">
        <v>127</v>
      </c>
      <c r="G329" s="444" t="s">
        <v>928</v>
      </c>
      <c r="H329" s="444" t="s">
        <v>895</v>
      </c>
      <c r="I329" s="444" t="s">
        <v>125</v>
      </c>
      <c r="J329" s="444" t="s">
        <v>929</v>
      </c>
      <c r="K329" s="445">
        <v>100</v>
      </c>
      <c r="L329" s="452" t="s">
        <v>930</v>
      </c>
      <c r="M329" s="416">
        <v>0</v>
      </c>
      <c r="N329" s="404">
        <v>0</v>
      </c>
      <c r="O329" s="417" t="s">
        <v>7</v>
      </c>
      <c r="P329" s="418" t="s">
        <v>7</v>
      </c>
      <c r="Q329" s="419" t="s">
        <v>7</v>
      </c>
      <c r="R329" s="420" t="s">
        <v>888</v>
      </c>
    </row>
    <row r="330" spans="1:18" ht="89.25">
      <c r="A330" s="435" t="s">
        <v>381</v>
      </c>
      <c r="B330" s="444" t="s">
        <v>566</v>
      </c>
      <c r="C330" s="444" t="s">
        <v>886</v>
      </c>
      <c r="D330" s="444" t="s">
        <v>106</v>
      </c>
      <c r="E330" s="450" t="s">
        <v>889</v>
      </c>
      <c r="F330" s="445" t="s">
        <v>127</v>
      </c>
      <c r="G330" s="444" t="s">
        <v>928</v>
      </c>
      <c r="H330" s="444" t="s">
        <v>895</v>
      </c>
      <c r="I330" s="444" t="s">
        <v>125</v>
      </c>
      <c r="J330" s="444" t="s">
        <v>929</v>
      </c>
      <c r="K330" s="445">
        <v>100</v>
      </c>
      <c r="L330" s="452" t="s">
        <v>930</v>
      </c>
      <c r="M330" s="416">
        <v>6</v>
      </c>
      <c r="N330" s="404">
        <v>5</v>
      </c>
      <c r="O330" s="417">
        <f t="shared" si="15"/>
        <v>0.83333333333333337</v>
      </c>
      <c r="P330" s="418">
        <f t="shared" si="16"/>
        <v>83.333333333333343</v>
      </c>
      <c r="Q330" s="419">
        <f t="shared" si="17"/>
        <v>0.83333333333333337</v>
      </c>
      <c r="R330" s="420" t="s">
        <v>890</v>
      </c>
    </row>
    <row r="331" spans="1:18" ht="38.25">
      <c r="A331" s="435" t="s">
        <v>381</v>
      </c>
      <c r="B331" s="444" t="s">
        <v>122</v>
      </c>
      <c r="C331" s="403" t="s">
        <v>874</v>
      </c>
      <c r="D331" s="444" t="s">
        <v>875</v>
      </c>
      <c r="E331" s="410" t="s">
        <v>7</v>
      </c>
      <c r="F331" s="445" t="s">
        <v>127</v>
      </c>
      <c r="G331" s="444" t="s">
        <v>931</v>
      </c>
      <c r="H331" s="444" t="s">
        <v>895</v>
      </c>
      <c r="I331" s="444" t="s">
        <v>125</v>
      </c>
      <c r="J331" s="444" t="s">
        <v>929</v>
      </c>
      <c r="K331" s="445">
        <v>100</v>
      </c>
      <c r="L331" s="453" t="s">
        <v>930</v>
      </c>
      <c r="M331" s="404">
        <v>60</v>
      </c>
      <c r="N331" s="404">
        <v>48</v>
      </c>
      <c r="O331" s="417">
        <f t="shared" si="15"/>
        <v>0.8</v>
      </c>
      <c r="P331" s="418">
        <f t="shared" si="16"/>
        <v>80</v>
      </c>
      <c r="Q331" s="419">
        <f t="shared" si="17"/>
        <v>0.8</v>
      </c>
      <c r="R331" s="420"/>
    </row>
    <row r="332" spans="1:18" ht="38.25">
      <c r="A332" s="435" t="s">
        <v>381</v>
      </c>
      <c r="B332" s="444" t="s">
        <v>122</v>
      </c>
      <c r="C332" s="409" t="s">
        <v>110</v>
      </c>
      <c r="D332" s="444" t="s">
        <v>879</v>
      </c>
      <c r="E332" s="410" t="s">
        <v>7</v>
      </c>
      <c r="F332" s="445" t="s">
        <v>127</v>
      </c>
      <c r="G332" s="444" t="s">
        <v>931</v>
      </c>
      <c r="H332" s="444" t="s">
        <v>895</v>
      </c>
      <c r="I332" s="444" t="s">
        <v>125</v>
      </c>
      <c r="J332" s="444" t="s">
        <v>929</v>
      </c>
      <c r="K332" s="445">
        <v>100</v>
      </c>
      <c r="L332" s="453" t="s">
        <v>930</v>
      </c>
      <c r="M332" s="416">
        <v>4</v>
      </c>
      <c r="N332" s="404">
        <v>4</v>
      </c>
      <c r="O332" s="417">
        <f t="shared" si="15"/>
        <v>1</v>
      </c>
      <c r="P332" s="418">
        <f t="shared" si="16"/>
        <v>100</v>
      </c>
      <c r="Q332" s="419">
        <f t="shared" si="17"/>
        <v>1</v>
      </c>
      <c r="R332" s="420"/>
    </row>
    <row r="333" spans="1:18" ht="63.75">
      <c r="A333" s="435" t="s">
        <v>381</v>
      </c>
      <c r="B333" s="444" t="s">
        <v>122</v>
      </c>
      <c r="C333" s="403" t="s">
        <v>881</v>
      </c>
      <c r="D333" s="444" t="s">
        <v>882</v>
      </c>
      <c r="E333" s="410" t="s">
        <v>7</v>
      </c>
      <c r="F333" s="445" t="s">
        <v>127</v>
      </c>
      <c r="G333" s="444" t="s">
        <v>931</v>
      </c>
      <c r="H333" s="444" t="s">
        <v>895</v>
      </c>
      <c r="I333" s="444" t="s">
        <v>125</v>
      </c>
      <c r="J333" s="444" t="s">
        <v>929</v>
      </c>
      <c r="K333" s="445">
        <v>100</v>
      </c>
      <c r="L333" s="433" t="s">
        <v>930</v>
      </c>
      <c r="M333" s="404">
        <v>3</v>
      </c>
      <c r="N333" s="404">
        <v>3</v>
      </c>
      <c r="O333" s="417">
        <f t="shared" si="15"/>
        <v>1</v>
      </c>
      <c r="P333" s="418">
        <f t="shared" si="16"/>
        <v>100</v>
      </c>
      <c r="Q333" s="419">
        <f t="shared" si="17"/>
        <v>1</v>
      </c>
      <c r="R333" s="420" t="s">
        <v>883</v>
      </c>
    </row>
    <row r="334" spans="1:18" ht="38.25">
      <c r="A334" s="435" t="s">
        <v>381</v>
      </c>
      <c r="B334" s="444" t="s">
        <v>122</v>
      </c>
      <c r="C334" s="403" t="s">
        <v>881</v>
      </c>
      <c r="D334" s="444" t="s">
        <v>884</v>
      </c>
      <c r="E334" s="410" t="s">
        <v>7</v>
      </c>
      <c r="F334" s="445" t="s">
        <v>127</v>
      </c>
      <c r="G334" s="444" t="s">
        <v>931</v>
      </c>
      <c r="H334" s="444" t="s">
        <v>895</v>
      </c>
      <c r="I334" s="444" t="s">
        <v>125</v>
      </c>
      <c r="J334" s="444" t="s">
        <v>929</v>
      </c>
      <c r="K334" s="445">
        <v>100</v>
      </c>
      <c r="L334" s="424" t="s">
        <v>930</v>
      </c>
      <c r="M334" s="425">
        <v>6</v>
      </c>
      <c r="N334" s="404">
        <v>6</v>
      </c>
      <c r="O334" s="417">
        <f t="shared" si="15"/>
        <v>1</v>
      </c>
      <c r="P334" s="418">
        <f t="shared" si="16"/>
        <v>100</v>
      </c>
      <c r="Q334" s="419">
        <f t="shared" si="17"/>
        <v>1</v>
      </c>
      <c r="R334" s="420"/>
    </row>
    <row r="335" spans="1:18" ht="38.25">
      <c r="A335" s="435" t="s">
        <v>381</v>
      </c>
      <c r="B335" s="444" t="s">
        <v>122</v>
      </c>
      <c r="C335" s="409" t="s">
        <v>110</v>
      </c>
      <c r="D335" s="444" t="s">
        <v>884</v>
      </c>
      <c r="E335" s="410" t="s">
        <v>7</v>
      </c>
      <c r="F335" s="445" t="s">
        <v>127</v>
      </c>
      <c r="G335" s="444" t="s">
        <v>931</v>
      </c>
      <c r="H335" s="444" t="s">
        <v>895</v>
      </c>
      <c r="I335" s="444" t="s">
        <v>125</v>
      </c>
      <c r="J335" s="444" t="s">
        <v>929</v>
      </c>
      <c r="K335" s="445">
        <v>100</v>
      </c>
      <c r="L335" s="453" t="s">
        <v>930</v>
      </c>
      <c r="M335" s="416">
        <v>2</v>
      </c>
      <c r="N335" s="404">
        <v>2</v>
      </c>
      <c r="O335" s="417">
        <f t="shared" si="15"/>
        <v>1</v>
      </c>
      <c r="P335" s="418">
        <f t="shared" si="16"/>
        <v>100</v>
      </c>
      <c r="Q335" s="419">
        <f t="shared" si="17"/>
        <v>1</v>
      </c>
      <c r="R335" s="420"/>
    </row>
    <row r="336" spans="1:18" ht="38.25">
      <c r="A336" s="435" t="s">
        <v>381</v>
      </c>
      <c r="B336" s="444" t="s">
        <v>122</v>
      </c>
      <c r="C336" s="444" t="s">
        <v>885</v>
      </c>
      <c r="D336" s="444" t="s">
        <v>884</v>
      </c>
      <c r="E336" s="410" t="s">
        <v>7</v>
      </c>
      <c r="F336" s="445" t="s">
        <v>127</v>
      </c>
      <c r="G336" s="444" t="s">
        <v>931</v>
      </c>
      <c r="H336" s="444" t="s">
        <v>895</v>
      </c>
      <c r="I336" s="444" t="s">
        <v>125</v>
      </c>
      <c r="J336" s="444" t="s">
        <v>929</v>
      </c>
      <c r="K336" s="445">
        <v>100</v>
      </c>
      <c r="L336" s="452" t="s">
        <v>930</v>
      </c>
      <c r="M336" s="416">
        <v>12</v>
      </c>
      <c r="N336" s="404">
        <v>6</v>
      </c>
      <c r="O336" s="417">
        <f t="shared" si="15"/>
        <v>0.5</v>
      </c>
      <c r="P336" s="418">
        <f t="shared" si="16"/>
        <v>50</v>
      </c>
      <c r="Q336" s="419">
        <f t="shared" si="17"/>
        <v>0.5</v>
      </c>
      <c r="R336" s="420"/>
    </row>
    <row r="337" spans="1:18" ht="38.25">
      <c r="A337" s="435" t="s">
        <v>381</v>
      </c>
      <c r="B337" s="444" t="s">
        <v>122</v>
      </c>
      <c r="C337" s="444" t="s">
        <v>886</v>
      </c>
      <c r="D337" s="444" t="s">
        <v>106</v>
      </c>
      <c r="E337" s="410" t="s">
        <v>7</v>
      </c>
      <c r="F337" s="445" t="s">
        <v>127</v>
      </c>
      <c r="G337" s="444" t="s">
        <v>931</v>
      </c>
      <c r="H337" s="444" t="s">
        <v>895</v>
      </c>
      <c r="I337" s="444" t="s">
        <v>125</v>
      </c>
      <c r="J337" s="444" t="s">
        <v>929</v>
      </c>
      <c r="K337" s="445">
        <v>100</v>
      </c>
      <c r="L337" s="452" t="s">
        <v>930</v>
      </c>
      <c r="M337" s="416">
        <v>1</v>
      </c>
      <c r="N337" s="404">
        <v>1</v>
      </c>
      <c r="O337" s="417">
        <f t="shared" si="15"/>
        <v>1</v>
      </c>
      <c r="P337" s="418">
        <f t="shared" si="16"/>
        <v>100</v>
      </c>
      <c r="Q337" s="419">
        <f t="shared" si="17"/>
        <v>1</v>
      </c>
      <c r="R337" s="420" t="s">
        <v>887</v>
      </c>
    </row>
    <row r="338" spans="1:18" ht="38.25">
      <c r="A338" s="435" t="s">
        <v>381</v>
      </c>
      <c r="B338" s="444" t="s">
        <v>122</v>
      </c>
      <c r="C338" s="403" t="s">
        <v>881</v>
      </c>
      <c r="D338" s="444" t="s">
        <v>106</v>
      </c>
      <c r="E338" s="410" t="s">
        <v>7</v>
      </c>
      <c r="F338" s="445" t="s">
        <v>127</v>
      </c>
      <c r="G338" s="444" t="s">
        <v>931</v>
      </c>
      <c r="H338" s="444" t="s">
        <v>895</v>
      </c>
      <c r="I338" s="444" t="s">
        <v>125</v>
      </c>
      <c r="J338" s="444" t="s">
        <v>929</v>
      </c>
      <c r="K338" s="445">
        <v>100</v>
      </c>
      <c r="L338" s="452" t="s">
        <v>930</v>
      </c>
      <c r="M338" s="416">
        <v>0</v>
      </c>
      <c r="N338" s="404">
        <v>0</v>
      </c>
      <c r="O338" s="417" t="s">
        <v>7</v>
      </c>
      <c r="P338" s="418" t="s">
        <v>7</v>
      </c>
      <c r="Q338" s="419" t="s">
        <v>7</v>
      </c>
      <c r="R338" s="420" t="s">
        <v>888</v>
      </c>
    </row>
    <row r="339" spans="1:18" ht="89.25">
      <c r="A339" s="435" t="s">
        <v>381</v>
      </c>
      <c r="B339" s="444" t="s">
        <v>566</v>
      </c>
      <c r="C339" s="444" t="s">
        <v>886</v>
      </c>
      <c r="D339" s="444" t="s">
        <v>106</v>
      </c>
      <c r="E339" s="450" t="s">
        <v>889</v>
      </c>
      <c r="F339" s="445" t="s">
        <v>127</v>
      </c>
      <c r="G339" s="444" t="s">
        <v>931</v>
      </c>
      <c r="H339" s="444" t="s">
        <v>895</v>
      </c>
      <c r="I339" s="444" t="s">
        <v>125</v>
      </c>
      <c r="J339" s="444" t="s">
        <v>929</v>
      </c>
      <c r="K339" s="445">
        <v>100</v>
      </c>
      <c r="L339" s="452" t="s">
        <v>930</v>
      </c>
      <c r="M339" s="416">
        <v>6</v>
      </c>
      <c r="N339" s="404">
        <v>5</v>
      </c>
      <c r="O339" s="417">
        <f t="shared" si="15"/>
        <v>0.83333333333333337</v>
      </c>
      <c r="P339" s="418">
        <f t="shared" si="16"/>
        <v>83.333333333333343</v>
      </c>
      <c r="Q339" s="419">
        <f t="shared" si="17"/>
        <v>0.83333333333333337</v>
      </c>
      <c r="R339" s="420" t="s">
        <v>890</v>
      </c>
    </row>
    <row r="340" spans="1:18" ht="38.25">
      <c r="A340" s="435" t="s">
        <v>381</v>
      </c>
      <c r="B340" s="444" t="s">
        <v>122</v>
      </c>
      <c r="C340" s="403" t="s">
        <v>874</v>
      </c>
      <c r="D340" s="444" t="s">
        <v>875</v>
      </c>
      <c r="E340" s="410" t="s">
        <v>7</v>
      </c>
      <c r="F340" s="445" t="s">
        <v>127</v>
      </c>
      <c r="G340" s="444" t="s">
        <v>932</v>
      </c>
      <c r="H340" s="444" t="s">
        <v>895</v>
      </c>
      <c r="I340" s="444" t="s">
        <v>125</v>
      </c>
      <c r="J340" s="444" t="s">
        <v>878</v>
      </c>
      <c r="K340" s="445">
        <v>100</v>
      </c>
      <c r="L340" s="446"/>
      <c r="M340" s="404">
        <v>60</v>
      </c>
      <c r="N340" s="404">
        <v>55</v>
      </c>
      <c r="O340" s="417">
        <f t="shared" si="15"/>
        <v>0.91666666666666663</v>
      </c>
      <c r="P340" s="418">
        <f t="shared" si="16"/>
        <v>91.666666666666657</v>
      </c>
      <c r="Q340" s="419">
        <f t="shared" si="17"/>
        <v>0.91666666666666663</v>
      </c>
      <c r="R340" s="420"/>
    </row>
    <row r="341" spans="1:18" ht="38.25">
      <c r="A341" s="435" t="s">
        <v>381</v>
      </c>
      <c r="B341" s="444" t="s">
        <v>122</v>
      </c>
      <c r="C341" s="409" t="s">
        <v>110</v>
      </c>
      <c r="D341" s="444" t="s">
        <v>879</v>
      </c>
      <c r="E341" s="410" t="s">
        <v>7</v>
      </c>
      <c r="F341" s="445" t="s">
        <v>127</v>
      </c>
      <c r="G341" s="444" t="s">
        <v>932</v>
      </c>
      <c r="H341" s="444" t="s">
        <v>895</v>
      </c>
      <c r="I341" s="444" t="s">
        <v>125</v>
      </c>
      <c r="J341" s="444" t="s">
        <v>878</v>
      </c>
      <c r="K341" s="445">
        <v>100</v>
      </c>
      <c r="L341" s="446"/>
      <c r="M341" s="416">
        <v>4</v>
      </c>
      <c r="N341" s="404">
        <v>4</v>
      </c>
      <c r="O341" s="417">
        <f t="shared" si="15"/>
        <v>1</v>
      </c>
      <c r="P341" s="418">
        <f t="shared" si="16"/>
        <v>100</v>
      </c>
      <c r="Q341" s="419">
        <f t="shared" si="17"/>
        <v>1</v>
      </c>
      <c r="R341" s="420"/>
    </row>
    <row r="342" spans="1:18" ht="63.75">
      <c r="A342" s="435" t="s">
        <v>381</v>
      </c>
      <c r="B342" s="444" t="s">
        <v>122</v>
      </c>
      <c r="C342" s="403" t="s">
        <v>881</v>
      </c>
      <c r="D342" s="444" t="s">
        <v>882</v>
      </c>
      <c r="E342" s="410" t="s">
        <v>7</v>
      </c>
      <c r="F342" s="445" t="s">
        <v>127</v>
      </c>
      <c r="G342" s="444" t="s">
        <v>932</v>
      </c>
      <c r="H342" s="444" t="s">
        <v>895</v>
      </c>
      <c r="I342" s="444" t="s">
        <v>125</v>
      </c>
      <c r="J342" s="444" t="s">
        <v>878</v>
      </c>
      <c r="K342" s="445">
        <v>100</v>
      </c>
      <c r="L342" s="421"/>
      <c r="M342" s="404">
        <v>3</v>
      </c>
      <c r="N342" s="404">
        <v>3</v>
      </c>
      <c r="O342" s="417">
        <f t="shared" si="15"/>
        <v>1</v>
      </c>
      <c r="P342" s="418">
        <f t="shared" si="16"/>
        <v>100</v>
      </c>
      <c r="Q342" s="419">
        <f t="shared" si="17"/>
        <v>1</v>
      </c>
      <c r="R342" s="420" t="s">
        <v>883</v>
      </c>
    </row>
    <row r="343" spans="1:18" ht="38.25">
      <c r="A343" s="435" t="s">
        <v>381</v>
      </c>
      <c r="B343" s="444" t="s">
        <v>122</v>
      </c>
      <c r="C343" s="403" t="s">
        <v>881</v>
      </c>
      <c r="D343" s="444" t="s">
        <v>884</v>
      </c>
      <c r="E343" s="410" t="s">
        <v>7</v>
      </c>
      <c r="F343" s="445" t="s">
        <v>127</v>
      </c>
      <c r="G343" s="444" t="s">
        <v>932</v>
      </c>
      <c r="H343" s="444" t="s">
        <v>895</v>
      </c>
      <c r="I343" s="444" t="s">
        <v>125</v>
      </c>
      <c r="J343" s="444" t="s">
        <v>878</v>
      </c>
      <c r="K343" s="445">
        <v>100</v>
      </c>
      <c r="L343" s="424"/>
      <c r="M343" s="425">
        <v>6</v>
      </c>
      <c r="N343" s="425">
        <v>6</v>
      </c>
      <c r="O343" s="417">
        <f t="shared" si="15"/>
        <v>1</v>
      </c>
      <c r="P343" s="418">
        <f t="shared" si="16"/>
        <v>100</v>
      </c>
      <c r="Q343" s="419">
        <f t="shared" si="17"/>
        <v>1</v>
      </c>
      <c r="R343" s="420"/>
    </row>
    <row r="344" spans="1:18" ht="38.25">
      <c r="A344" s="435" t="s">
        <v>381</v>
      </c>
      <c r="B344" s="444" t="s">
        <v>122</v>
      </c>
      <c r="C344" s="409" t="s">
        <v>110</v>
      </c>
      <c r="D344" s="444" t="s">
        <v>884</v>
      </c>
      <c r="E344" s="410" t="s">
        <v>7</v>
      </c>
      <c r="F344" s="445" t="s">
        <v>127</v>
      </c>
      <c r="G344" s="444" t="s">
        <v>932</v>
      </c>
      <c r="H344" s="444" t="s">
        <v>895</v>
      </c>
      <c r="I344" s="444" t="s">
        <v>125</v>
      </c>
      <c r="J344" s="444" t="s">
        <v>878</v>
      </c>
      <c r="K344" s="445">
        <v>100</v>
      </c>
      <c r="L344" s="446"/>
      <c r="M344" s="416">
        <v>2</v>
      </c>
      <c r="N344" s="425">
        <v>2</v>
      </c>
      <c r="O344" s="417">
        <f t="shared" si="15"/>
        <v>1</v>
      </c>
      <c r="P344" s="418">
        <f t="shared" si="16"/>
        <v>100</v>
      </c>
      <c r="Q344" s="419">
        <f t="shared" si="17"/>
        <v>1</v>
      </c>
      <c r="R344" s="420"/>
    </row>
    <row r="345" spans="1:18" ht="38.25">
      <c r="A345" s="435" t="s">
        <v>381</v>
      </c>
      <c r="B345" s="444" t="s">
        <v>122</v>
      </c>
      <c r="C345" s="444" t="s">
        <v>885</v>
      </c>
      <c r="D345" s="444" t="s">
        <v>884</v>
      </c>
      <c r="E345" s="410" t="s">
        <v>7</v>
      </c>
      <c r="F345" s="445" t="s">
        <v>127</v>
      </c>
      <c r="G345" s="444" t="s">
        <v>932</v>
      </c>
      <c r="H345" s="444" t="s">
        <v>895</v>
      </c>
      <c r="I345" s="444" t="s">
        <v>125</v>
      </c>
      <c r="J345" s="444" t="s">
        <v>878</v>
      </c>
      <c r="K345" s="445">
        <v>100</v>
      </c>
      <c r="L345" s="448"/>
      <c r="M345" s="416">
        <v>12</v>
      </c>
      <c r="N345" s="416">
        <v>12</v>
      </c>
      <c r="O345" s="417">
        <f t="shared" si="15"/>
        <v>1</v>
      </c>
      <c r="P345" s="418">
        <f t="shared" si="16"/>
        <v>100</v>
      </c>
      <c r="Q345" s="419">
        <f t="shared" si="17"/>
        <v>1</v>
      </c>
      <c r="R345" s="420"/>
    </row>
    <row r="346" spans="1:18" ht="38.25">
      <c r="A346" s="435" t="s">
        <v>381</v>
      </c>
      <c r="B346" s="444" t="s">
        <v>122</v>
      </c>
      <c r="C346" s="444" t="s">
        <v>886</v>
      </c>
      <c r="D346" s="444" t="s">
        <v>106</v>
      </c>
      <c r="E346" s="410" t="s">
        <v>7</v>
      </c>
      <c r="F346" s="445" t="s">
        <v>127</v>
      </c>
      <c r="G346" s="444" t="s">
        <v>932</v>
      </c>
      <c r="H346" s="444" t="s">
        <v>895</v>
      </c>
      <c r="I346" s="444" t="s">
        <v>125</v>
      </c>
      <c r="J346" s="444" t="s">
        <v>878</v>
      </c>
      <c r="K346" s="445">
        <v>100</v>
      </c>
      <c r="L346" s="448"/>
      <c r="M346" s="416">
        <v>1</v>
      </c>
      <c r="N346" s="416">
        <v>1</v>
      </c>
      <c r="O346" s="417">
        <f t="shared" si="15"/>
        <v>1</v>
      </c>
      <c r="P346" s="418">
        <f t="shared" si="16"/>
        <v>100</v>
      </c>
      <c r="Q346" s="419">
        <f t="shared" si="17"/>
        <v>1</v>
      </c>
      <c r="R346" s="420" t="s">
        <v>887</v>
      </c>
    </row>
    <row r="347" spans="1:18" ht="38.25">
      <c r="A347" s="435" t="s">
        <v>381</v>
      </c>
      <c r="B347" s="444" t="s">
        <v>122</v>
      </c>
      <c r="C347" s="403" t="s">
        <v>881</v>
      </c>
      <c r="D347" s="444" t="s">
        <v>106</v>
      </c>
      <c r="E347" s="410" t="s">
        <v>7</v>
      </c>
      <c r="F347" s="445" t="s">
        <v>127</v>
      </c>
      <c r="G347" s="444" t="s">
        <v>932</v>
      </c>
      <c r="H347" s="444" t="s">
        <v>895</v>
      </c>
      <c r="I347" s="444" t="s">
        <v>125</v>
      </c>
      <c r="J347" s="444" t="s">
        <v>878</v>
      </c>
      <c r="K347" s="445">
        <v>100</v>
      </c>
      <c r="L347" s="448"/>
      <c r="M347" s="416">
        <v>0</v>
      </c>
      <c r="N347" s="416">
        <v>0</v>
      </c>
      <c r="O347" s="417" t="s">
        <v>7</v>
      </c>
      <c r="P347" s="418" t="s">
        <v>7</v>
      </c>
      <c r="Q347" s="419" t="s">
        <v>7</v>
      </c>
      <c r="R347" s="420" t="s">
        <v>888</v>
      </c>
    </row>
    <row r="348" spans="1:18" ht="89.25">
      <c r="A348" s="435" t="s">
        <v>381</v>
      </c>
      <c r="B348" s="444" t="s">
        <v>566</v>
      </c>
      <c r="C348" s="444" t="s">
        <v>886</v>
      </c>
      <c r="D348" s="444" t="s">
        <v>106</v>
      </c>
      <c r="E348" s="450" t="s">
        <v>889</v>
      </c>
      <c r="F348" s="445" t="s">
        <v>127</v>
      </c>
      <c r="G348" s="444" t="s">
        <v>932</v>
      </c>
      <c r="H348" s="444" t="s">
        <v>895</v>
      </c>
      <c r="I348" s="444" t="s">
        <v>125</v>
      </c>
      <c r="J348" s="444" t="s">
        <v>878</v>
      </c>
      <c r="K348" s="445">
        <v>100</v>
      </c>
      <c r="L348" s="448"/>
      <c r="M348" s="416">
        <v>6</v>
      </c>
      <c r="N348" s="416">
        <v>6</v>
      </c>
      <c r="O348" s="417">
        <f t="shared" si="15"/>
        <v>1</v>
      </c>
      <c r="P348" s="418">
        <f t="shared" si="16"/>
        <v>100</v>
      </c>
      <c r="Q348" s="419">
        <f t="shared" si="17"/>
        <v>1</v>
      </c>
      <c r="R348" s="420" t="s">
        <v>890</v>
      </c>
    </row>
    <row r="349" spans="1:18" ht="38.25">
      <c r="A349" s="435" t="s">
        <v>381</v>
      </c>
      <c r="B349" s="444" t="s">
        <v>122</v>
      </c>
      <c r="C349" s="403" t="s">
        <v>874</v>
      </c>
      <c r="D349" s="444" t="s">
        <v>875</v>
      </c>
      <c r="E349" s="410" t="s">
        <v>7</v>
      </c>
      <c r="F349" s="445" t="s">
        <v>127</v>
      </c>
      <c r="G349" s="444" t="s">
        <v>933</v>
      </c>
      <c r="H349" s="444" t="s">
        <v>895</v>
      </c>
      <c r="I349" s="444" t="s">
        <v>125</v>
      </c>
      <c r="J349" s="444" t="s">
        <v>878</v>
      </c>
      <c r="K349" s="445">
        <v>100</v>
      </c>
      <c r="L349" s="446"/>
      <c r="M349" s="404">
        <v>60</v>
      </c>
      <c r="N349" s="404">
        <v>43</v>
      </c>
      <c r="O349" s="417">
        <f t="shared" si="15"/>
        <v>0.71666666666666667</v>
      </c>
      <c r="P349" s="418">
        <f t="shared" si="16"/>
        <v>71.666666666666671</v>
      </c>
      <c r="Q349" s="419">
        <f t="shared" si="17"/>
        <v>0.71666666666666667</v>
      </c>
      <c r="R349" s="420"/>
    </row>
    <row r="350" spans="1:18" ht="38.25">
      <c r="A350" s="435" t="s">
        <v>381</v>
      </c>
      <c r="B350" s="444" t="s">
        <v>122</v>
      </c>
      <c r="C350" s="409" t="s">
        <v>110</v>
      </c>
      <c r="D350" s="444" t="s">
        <v>879</v>
      </c>
      <c r="E350" s="410" t="s">
        <v>7</v>
      </c>
      <c r="F350" s="445" t="s">
        <v>127</v>
      </c>
      <c r="G350" s="444" t="s">
        <v>933</v>
      </c>
      <c r="H350" s="444" t="s">
        <v>895</v>
      </c>
      <c r="I350" s="444" t="s">
        <v>125</v>
      </c>
      <c r="J350" s="444" t="s">
        <v>878</v>
      </c>
      <c r="K350" s="445">
        <v>100</v>
      </c>
      <c r="L350" s="446"/>
      <c r="M350" s="416">
        <v>4</v>
      </c>
      <c r="N350" s="404">
        <v>4</v>
      </c>
      <c r="O350" s="417">
        <f t="shared" si="15"/>
        <v>1</v>
      </c>
      <c r="P350" s="418">
        <f t="shared" si="16"/>
        <v>100</v>
      </c>
      <c r="Q350" s="419">
        <f t="shared" si="17"/>
        <v>1</v>
      </c>
      <c r="R350" s="420"/>
    </row>
    <row r="351" spans="1:18" ht="63.75">
      <c r="A351" s="435" t="s">
        <v>381</v>
      </c>
      <c r="B351" s="444" t="s">
        <v>122</v>
      </c>
      <c r="C351" s="403" t="s">
        <v>881</v>
      </c>
      <c r="D351" s="444" t="s">
        <v>882</v>
      </c>
      <c r="E351" s="410" t="s">
        <v>7</v>
      </c>
      <c r="F351" s="445" t="s">
        <v>127</v>
      </c>
      <c r="G351" s="444" t="s">
        <v>933</v>
      </c>
      <c r="H351" s="444" t="s">
        <v>895</v>
      </c>
      <c r="I351" s="444" t="s">
        <v>125</v>
      </c>
      <c r="J351" s="444" t="s">
        <v>878</v>
      </c>
      <c r="K351" s="445">
        <v>100</v>
      </c>
      <c r="L351" s="421"/>
      <c r="M351" s="404">
        <v>3</v>
      </c>
      <c r="N351" s="404">
        <v>3</v>
      </c>
      <c r="O351" s="417">
        <f t="shared" si="15"/>
        <v>1</v>
      </c>
      <c r="P351" s="418">
        <f t="shared" si="16"/>
        <v>100</v>
      </c>
      <c r="Q351" s="419">
        <f t="shared" si="17"/>
        <v>1</v>
      </c>
      <c r="R351" s="420" t="s">
        <v>883</v>
      </c>
    </row>
    <row r="352" spans="1:18" ht="38.25">
      <c r="A352" s="435" t="s">
        <v>381</v>
      </c>
      <c r="B352" s="444" t="s">
        <v>122</v>
      </c>
      <c r="C352" s="403" t="s">
        <v>881</v>
      </c>
      <c r="D352" s="444" t="s">
        <v>884</v>
      </c>
      <c r="E352" s="410" t="s">
        <v>7</v>
      </c>
      <c r="F352" s="445" t="s">
        <v>127</v>
      </c>
      <c r="G352" s="444" t="s">
        <v>933</v>
      </c>
      <c r="H352" s="444" t="s">
        <v>895</v>
      </c>
      <c r="I352" s="444" t="s">
        <v>125</v>
      </c>
      <c r="J352" s="444" t="s">
        <v>878</v>
      </c>
      <c r="K352" s="445">
        <v>100</v>
      </c>
      <c r="L352" s="424"/>
      <c r="M352" s="425">
        <v>6</v>
      </c>
      <c r="N352" s="425">
        <v>6</v>
      </c>
      <c r="O352" s="417">
        <f t="shared" si="15"/>
        <v>1</v>
      </c>
      <c r="P352" s="418">
        <f t="shared" si="16"/>
        <v>100</v>
      </c>
      <c r="Q352" s="419">
        <f t="shared" si="17"/>
        <v>1</v>
      </c>
      <c r="R352" s="420"/>
    </row>
    <row r="353" spans="1:18" ht="38.25">
      <c r="A353" s="435" t="s">
        <v>381</v>
      </c>
      <c r="B353" s="444" t="s">
        <v>122</v>
      </c>
      <c r="C353" s="409" t="s">
        <v>110</v>
      </c>
      <c r="D353" s="444" t="s">
        <v>884</v>
      </c>
      <c r="E353" s="410" t="s">
        <v>7</v>
      </c>
      <c r="F353" s="445" t="s">
        <v>127</v>
      </c>
      <c r="G353" s="444" t="s">
        <v>933</v>
      </c>
      <c r="H353" s="444" t="s">
        <v>895</v>
      </c>
      <c r="I353" s="444" t="s">
        <v>125</v>
      </c>
      <c r="J353" s="444" t="s">
        <v>878</v>
      </c>
      <c r="K353" s="445">
        <v>100</v>
      </c>
      <c r="L353" s="446"/>
      <c r="M353" s="416">
        <v>2</v>
      </c>
      <c r="N353" s="425">
        <v>2</v>
      </c>
      <c r="O353" s="417">
        <f t="shared" si="15"/>
        <v>1</v>
      </c>
      <c r="P353" s="418">
        <f t="shared" si="16"/>
        <v>100</v>
      </c>
      <c r="Q353" s="419">
        <f t="shared" si="17"/>
        <v>1</v>
      </c>
      <c r="R353" s="420"/>
    </row>
    <row r="354" spans="1:18" ht="38.25">
      <c r="A354" s="435" t="s">
        <v>381</v>
      </c>
      <c r="B354" s="444" t="s">
        <v>122</v>
      </c>
      <c r="C354" s="444" t="s">
        <v>885</v>
      </c>
      <c r="D354" s="444" t="s">
        <v>884</v>
      </c>
      <c r="E354" s="410" t="s">
        <v>7</v>
      </c>
      <c r="F354" s="445" t="s">
        <v>127</v>
      </c>
      <c r="G354" s="449" t="s">
        <v>933</v>
      </c>
      <c r="H354" s="444" t="s">
        <v>895</v>
      </c>
      <c r="I354" s="444" t="s">
        <v>125</v>
      </c>
      <c r="J354" s="444" t="s">
        <v>878</v>
      </c>
      <c r="K354" s="445">
        <v>100</v>
      </c>
      <c r="L354" s="448"/>
      <c r="M354" s="416">
        <v>12</v>
      </c>
      <c r="N354" s="416">
        <v>12</v>
      </c>
      <c r="O354" s="417">
        <f t="shared" si="15"/>
        <v>1</v>
      </c>
      <c r="P354" s="418">
        <f t="shared" si="16"/>
        <v>100</v>
      </c>
      <c r="Q354" s="419">
        <f t="shared" si="17"/>
        <v>1</v>
      </c>
      <c r="R354" s="420"/>
    </row>
    <row r="355" spans="1:18" ht="38.25">
      <c r="A355" s="435" t="s">
        <v>381</v>
      </c>
      <c r="B355" s="444" t="s">
        <v>122</v>
      </c>
      <c r="C355" s="444" t="s">
        <v>886</v>
      </c>
      <c r="D355" s="444" t="s">
        <v>106</v>
      </c>
      <c r="E355" s="410" t="s">
        <v>7</v>
      </c>
      <c r="F355" s="445" t="s">
        <v>127</v>
      </c>
      <c r="G355" s="444" t="s">
        <v>933</v>
      </c>
      <c r="H355" s="444" t="s">
        <v>895</v>
      </c>
      <c r="I355" s="444" t="s">
        <v>125</v>
      </c>
      <c r="J355" s="444" t="s">
        <v>878</v>
      </c>
      <c r="K355" s="445">
        <v>100</v>
      </c>
      <c r="L355" s="448"/>
      <c r="M355" s="416">
        <v>1</v>
      </c>
      <c r="N355" s="416">
        <v>1</v>
      </c>
      <c r="O355" s="417">
        <f t="shared" si="15"/>
        <v>1</v>
      </c>
      <c r="P355" s="418">
        <f t="shared" si="16"/>
        <v>100</v>
      </c>
      <c r="Q355" s="419">
        <f t="shared" si="17"/>
        <v>1</v>
      </c>
      <c r="R355" s="420" t="s">
        <v>887</v>
      </c>
    </row>
    <row r="356" spans="1:18" ht="38.25">
      <c r="A356" s="435" t="s">
        <v>381</v>
      </c>
      <c r="B356" s="444" t="s">
        <v>122</v>
      </c>
      <c r="C356" s="403" t="s">
        <v>881</v>
      </c>
      <c r="D356" s="444" t="s">
        <v>106</v>
      </c>
      <c r="E356" s="410" t="s">
        <v>7</v>
      </c>
      <c r="F356" s="445" t="s">
        <v>127</v>
      </c>
      <c r="G356" s="449" t="s">
        <v>933</v>
      </c>
      <c r="H356" s="444" t="s">
        <v>895</v>
      </c>
      <c r="I356" s="444" t="s">
        <v>125</v>
      </c>
      <c r="J356" s="444" t="s">
        <v>878</v>
      </c>
      <c r="K356" s="445">
        <v>100</v>
      </c>
      <c r="L356" s="448"/>
      <c r="M356" s="416">
        <v>0</v>
      </c>
      <c r="N356" s="416">
        <v>0</v>
      </c>
      <c r="O356" s="417" t="s">
        <v>7</v>
      </c>
      <c r="P356" s="418" t="s">
        <v>7</v>
      </c>
      <c r="Q356" s="419" t="s">
        <v>7</v>
      </c>
      <c r="R356" s="420" t="s">
        <v>888</v>
      </c>
    </row>
    <row r="357" spans="1:18" ht="89.25">
      <c r="A357" s="435" t="s">
        <v>381</v>
      </c>
      <c r="B357" s="444" t="s">
        <v>566</v>
      </c>
      <c r="C357" s="444" t="s">
        <v>886</v>
      </c>
      <c r="D357" s="444" t="s">
        <v>106</v>
      </c>
      <c r="E357" s="450" t="s">
        <v>889</v>
      </c>
      <c r="F357" s="445" t="s">
        <v>127</v>
      </c>
      <c r="G357" s="444" t="s">
        <v>933</v>
      </c>
      <c r="H357" s="444" t="s">
        <v>895</v>
      </c>
      <c r="I357" s="444" t="s">
        <v>125</v>
      </c>
      <c r="J357" s="444" t="s">
        <v>878</v>
      </c>
      <c r="K357" s="445">
        <v>100</v>
      </c>
      <c r="L357" s="448"/>
      <c r="M357" s="416">
        <v>6</v>
      </c>
      <c r="N357" s="416">
        <v>6</v>
      </c>
      <c r="O357" s="417">
        <f t="shared" si="15"/>
        <v>1</v>
      </c>
      <c r="P357" s="418">
        <f t="shared" si="16"/>
        <v>100</v>
      </c>
      <c r="Q357" s="419">
        <f t="shared" si="17"/>
        <v>1</v>
      </c>
      <c r="R357" s="420" t="s">
        <v>890</v>
      </c>
    </row>
  </sheetData>
  <pageMargins left="0.25" right="0.25" top="0.75" bottom="0.75" header="0.3" footer="0.3"/>
  <pageSetup paperSize="9" scale="10"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'C:\Users\m138760\AppData\Local\Microsoft\Windows\Temporary Internet Files\Content.IE5\KOU5UX2M\[EWG_17-17_tables_AR_Draft_Economic_2a_3abc_7.xlsm]Drop-down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4" tint="0.39997558519241921"/>
    <pageSetUpPr fitToPage="1"/>
  </sheetPr>
  <dimension ref="A1:S5"/>
  <sheetViews>
    <sheetView topLeftCell="C1" zoomScale="70" zoomScaleNormal="70" zoomScaleSheetLayoutView="70" workbookViewId="0">
      <selection activeCell="R2" sqref="R2"/>
    </sheetView>
  </sheetViews>
  <sheetFormatPr defaultColWidth="11.42578125" defaultRowHeight="12.75"/>
  <cols>
    <col min="1" max="1" width="8.28515625" style="26" customWidth="1"/>
    <col min="2" max="2" width="24.140625" style="26" customWidth="1"/>
    <col min="3" max="3" width="21" style="26" customWidth="1"/>
    <col min="4" max="4" width="18.85546875" style="26" customWidth="1"/>
    <col min="5" max="5" width="18.42578125" style="26" customWidth="1"/>
    <col min="6" max="6" width="18" style="26" customWidth="1"/>
    <col min="7" max="7" width="24.140625" style="26" bestFit="1" customWidth="1"/>
    <col min="8" max="8" width="18.28515625" style="26" customWidth="1"/>
    <col min="9" max="9" width="15.140625" style="26" bestFit="1" customWidth="1"/>
    <col min="10" max="10" width="17.85546875" style="26" customWidth="1"/>
    <col min="11" max="11" width="21" style="26" customWidth="1"/>
    <col min="12" max="12" width="14" style="26" customWidth="1"/>
    <col min="13" max="13" width="17" style="26" customWidth="1"/>
    <col min="14" max="14" width="26" style="26" customWidth="1"/>
    <col min="15" max="16" width="12.5703125" style="26" customWidth="1"/>
    <col min="17" max="17" width="17.5703125" style="26" customWidth="1"/>
    <col min="18" max="16384" width="11.42578125" style="26"/>
  </cols>
  <sheetData>
    <row r="1" spans="1:19" ht="13.5" thickBot="1">
      <c r="A1" s="32" t="s">
        <v>129</v>
      </c>
      <c r="B1" s="33"/>
      <c r="C1" s="33"/>
      <c r="D1" s="33"/>
      <c r="E1" s="33"/>
      <c r="F1" s="33"/>
      <c r="G1" s="33"/>
      <c r="H1" s="33"/>
      <c r="I1" s="33"/>
      <c r="J1" s="33"/>
      <c r="K1" s="33"/>
      <c r="L1" s="33"/>
      <c r="M1" s="33"/>
      <c r="N1" s="33"/>
      <c r="O1" s="33"/>
      <c r="P1" s="33"/>
      <c r="Q1" s="33"/>
      <c r="R1" s="33"/>
      <c r="S1" s="33"/>
    </row>
    <row r="2" spans="1:19">
      <c r="A2" s="59"/>
      <c r="B2" s="27"/>
      <c r="C2" s="27"/>
      <c r="D2" s="27"/>
      <c r="E2" s="27"/>
      <c r="F2" s="27"/>
      <c r="G2" s="27"/>
      <c r="H2" s="27"/>
      <c r="I2" s="27"/>
      <c r="J2" s="27"/>
      <c r="K2" s="27"/>
      <c r="L2" s="27"/>
      <c r="M2" s="27"/>
      <c r="N2" s="27"/>
      <c r="O2" s="27"/>
      <c r="Q2" s="104" t="s">
        <v>58</v>
      </c>
      <c r="R2" s="102" t="s">
        <v>1184</v>
      </c>
    </row>
    <row r="3" spans="1:19" ht="13.5" thickBot="1">
      <c r="A3" s="59"/>
      <c r="B3" s="27"/>
      <c r="C3" s="27"/>
      <c r="D3" s="27"/>
      <c r="E3" s="27"/>
      <c r="F3" s="27"/>
      <c r="G3" s="27"/>
      <c r="H3" s="27"/>
      <c r="I3" s="27"/>
      <c r="J3" s="27"/>
      <c r="K3" s="27"/>
      <c r="L3" s="27"/>
      <c r="M3" s="27"/>
      <c r="N3" s="27"/>
      <c r="O3" s="27"/>
      <c r="Q3" s="86" t="s">
        <v>57</v>
      </c>
      <c r="R3" s="159">
        <v>2018</v>
      </c>
    </row>
    <row r="4" spans="1:19" ht="39" thickBot="1">
      <c r="A4" s="116" t="s">
        <v>0</v>
      </c>
      <c r="B4" s="117" t="s">
        <v>130</v>
      </c>
      <c r="C4" s="118" t="s">
        <v>131</v>
      </c>
      <c r="D4" s="111" t="s">
        <v>116</v>
      </c>
      <c r="E4" s="119" t="s">
        <v>90</v>
      </c>
      <c r="F4" s="119" t="s">
        <v>132</v>
      </c>
      <c r="G4" s="114" t="s">
        <v>118</v>
      </c>
      <c r="H4" s="114" t="s">
        <v>69</v>
      </c>
      <c r="I4" s="176" t="s">
        <v>133</v>
      </c>
      <c r="J4" s="114" t="s">
        <v>9</v>
      </c>
      <c r="K4" s="166" t="s">
        <v>119</v>
      </c>
      <c r="L4" s="108" t="s">
        <v>4</v>
      </c>
      <c r="M4" s="179" t="s">
        <v>337</v>
      </c>
      <c r="N4" s="179" t="s">
        <v>338</v>
      </c>
      <c r="O4" s="176" t="s">
        <v>120</v>
      </c>
      <c r="P4" s="176" t="s">
        <v>339</v>
      </c>
      <c r="Q4" s="213" t="s">
        <v>340</v>
      </c>
      <c r="R4" s="176" t="s">
        <v>121</v>
      </c>
    </row>
    <row r="5" spans="1:19" ht="185.25" customHeight="1">
      <c r="A5" s="443" t="s">
        <v>381</v>
      </c>
      <c r="B5" s="439" t="s">
        <v>7</v>
      </c>
      <c r="C5" s="439" t="s">
        <v>7</v>
      </c>
      <c r="D5" s="439" t="s">
        <v>7</v>
      </c>
      <c r="E5" s="440" t="s">
        <v>7</v>
      </c>
      <c r="F5" s="440" t="s">
        <v>7</v>
      </c>
      <c r="G5" s="440" t="s">
        <v>7</v>
      </c>
      <c r="H5" s="440" t="s">
        <v>6</v>
      </c>
      <c r="I5" s="438" t="s">
        <v>934</v>
      </c>
      <c r="J5" s="440" t="s">
        <v>7</v>
      </c>
      <c r="K5" s="440" t="s">
        <v>7</v>
      </c>
      <c r="L5" s="427" t="s">
        <v>935</v>
      </c>
      <c r="M5" s="441" t="s">
        <v>7</v>
      </c>
      <c r="N5" s="441" t="s">
        <v>7</v>
      </c>
      <c r="O5" s="441" t="s">
        <v>7</v>
      </c>
      <c r="P5" s="441" t="s">
        <v>7</v>
      </c>
      <c r="Q5" s="442" t="s">
        <v>7</v>
      </c>
      <c r="R5" s="438" t="s">
        <v>936</v>
      </c>
    </row>
  </sheetData>
  <pageMargins left="0.25" right="0.25" top="0.75" bottom="0.75" header="0.3" footer="0.3"/>
  <pageSetup paperSize="9" scale="46" firstPageNumber="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'C:\Users\m138760\AppData\Local\Microsoft\Windows\Temporary Internet Files\Content.IE5\KOU5UX2M\[EWG_17-17_tables_AR_Draft_Economic_2a_3abc_7.xlsm]Drop-down list'!#REF!</xm:f>
          </x14:formula1>
          <xm:sqref>A5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4">
    <tabColor theme="4" tint="0.39997558519241921"/>
    <pageSetUpPr fitToPage="1"/>
  </sheetPr>
  <dimension ref="A1:O56"/>
  <sheetViews>
    <sheetView topLeftCell="D1" zoomScale="70" zoomScaleNormal="70" workbookViewId="0">
      <selection activeCell="O2" sqref="O2"/>
    </sheetView>
  </sheetViews>
  <sheetFormatPr defaultRowHeight="12.75"/>
  <cols>
    <col min="2" max="2" width="19.28515625" customWidth="1"/>
    <col min="3" max="3" width="12.7109375" customWidth="1"/>
    <col min="4" max="4" width="23.42578125" customWidth="1"/>
    <col min="5" max="5" width="23" customWidth="1"/>
    <col min="6" max="6" width="27.85546875" customWidth="1"/>
    <col min="7" max="7" width="16.140625" customWidth="1"/>
    <col min="8" max="8" width="15.5703125" customWidth="1"/>
    <col min="9" max="9" width="13.5703125" customWidth="1"/>
    <col min="10" max="10" width="19.7109375" customWidth="1"/>
    <col min="11" max="11" width="18.7109375" customWidth="1"/>
    <col min="12" max="13" width="19.7109375" customWidth="1"/>
    <col min="14" max="14" width="22" bestFit="1" customWidth="1"/>
    <col min="15" max="15" width="14.42578125" customWidth="1"/>
  </cols>
  <sheetData>
    <row r="1" spans="1:15" ht="13.5" thickBot="1">
      <c r="A1" s="8" t="s">
        <v>136</v>
      </c>
    </row>
    <row r="2" spans="1:15">
      <c r="A2" s="54"/>
      <c r="B2" s="54"/>
      <c r="C2" s="54"/>
      <c r="D2" s="54"/>
      <c r="E2" s="54"/>
      <c r="F2" s="54"/>
      <c r="G2" s="54"/>
      <c r="H2" s="54"/>
      <c r="I2" s="54"/>
      <c r="J2" s="54"/>
      <c r="K2" s="54"/>
      <c r="L2" s="54"/>
      <c r="N2" s="104" t="s">
        <v>58</v>
      </c>
      <c r="O2" s="102" t="s">
        <v>1184</v>
      </c>
    </row>
    <row r="3" spans="1:15" ht="13.5" thickBot="1">
      <c r="A3" s="54"/>
      <c r="B3" s="54"/>
      <c r="C3" s="54"/>
      <c r="D3" s="54"/>
      <c r="E3" s="54"/>
      <c r="F3" s="54"/>
      <c r="G3" s="54"/>
      <c r="H3" s="54"/>
      <c r="I3" s="54"/>
      <c r="J3" s="54"/>
      <c r="K3" s="54"/>
      <c r="L3" s="54"/>
      <c r="N3" s="105" t="s">
        <v>57</v>
      </c>
      <c r="O3" s="159">
        <v>2018</v>
      </c>
    </row>
    <row r="4" spans="1:15" ht="48.75" customHeight="1" thickBot="1">
      <c r="A4" s="120" t="s">
        <v>0</v>
      </c>
      <c r="B4" s="121" t="s">
        <v>137</v>
      </c>
      <c r="C4" s="111" t="s">
        <v>116</v>
      </c>
      <c r="D4" s="122" t="s">
        <v>138</v>
      </c>
      <c r="E4" s="122" t="s">
        <v>3</v>
      </c>
      <c r="F4" s="120" t="s">
        <v>118</v>
      </c>
      <c r="G4" s="123" t="s">
        <v>9</v>
      </c>
      <c r="H4" s="203" t="s">
        <v>119</v>
      </c>
      <c r="I4" s="124" t="s">
        <v>4</v>
      </c>
      <c r="J4" s="179" t="s">
        <v>337</v>
      </c>
      <c r="K4" s="179" t="s">
        <v>338</v>
      </c>
      <c r="L4" s="176" t="s">
        <v>120</v>
      </c>
      <c r="M4" s="176" t="s">
        <v>339</v>
      </c>
      <c r="N4" s="213" t="s">
        <v>340</v>
      </c>
      <c r="O4" s="180" t="s">
        <v>225</v>
      </c>
    </row>
    <row r="5" spans="1:15" ht="25.5">
      <c r="A5" s="454" t="s">
        <v>381</v>
      </c>
      <c r="B5" s="455" t="s">
        <v>139</v>
      </c>
      <c r="C5" s="455" t="s">
        <v>123</v>
      </c>
      <c r="D5" s="456" t="s">
        <v>134</v>
      </c>
      <c r="E5" s="469" t="s">
        <v>937</v>
      </c>
      <c r="F5" s="413" t="s">
        <v>125</v>
      </c>
      <c r="G5" s="413" t="s">
        <v>938</v>
      </c>
      <c r="H5" s="457">
        <v>100</v>
      </c>
      <c r="I5" s="458"/>
      <c r="J5" s="459">
        <v>15</v>
      </c>
      <c r="K5" s="459">
        <v>14</v>
      </c>
      <c r="L5" s="460">
        <f>K5/J5</f>
        <v>0.93333333333333335</v>
      </c>
      <c r="M5" s="460">
        <f>L5</f>
        <v>0.93333333333333335</v>
      </c>
      <c r="N5" s="461">
        <f>K5/(J5*H5/100)</f>
        <v>0.93333333333333335</v>
      </c>
      <c r="O5" s="462"/>
    </row>
    <row r="6" spans="1:15" ht="25.5">
      <c r="A6" s="454" t="s">
        <v>381</v>
      </c>
      <c r="B6" s="455" t="s">
        <v>139</v>
      </c>
      <c r="C6" s="455" t="s">
        <v>123</v>
      </c>
      <c r="D6" s="456" t="s">
        <v>126</v>
      </c>
      <c r="E6" s="469" t="s">
        <v>937</v>
      </c>
      <c r="F6" s="413" t="s">
        <v>125</v>
      </c>
      <c r="G6" s="413" t="s">
        <v>938</v>
      </c>
      <c r="H6" s="457">
        <v>100</v>
      </c>
      <c r="I6" s="458"/>
      <c r="J6" s="459">
        <v>15</v>
      </c>
      <c r="K6" s="459">
        <v>14</v>
      </c>
      <c r="L6" s="460">
        <f t="shared" ref="L6:L44" si="0">K6/J6</f>
        <v>0.93333333333333335</v>
      </c>
      <c r="M6" s="460">
        <f t="shared" ref="M6:M44" si="1">L6</f>
        <v>0.93333333333333335</v>
      </c>
      <c r="N6" s="461">
        <f t="shared" ref="N6:N44" si="2">K6/(J6*H6/100)</f>
        <v>0.93333333333333335</v>
      </c>
      <c r="O6" s="462"/>
    </row>
    <row r="7" spans="1:15" ht="25.5">
      <c r="A7" s="454" t="s">
        <v>381</v>
      </c>
      <c r="B7" s="455" t="s">
        <v>139</v>
      </c>
      <c r="C7" s="455" t="s">
        <v>123</v>
      </c>
      <c r="D7" s="456" t="s">
        <v>939</v>
      </c>
      <c r="E7" s="469" t="s">
        <v>937</v>
      </c>
      <c r="F7" s="413" t="s">
        <v>125</v>
      </c>
      <c r="G7" s="413" t="s">
        <v>938</v>
      </c>
      <c r="H7" s="457">
        <v>100</v>
      </c>
      <c r="I7" s="458"/>
      <c r="J7" s="459">
        <v>15</v>
      </c>
      <c r="K7" s="459">
        <v>14</v>
      </c>
      <c r="L7" s="460">
        <f t="shared" si="0"/>
        <v>0.93333333333333335</v>
      </c>
      <c r="M7" s="460">
        <f t="shared" si="1"/>
        <v>0.93333333333333335</v>
      </c>
      <c r="N7" s="461">
        <f t="shared" si="2"/>
        <v>0.93333333333333335</v>
      </c>
      <c r="O7" s="462"/>
    </row>
    <row r="8" spans="1:15" ht="178.5">
      <c r="A8" s="454" t="s">
        <v>381</v>
      </c>
      <c r="B8" s="455" t="s">
        <v>139</v>
      </c>
      <c r="C8" s="455" t="s">
        <v>123</v>
      </c>
      <c r="D8" s="456" t="s">
        <v>900</v>
      </c>
      <c r="E8" s="469" t="s">
        <v>940</v>
      </c>
      <c r="F8" s="413" t="s">
        <v>941</v>
      </c>
      <c r="G8" s="413" t="s">
        <v>938</v>
      </c>
      <c r="H8" s="457">
        <v>100</v>
      </c>
      <c r="I8" s="463" t="s">
        <v>942</v>
      </c>
      <c r="J8" s="459">
        <v>15</v>
      </c>
      <c r="K8" s="459">
        <v>14</v>
      </c>
      <c r="L8" s="460">
        <f t="shared" si="0"/>
        <v>0.93333333333333335</v>
      </c>
      <c r="M8" s="460">
        <f t="shared" si="1"/>
        <v>0.93333333333333335</v>
      </c>
      <c r="N8" s="461">
        <f t="shared" si="2"/>
        <v>0.93333333333333335</v>
      </c>
      <c r="O8" s="462"/>
    </row>
    <row r="9" spans="1:15" ht="178.5">
      <c r="A9" s="454" t="s">
        <v>381</v>
      </c>
      <c r="B9" s="464" t="s">
        <v>140</v>
      </c>
      <c r="C9" s="465" t="s">
        <v>123</v>
      </c>
      <c r="D9" s="465" t="s">
        <v>900</v>
      </c>
      <c r="E9" s="434" t="s">
        <v>940</v>
      </c>
      <c r="F9" s="413" t="s">
        <v>941</v>
      </c>
      <c r="G9" s="413" t="s">
        <v>938</v>
      </c>
      <c r="H9" s="466">
        <v>100</v>
      </c>
      <c r="I9" s="463" t="s">
        <v>942</v>
      </c>
      <c r="J9" s="459">
        <v>10</v>
      </c>
      <c r="K9" s="459">
        <v>10</v>
      </c>
      <c r="L9" s="460">
        <f t="shared" si="0"/>
        <v>1</v>
      </c>
      <c r="M9" s="460">
        <f t="shared" si="1"/>
        <v>1</v>
      </c>
      <c r="N9" s="461">
        <f t="shared" si="2"/>
        <v>1</v>
      </c>
      <c r="O9" s="462"/>
    </row>
    <row r="10" spans="1:15" ht="178.5">
      <c r="A10" s="467" t="s">
        <v>381</v>
      </c>
      <c r="B10" s="467" t="s">
        <v>142</v>
      </c>
      <c r="C10" s="467" t="s">
        <v>123</v>
      </c>
      <c r="D10" s="467" t="s">
        <v>900</v>
      </c>
      <c r="E10" s="468" t="s">
        <v>940</v>
      </c>
      <c r="F10" s="467" t="s">
        <v>941</v>
      </c>
      <c r="G10" s="467" t="s">
        <v>938</v>
      </c>
      <c r="H10" s="467">
        <v>100</v>
      </c>
      <c r="I10" s="468" t="s">
        <v>942</v>
      </c>
      <c r="J10" s="459">
        <v>11</v>
      </c>
      <c r="K10" s="459">
        <v>11</v>
      </c>
      <c r="L10" s="460">
        <f t="shared" si="0"/>
        <v>1</v>
      </c>
      <c r="M10" s="460">
        <f t="shared" si="1"/>
        <v>1</v>
      </c>
      <c r="N10" s="461">
        <f t="shared" si="2"/>
        <v>1</v>
      </c>
      <c r="O10" s="462"/>
    </row>
    <row r="11" spans="1:15" ht="178.5">
      <c r="A11" s="467" t="s">
        <v>381</v>
      </c>
      <c r="B11" s="467" t="s">
        <v>143</v>
      </c>
      <c r="C11" s="467" t="s">
        <v>123</v>
      </c>
      <c r="D11" s="467" t="s">
        <v>900</v>
      </c>
      <c r="E11" s="468" t="s">
        <v>940</v>
      </c>
      <c r="F11" s="467" t="s">
        <v>941</v>
      </c>
      <c r="G11" s="467" t="s">
        <v>938</v>
      </c>
      <c r="H11" s="467">
        <v>100</v>
      </c>
      <c r="I11" s="468" t="s">
        <v>942</v>
      </c>
      <c r="J11" s="459">
        <v>6</v>
      </c>
      <c r="K11" s="459">
        <v>6</v>
      </c>
      <c r="L11" s="460">
        <f t="shared" si="0"/>
        <v>1</v>
      </c>
      <c r="M11" s="460">
        <f t="shared" si="1"/>
        <v>1</v>
      </c>
      <c r="N11" s="461">
        <f t="shared" si="2"/>
        <v>1</v>
      </c>
      <c r="O11" s="462"/>
    </row>
    <row r="12" spans="1:15" ht="25.5">
      <c r="A12" s="467" t="s">
        <v>381</v>
      </c>
      <c r="B12" s="467" t="s">
        <v>139</v>
      </c>
      <c r="C12" s="467" t="s">
        <v>123</v>
      </c>
      <c r="D12" s="467" t="s">
        <v>943</v>
      </c>
      <c r="E12" s="468" t="s">
        <v>937</v>
      </c>
      <c r="F12" s="467" t="s">
        <v>125</v>
      </c>
      <c r="G12" s="467" t="s">
        <v>938</v>
      </c>
      <c r="H12" s="467">
        <v>100</v>
      </c>
      <c r="I12" s="467"/>
      <c r="J12" s="459">
        <v>15</v>
      </c>
      <c r="K12" s="459">
        <v>14</v>
      </c>
      <c r="L12" s="460">
        <f t="shared" si="0"/>
        <v>0.93333333333333335</v>
      </c>
      <c r="M12" s="460">
        <f t="shared" si="1"/>
        <v>0.93333333333333335</v>
      </c>
      <c r="N12" s="461">
        <f t="shared" si="2"/>
        <v>0.93333333333333335</v>
      </c>
      <c r="O12" s="462"/>
    </row>
    <row r="13" spans="1:15" ht="25.5">
      <c r="A13" s="467" t="s">
        <v>381</v>
      </c>
      <c r="B13" s="467" t="s">
        <v>139</v>
      </c>
      <c r="C13" s="467" t="s">
        <v>123</v>
      </c>
      <c r="D13" s="467" t="s">
        <v>135</v>
      </c>
      <c r="E13" s="468" t="s">
        <v>937</v>
      </c>
      <c r="F13" s="467" t="s">
        <v>125</v>
      </c>
      <c r="G13" s="467" t="s">
        <v>938</v>
      </c>
      <c r="H13" s="467">
        <v>100</v>
      </c>
      <c r="I13" s="467"/>
      <c r="J13" s="459">
        <v>15</v>
      </c>
      <c r="K13" s="459">
        <v>14</v>
      </c>
      <c r="L13" s="460">
        <f t="shared" si="0"/>
        <v>0.93333333333333335</v>
      </c>
      <c r="M13" s="460">
        <f t="shared" si="1"/>
        <v>0.93333333333333335</v>
      </c>
      <c r="N13" s="461">
        <f t="shared" si="2"/>
        <v>0.93333333333333335</v>
      </c>
      <c r="O13" s="462"/>
    </row>
    <row r="14" spans="1:15" ht="25.5">
      <c r="A14" s="467" t="s">
        <v>381</v>
      </c>
      <c r="B14" s="467" t="s">
        <v>139</v>
      </c>
      <c r="C14" s="467" t="s">
        <v>123</v>
      </c>
      <c r="D14" s="467" t="s">
        <v>944</v>
      </c>
      <c r="E14" s="468" t="s">
        <v>937</v>
      </c>
      <c r="F14" s="467" t="s">
        <v>125</v>
      </c>
      <c r="G14" s="467" t="s">
        <v>938</v>
      </c>
      <c r="H14" s="467">
        <v>100</v>
      </c>
      <c r="I14" s="467"/>
      <c r="J14" s="459">
        <v>15</v>
      </c>
      <c r="K14" s="459">
        <v>14</v>
      </c>
      <c r="L14" s="460">
        <f t="shared" si="0"/>
        <v>0.93333333333333335</v>
      </c>
      <c r="M14" s="460">
        <f t="shared" si="1"/>
        <v>0.93333333333333335</v>
      </c>
      <c r="N14" s="461">
        <f t="shared" si="2"/>
        <v>0.93333333333333335</v>
      </c>
      <c r="O14" s="462"/>
    </row>
    <row r="15" spans="1:15" ht="25.5">
      <c r="A15" s="467" t="s">
        <v>381</v>
      </c>
      <c r="B15" s="467" t="s">
        <v>139</v>
      </c>
      <c r="C15" s="467" t="s">
        <v>123</v>
      </c>
      <c r="D15" s="467" t="s">
        <v>141</v>
      </c>
      <c r="E15" s="468" t="s">
        <v>937</v>
      </c>
      <c r="F15" s="467" t="s">
        <v>125</v>
      </c>
      <c r="G15" s="467" t="s">
        <v>938</v>
      </c>
      <c r="H15" s="467">
        <v>100</v>
      </c>
      <c r="I15" s="467"/>
      <c r="J15" s="459">
        <v>15</v>
      </c>
      <c r="K15" s="459">
        <v>14</v>
      </c>
      <c r="L15" s="460">
        <f t="shared" si="0"/>
        <v>0.93333333333333335</v>
      </c>
      <c r="M15" s="460">
        <f t="shared" si="1"/>
        <v>0.93333333333333335</v>
      </c>
      <c r="N15" s="461">
        <f t="shared" si="2"/>
        <v>0.93333333333333335</v>
      </c>
      <c r="O15" s="462"/>
    </row>
    <row r="16" spans="1:15" ht="25.5">
      <c r="A16" s="467" t="s">
        <v>381</v>
      </c>
      <c r="B16" s="467" t="s">
        <v>139</v>
      </c>
      <c r="C16" s="467" t="s">
        <v>123</v>
      </c>
      <c r="D16" s="467" t="s">
        <v>909</v>
      </c>
      <c r="E16" s="468" t="s">
        <v>937</v>
      </c>
      <c r="F16" s="467" t="s">
        <v>125</v>
      </c>
      <c r="G16" s="467" t="s">
        <v>938</v>
      </c>
      <c r="H16" s="467">
        <v>100</v>
      </c>
      <c r="I16" s="467"/>
      <c r="J16" s="459">
        <v>15</v>
      </c>
      <c r="K16" s="459">
        <v>14</v>
      </c>
      <c r="L16" s="460">
        <f t="shared" si="0"/>
        <v>0.93333333333333335</v>
      </c>
      <c r="M16" s="460">
        <f t="shared" si="1"/>
        <v>0.93333333333333335</v>
      </c>
      <c r="N16" s="461">
        <f t="shared" si="2"/>
        <v>0.93333333333333335</v>
      </c>
      <c r="O16" s="462"/>
    </row>
    <row r="17" spans="1:15" ht="25.5">
      <c r="A17" s="467" t="s">
        <v>381</v>
      </c>
      <c r="B17" s="467" t="s">
        <v>139</v>
      </c>
      <c r="C17" s="467" t="s">
        <v>123</v>
      </c>
      <c r="D17" s="467" t="s">
        <v>912</v>
      </c>
      <c r="E17" s="468" t="s">
        <v>937</v>
      </c>
      <c r="F17" s="467" t="s">
        <v>125</v>
      </c>
      <c r="G17" s="467" t="s">
        <v>938</v>
      </c>
      <c r="H17" s="467">
        <v>100</v>
      </c>
      <c r="I17" s="467"/>
      <c r="J17" s="459">
        <v>15</v>
      </c>
      <c r="K17" s="459">
        <v>14</v>
      </c>
      <c r="L17" s="460">
        <f t="shared" si="0"/>
        <v>0.93333333333333335</v>
      </c>
      <c r="M17" s="460">
        <f t="shared" si="1"/>
        <v>0.93333333333333335</v>
      </c>
      <c r="N17" s="461">
        <f t="shared" si="2"/>
        <v>0.93333333333333335</v>
      </c>
      <c r="O17" s="462"/>
    </row>
    <row r="18" spans="1:15" ht="25.5">
      <c r="A18" s="467" t="s">
        <v>381</v>
      </c>
      <c r="B18" s="467" t="s">
        <v>139</v>
      </c>
      <c r="C18" s="467" t="s">
        <v>123</v>
      </c>
      <c r="D18" s="467" t="s">
        <v>891</v>
      </c>
      <c r="E18" s="468" t="s">
        <v>937</v>
      </c>
      <c r="F18" s="467" t="s">
        <v>125</v>
      </c>
      <c r="G18" s="467" t="s">
        <v>938</v>
      </c>
      <c r="H18" s="467">
        <v>100</v>
      </c>
      <c r="I18" s="467"/>
      <c r="J18" s="459">
        <v>15</v>
      </c>
      <c r="K18" s="459">
        <v>14</v>
      </c>
      <c r="L18" s="460">
        <f t="shared" si="0"/>
        <v>0.93333333333333335</v>
      </c>
      <c r="M18" s="460">
        <f t="shared" si="1"/>
        <v>0.93333333333333335</v>
      </c>
      <c r="N18" s="461">
        <f t="shared" si="2"/>
        <v>0.93333333333333335</v>
      </c>
      <c r="O18" s="462"/>
    </row>
    <row r="19" spans="1:15" ht="25.5">
      <c r="A19" s="467" t="s">
        <v>381</v>
      </c>
      <c r="B19" s="467" t="s">
        <v>140</v>
      </c>
      <c r="C19" s="467" t="s">
        <v>123</v>
      </c>
      <c r="D19" s="467" t="s">
        <v>891</v>
      </c>
      <c r="E19" s="468" t="s">
        <v>937</v>
      </c>
      <c r="F19" s="467" t="s">
        <v>125</v>
      </c>
      <c r="G19" s="467" t="s">
        <v>938</v>
      </c>
      <c r="H19" s="467">
        <v>100</v>
      </c>
      <c r="I19" s="467"/>
      <c r="J19" s="459">
        <v>10</v>
      </c>
      <c r="K19" s="459">
        <v>10</v>
      </c>
      <c r="L19" s="460">
        <f t="shared" si="0"/>
        <v>1</v>
      </c>
      <c r="M19" s="460">
        <f t="shared" si="1"/>
        <v>1</v>
      </c>
      <c r="N19" s="461">
        <f t="shared" si="2"/>
        <v>1</v>
      </c>
      <c r="O19" s="462"/>
    </row>
    <row r="20" spans="1:15" ht="25.5">
      <c r="A20" s="467" t="s">
        <v>381</v>
      </c>
      <c r="B20" s="467" t="s">
        <v>142</v>
      </c>
      <c r="C20" s="467" t="s">
        <v>123</v>
      </c>
      <c r="D20" s="467" t="s">
        <v>891</v>
      </c>
      <c r="E20" s="468" t="s">
        <v>937</v>
      </c>
      <c r="F20" s="467" t="s">
        <v>125</v>
      </c>
      <c r="G20" s="467" t="s">
        <v>938</v>
      </c>
      <c r="H20" s="467">
        <v>100</v>
      </c>
      <c r="I20" s="467"/>
      <c r="J20" s="459">
        <v>11</v>
      </c>
      <c r="K20" s="459">
        <v>11</v>
      </c>
      <c r="L20" s="460">
        <f t="shared" si="0"/>
        <v>1</v>
      </c>
      <c r="M20" s="460">
        <f t="shared" si="1"/>
        <v>1</v>
      </c>
      <c r="N20" s="461">
        <f t="shared" si="2"/>
        <v>1</v>
      </c>
      <c r="O20" s="462"/>
    </row>
    <row r="21" spans="1:15" ht="25.5">
      <c r="A21" s="467" t="s">
        <v>381</v>
      </c>
      <c r="B21" s="467" t="s">
        <v>143</v>
      </c>
      <c r="C21" s="467" t="s">
        <v>123</v>
      </c>
      <c r="D21" s="467" t="s">
        <v>891</v>
      </c>
      <c r="E21" s="468" t="s">
        <v>937</v>
      </c>
      <c r="F21" s="467" t="s">
        <v>125</v>
      </c>
      <c r="G21" s="467" t="s">
        <v>938</v>
      </c>
      <c r="H21" s="467">
        <v>100</v>
      </c>
      <c r="I21" s="467"/>
      <c r="J21" s="459">
        <v>6</v>
      </c>
      <c r="K21" s="459">
        <v>6</v>
      </c>
      <c r="L21" s="460">
        <f t="shared" si="0"/>
        <v>1</v>
      </c>
      <c r="M21" s="460">
        <f t="shared" si="1"/>
        <v>1</v>
      </c>
      <c r="N21" s="461">
        <f t="shared" si="2"/>
        <v>1</v>
      </c>
      <c r="O21" s="462"/>
    </row>
    <row r="22" spans="1:15" ht="25.5">
      <c r="A22" s="467" t="s">
        <v>381</v>
      </c>
      <c r="B22" s="467" t="s">
        <v>139</v>
      </c>
      <c r="C22" s="467" t="s">
        <v>123</v>
      </c>
      <c r="D22" s="467" t="s">
        <v>945</v>
      </c>
      <c r="E22" s="468" t="s">
        <v>937</v>
      </c>
      <c r="F22" s="467" t="s">
        <v>125</v>
      </c>
      <c r="G22" s="467" t="s">
        <v>938</v>
      </c>
      <c r="H22" s="467">
        <v>100</v>
      </c>
      <c r="I22" s="467"/>
      <c r="J22" s="459">
        <v>15</v>
      </c>
      <c r="K22" s="459">
        <v>14</v>
      </c>
      <c r="L22" s="460">
        <f>K22/J22</f>
        <v>0.93333333333333335</v>
      </c>
      <c r="M22" s="460">
        <f>L22</f>
        <v>0.93333333333333335</v>
      </c>
      <c r="N22" s="461">
        <f>K22/(J22*H22/100)</f>
        <v>0.93333333333333335</v>
      </c>
      <c r="O22" s="462"/>
    </row>
    <row r="23" spans="1:15" ht="25.5">
      <c r="A23" s="467" t="s">
        <v>381</v>
      </c>
      <c r="B23" s="467" t="s">
        <v>140</v>
      </c>
      <c r="C23" s="467" t="s">
        <v>123</v>
      </c>
      <c r="D23" s="467" t="s">
        <v>945</v>
      </c>
      <c r="E23" s="468" t="s">
        <v>937</v>
      </c>
      <c r="F23" s="467" t="s">
        <v>125</v>
      </c>
      <c r="G23" s="467" t="s">
        <v>938</v>
      </c>
      <c r="H23" s="467">
        <v>100</v>
      </c>
      <c r="I23" s="467"/>
      <c r="J23" s="459">
        <v>10</v>
      </c>
      <c r="K23" s="459">
        <v>10</v>
      </c>
      <c r="L23" s="460">
        <f t="shared" ref="L23:L25" si="3">K23/J23</f>
        <v>1</v>
      </c>
      <c r="M23" s="460">
        <f t="shared" ref="M23:M25" si="4">L23</f>
        <v>1</v>
      </c>
      <c r="N23" s="461">
        <f t="shared" ref="N23:N25" si="5">K23/(J23*H23/100)</f>
        <v>1</v>
      </c>
      <c r="O23" s="462"/>
    </row>
    <row r="24" spans="1:15" ht="25.5">
      <c r="A24" s="467" t="s">
        <v>381</v>
      </c>
      <c r="B24" s="467" t="s">
        <v>142</v>
      </c>
      <c r="C24" s="467" t="s">
        <v>123</v>
      </c>
      <c r="D24" s="467" t="s">
        <v>945</v>
      </c>
      <c r="E24" s="468" t="s">
        <v>937</v>
      </c>
      <c r="F24" s="467" t="s">
        <v>125</v>
      </c>
      <c r="G24" s="467" t="s">
        <v>938</v>
      </c>
      <c r="H24" s="467">
        <v>100</v>
      </c>
      <c r="I24" s="467"/>
      <c r="J24" s="459">
        <v>11</v>
      </c>
      <c r="K24" s="459">
        <v>11</v>
      </c>
      <c r="L24" s="460">
        <f t="shared" si="3"/>
        <v>1</v>
      </c>
      <c r="M24" s="460">
        <f t="shared" si="4"/>
        <v>1</v>
      </c>
      <c r="N24" s="461">
        <f t="shared" si="5"/>
        <v>1</v>
      </c>
      <c r="O24" s="462"/>
    </row>
    <row r="25" spans="1:15" ht="25.5">
      <c r="A25" s="467" t="s">
        <v>381</v>
      </c>
      <c r="B25" s="467" t="s">
        <v>143</v>
      </c>
      <c r="C25" s="467" t="s">
        <v>123</v>
      </c>
      <c r="D25" s="467" t="s">
        <v>945</v>
      </c>
      <c r="E25" s="468" t="s">
        <v>937</v>
      </c>
      <c r="F25" s="467" t="s">
        <v>125</v>
      </c>
      <c r="G25" s="467" t="s">
        <v>938</v>
      </c>
      <c r="H25" s="467">
        <v>100</v>
      </c>
      <c r="I25" s="467"/>
      <c r="J25" s="459">
        <v>6</v>
      </c>
      <c r="K25" s="459">
        <v>6</v>
      </c>
      <c r="L25" s="460">
        <f t="shared" si="3"/>
        <v>1</v>
      </c>
      <c r="M25" s="460">
        <f t="shared" si="4"/>
        <v>1</v>
      </c>
      <c r="N25" s="461">
        <f t="shared" si="5"/>
        <v>1</v>
      </c>
      <c r="O25" s="462"/>
    </row>
    <row r="26" spans="1:15" ht="25.5">
      <c r="A26" s="467" t="s">
        <v>381</v>
      </c>
      <c r="B26" s="467" t="s">
        <v>139</v>
      </c>
      <c r="C26" s="467" t="s">
        <v>123</v>
      </c>
      <c r="D26" s="467" t="s">
        <v>946</v>
      </c>
      <c r="E26" s="468" t="s">
        <v>937</v>
      </c>
      <c r="F26" s="467" t="s">
        <v>125</v>
      </c>
      <c r="G26" s="467" t="s">
        <v>938</v>
      </c>
      <c r="H26" s="467">
        <v>100</v>
      </c>
      <c r="I26" s="467"/>
      <c r="J26" s="459">
        <v>15</v>
      </c>
      <c r="K26" s="459">
        <v>14</v>
      </c>
      <c r="L26" s="460">
        <f t="shared" si="0"/>
        <v>0.93333333333333335</v>
      </c>
      <c r="M26" s="460">
        <f t="shared" si="1"/>
        <v>0.93333333333333335</v>
      </c>
      <c r="N26" s="461">
        <f t="shared" si="2"/>
        <v>0.93333333333333335</v>
      </c>
      <c r="O26" s="462"/>
    </row>
    <row r="27" spans="1:15" ht="25.5">
      <c r="A27" s="467" t="s">
        <v>381</v>
      </c>
      <c r="B27" s="467" t="s">
        <v>139</v>
      </c>
      <c r="C27" s="467" t="s">
        <v>123</v>
      </c>
      <c r="D27" s="467" t="s">
        <v>947</v>
      </c>
      <c r="E27" s="468" t="s">
        <v>937</v>
      </c>
      <c r="F27" s="467" t="s">
        <v>125</v>
      </c>
      <c r="G27" s="467" t="s">
        <v>938</v>
      </c>
      <c r="H27" s="467">
        <v>100</v>
      </c>
      <c r="I27" s="467"/>
      <c r="J27" s="459">
        <v>15</v>
      </c>
      <c r="K27" s="459">
        <v>14</v>
      </c>
      <c r="L27" s="460">
        <f t="shared" si="0"/>
        <v>0.93333333333333335</v>
      </c>
      <c r="M27" s="460">
        <f t="shared" si="1"/>
        <v>0.93333333333333335</v>
      </c>
      <c r="N27" s="461">
        <f t="shared" si="2"/>
        <v>0.93333333333333335</v>
      </c>
      <c r="O27" s="462"/>
    </row>
    <row r="28" spans="1:15" ht="25.5">
      <c r="A28" s="467" t="s">
        <v>381</v>
      </c>
      <c r="B28" s="467" t="s">
        <v>139</v>
      </c>
      <c r="C28" s="467" t="s">
        <v>123</v>
      </c>
      <c r="D28" s="467" t="s">
        <v>948</v>
      </c>
      <c r="E28" s="468" t="s">
        <v>937</v>
      </c>
      <c r="F28" s="467" t="s">
        <v>125</v>
      </c>
      <c r="G28" s="467" t="s">
        <v>938</v>
      </c>
      <c r="H28" s="467">
        <v>100</v>
      </c>
      <c r="I28" s="467"/>
      <c r="J28" s="459">
        <v>15</v>
      </c>
      <c r="K28" s="459">
        <v>14</v>
      </c>
      <c r="L28" s="460">
        <f t="shared" si="0"/>
        <v>0.93333333333333335</v>
      </c>
      <c r="M28" s="460">
        <f t="shared" si="1"/>
        <v>0.93333333333333335</v>
      </c>
      <c r="N28" s="461">
        <f t="shared" si="2"/>
        <v>0.93333333333333335</v>
      </c>
      <c r="O28" s="462"/>
    </row>
    <row r="29" spans="1:15" ht="25.5">
      <c r="A29" s="467" t="s">
        <v>381</v>
      </c>
      <c r="B29" s="467" t="s">
        <v>139</v>
      </c>
      <c r="C29" s="467" t="s">
        <v>123</v>
      </c>
      <c r="D29" s="467" t="s">
        <v>949</v>
      </c>
      <c r="E29" s="468" t="s">
        <v>937</v>
      </c>
      <c r="F29" s="467" t="s">
        <v>125</v>
      </c>
      <c r="G29" s="467" t="s">
        <v>938</v>
      </c>
      <c r="H29" s="467">
        <v>100</v>
      </c>
      <c r="I29" s="467"/>
      <c r="J29" s="459">
        <v>15</v>
      </c>
      <c r="K29" s="459">
        <v>14</v>
      </c>
      <c r="L29" s="460">
        <f t="shared" si="0"/>
        <v>0.93333333333333335</v>
      </c>
      <c r="M29" s="460">
        <f t="shared" si="1"/>
        <v>0.93333333333333335</v>
      </c>
      <c r="N29" s="461">
        <f t="shared" si="2"/>
        <v>0.93333333333333335</v>
      </c>
      <c r="O29" s="462"/>
    </row>
    <row r="30" spans="1:15" ht="25.5">
      <c r="A30" s="467" t="s">
        <v>381</v>
      </c>
      <c r="B30" s="467" t="s">
        <v>140</v>
      </c>
      <c r="C30" s="467" t="s">
        <v>123</v>
      </c>
      <c r="D30" s="467" t="s">
        <v>949</v>
      </c>
      <c r="E30" s="468" t="s">
        <v>937</v>
      </c>
      <c r="F30" s="467" t="s">
        <v>125</v>
      </c>
      <c r="G30" s="467" t="s">
        <v>938</v>
      </c>
      <c r="H30" s="467">
        <v>100</v>
      </c>
      <c r="I30" s="467"/>
      <c r="J30" s="459">
        <v>10</v>
      </c>
      <c r="K30" s="459">
        <v>10</v>
      </c>
      <c r="L30" s="460">
        <f t="shared" si="0"/>
        <v>1</v>
      </c>
      <c r="M30" s="460">
        <f t="shared" si="1"/>
        <v>1</v>
      </c>
      <c r="N30" s="461">
        <f t="shared" si="2"/>
        <v>1</v>
      </c>
      <c r="O30" s="462"/>
    </row>
    <row r="31" spans="1:15" ht="25.5">
      <c r="A31" s="467" t="s">
        <v>381</v>
      </c>
      <c r="B31" s="467" t="s">
        <v>142</v>
      </c>
      <c r="C31" s="467" t="s">
        <v>123</v>
      </c>
      <c r="D31" s="467" t="s">
        <v>949</v>
      </c>
      <c r="E31" s="468" t="s">
        <v>937</v>
      </c>
      <c r="F31" s="467" t="s">
        <v>125</v>
      </c>
      <c r="G31" s="467" t="s">
        <v>938</v>
      </c>
      <c r="H31" s="467">
        <v>100</v>
      </c>
      <c r="I31" s="467"/>
      <c r="J31" s="459">
        <v>11</v>
      </c>
      <c r="K31" s="459">
        <v>11</v>
      </c>
      <c r="L31" s="460">
        <f t="shared" si="0"/>
        <v>1</v>
      </c>
      <c r="M31" s="460">
        <f t="shared" si="1"/>
        <v>1</v>
      </c>
      <c r="N31" s="461">
        <f t="shared" si="2"/>
        <v>1</v>
      </c>
      <c r="O31" s="462"/>
    </row>
    <row r="32" spans="1:15" ht="25.5">
      <c r="A32" s="467" t="s">
        <v>381</v>
      </c>
      <c r="B32" s="467" t="s">
        <v>143</v>
      </c>
      <c r="C32" s="467" t="s">
        <v>123</v>
      </c>
      <c r="D32" s="467" t="s">
        <v>949</v>
      </c>
      <c r="E32" s="468" t="s">
        <v>937</v>
      </c>
      <c r="F32" s="467" t="s">
        <v>125</v>
      </c>
      <c r="G32" s="467" t="s">
        <v>938</v>
      </c>
      <c r="H32" s="467">
        <v>100</v>
      </c>
      <c r="I32" s="467"/>
      <c r="J32" s="459">
        <v>6</v>
      </c>
      <c r="K32" s="459">
        <v>6</v>
      </c>
      <c r="L32" s="460">
        <f t="shared" si="0"/>
        <v>1</v>
      </c>
      <c r="M32" s="460">
        <f t="shared" si="1"/>
        <v>1</v>
      </c>
      <c r="N32" s="461">
        <f t="shared" si="2"/>
        <v>1</v>
      </c>
      <c r="O32" s="462"/>
    </row>
    <row r="33" spans="1:15" ht="38.25">
      <c r="A33" s="467" t="s">
        <v>381</v>
      </c>
      <c r="B33" s="467" t="s">
        <v>139</v>
      </c>
      <c r="C33" s="467" t="s">
        <v>123</v>
      </c>
      <c r="D33" s="467" t="s">
        <v>950</v>
      </c>
      <c r="E33" s="468" t="s">
        <v>940</v>
      </c>
      <c r="F33" s="467" t="s">
        <v>125</v>
      </c>
      <c r="G33" s="467" t="s">
        <v>938</v>
      </c>
      <c r="H33" s="467">
        <v>100</v>
      </c>
      <c r="I33" s="467"/>
      <c r="J33" s="459">
        <v>15</v>
      </c>
      <c r="K33" s="459">
        <v>14</v>
      </c>
      <c r="L33" s="460">
        <f t="shared" si="0"/>
        <v>0.93333333333333335</v>
      </c>
      <c r="M33" s="460">
        <f t="shared" si="1"/>
        <v>0.93333333333333335</v>
      </c>
      <c r="N33" s="461">
        <f t="shared" si="2"/>
        <v>0.93333333333333335</v>
      </c>
      <c r="O33" s="462"/>
    </row>
    <row r="34" spans="1:15" ht="25.5">
      <c r="A34" s="467" t="s">
        <v>381</v>
      </c>
      <c r="B34" s="467" t="s">
        <v>139</v>
      </c>
      <c r="C34" s="467" t="s">
        <v>123</v>
      </c>
      <c r="D34" s="467" t="s">
        <v>951</v>
      </c>
      <c r="E34" s="468" t="s">
        <v>937</v>
      </c>
      <c r="F34" s="467" t="s">
        <v>125</v>
      </c>
      <c r="G34" s="467" t="s">
        <v>938</v>
      </c>
      <c r="H34" s="467">
        <v>100</v>
      </c>
      <c r="I34" s="467"/>
      <c r="J34" s="459">
        <v>15</v>
      </c>
      <c r="K34" s="459">
        <v>14</v>
      </c>
      <c r="L34" s="460">
        <f t="shared" si="0"/>
        <v>0.93333333333333335</v>
      </c>
      <c r="M34" s="460">
        <f t="shared" si="1"/>
        <v>0.93333333333333335</v>
      </c>
      <c r="N34" s="461">
        <f t="shared" si="2"/>
        <v>0.93333333333333335</v>
      </c>
      <c r="O34" s="462"/>
    </row>
    <row r="35" spans="1:15" ht="25.5">
      <c r="A35" s="467" t="s">
        <v>381</v>
      </c>
      <c r="B35" s="467" t="s">
        <v>139</v>
      </c>
      <c r="C35" s="467" t="s">
        <v>123</v>
      </c>
      <c r="D35" s="467" t="s">
        <v>952</v>
      </c>
      <c r="E35" s="468" t="s">
        <v>937</v>
      </c>
      <c r="F35" s="467" t="s">
        <v>125</v>
      </c>
      <c r="G35" s="467" t="s">
        <v>938</v>
      </c>
      <c r="H35" s="467">
        <v>100</v>
      </c>
      <c r="I35" s="467"/>
      <c r="J35" s="459">
        <v>15</v>
      </c>
      <c r="K35" s="459">
        <v>14</v>
      </c>
      <c r="L35" s="460">
        <f t="shared" si="0"/>
        <v>0.93333333333333335</v>
      </c>
      <c r="M35" s="460">
        <f t="shared" si="1"/>
        <v>0.93333333333333335</v>
      </c>
      <c r="N35" s="461">
        <f t="shared" si="2"/>
        <v>0.93333333333333335</v>
      </c>
      <c r="O35" s="462"/>
    </row>
    <row r="36" spans="1:15" ht="25.5">
      <c r="A36" s="467" t="s">
        <v>381</v>
      </c>
      <c r="B36" s="467" t="s">
        <v>140</v>
      </c>
      <c r="C36" s="467" t="s">
        <v>123</v>
      </c>
      <c r="D36" s="467" t="s">
        <v>952</v>
      </c>
      <c r="E36" s="468" t="s">
        <v>937</v>
      </c>
      <c r="F36" s="467" t="s">
        <v>125</v>
      </c>
      <c r="G36" s="467" t="s">
        <v>938</v>
      </c>
      <c r="H36" s="467">
        <v>100</v>
      </c>
      <c r="I36" s="467"/>
      <c r="J36" s="459">
        <v>10</v>
      </c>
      <c r="K36" s="459">
        <v>10</v>
      </c>
      <c r="L36" s="460">
        <f t="shared" si="0"/>
        <v>1</v>
      </c>
      <c r="M36" s="460">
        <f t="shared" si="1"/>
        <v>1</v>
      </c>
      <c r="N36" s="461">
        <f t="shared" si="2"/>
        <v>1</v>
      </c>
      <c r="O36" s="462"/>
    </row>
    <row r="37" spans="1:15" ht="25.5">
      <c r="A37" s="467" t="s">
        <v>381</v>
      </c>
      <c r="B37" s="467" t="s">
        <v>142</v>
      </c>
      <c r="C37" s="467" t="s">
        <v>123</v>
      </c>
      <c r="D37" s="467" t="s">
        <v>952</v>
      </c>
      <c r="E37" s="468" t="s">
        <v>937</v>
      </c>
      <c r="F37" s="467" t="s">
        <v>125</v>
      </c>
      <c r="G37" s="467" t="s">
        <v>938</v>
      </c>
      <c r="H37" s="467">
        <v>100</v>
      </c>
      <c r="I37" s="467"/>
      <c r="J37" s="459">
        <v>11</v>
      </c>
      <c r="K37" s="459">
        <v>11</v>
      </c>
      <c r="L37" s="460">
        <f t="shared" si="0"/>
        <v>1</v>
      </c>
      <c r="M37" s="460">
        <f t="shared" si="1"/>
        <v>1</v>
      </c>
      <c r="N37" s="461">
        <f t="shared" si="2"/>
        <v>1</v>
      </c>
      <c r="O37" s="462"/>
    </row>
    <row r="38" spans="1:15" ht="25.5">
      <c r="A38" s="467" t="s">
        <v>381</v>
      </c>
      <c r="B38" s="467" t="s">
        <v>143</v>
      </c>
      <c r="C38" s="467" t="s">
        <v>123</v>
      </c>
      <c r="D38" s="467" t="s">
        <v>952</v>
      </c>
      <c r="E38" s="468" t="s">
        <v>937</v>
      </c>
      <c r="F38" s="467" t="s">
        <v>125</v>
      </c>
      <c r="G38" s="467" t="s">
        <v>938</v>
      </c>
      <c r="H38" s="467">
        <v>100</v>
      </c>
      <c r="I38" s="467"/>
      <c r="J38" s="459">
        <v>6</v>
      </c>
      <c r="K38" s="459">
        <v>6</v>
      </c>
      <c r="L38" s="460">
        <f t="shared" si="0"/>
        <v>1</v>
      </c>
      <c r="M38" s="460">
        <f t="shared" si="1"/>
        <v>1</v>
      </c>
      <c r="N38" s="461">
        <f t="shared" si="2"/>
        <v>1</v>
      </c>
      <c r="O38" s="462"/>
    </row>
    <row r="39" spans="1:15" ht="38.25">
      <c r="A39" s="467" t="s">
        <v>381</v>
      </c>
      <c r="B39" s="467" t="s">
        <v>139</v>
      </c>
      <c r="C39" s="467" t="s">
        <v>123</v>
      </c>
      <c r="D39" s="467" t="s">
        <v>953</v>
      </c>
      <c r="E39" s="468" t="s">
        <v>940</v>
      </c>
      <c r="F39" s="467" t="s">
        <v>125</v>
      </c>
      <c r="G39" s="467" t="s">
        <v>954</v>
      </c>
      <c r="H39" s="467">
        <v>100</v>
      </c>
      <c r="I39" s="467"/>
      <c r="J39" s="459">
        <v>15</v>
      </c>
      <c r="K39" s="459">
        <v>14</v>
      </c>
      <c r="L39" s="460">
        <f t="shared" si="0"/>
        <v>0.93333333333333335</v>
      </c>
      <c r="M39" s="460">
        <f t="shared" si="1"/>
        <v>0.93333333333333335</v>
      </c>
      <c r="N39" s="461">
        <f t="shared" si="2"/>
        <v>0.93333333333333335</v>
      </c>
      <c r="O39" s="462"/>
    </row>
    <row r="40" spans="1:15" ht="38.25">
      <c r="A40" s="467" t="s">
        <v>381</v>
      </c>
      <c r="B40" s="467" t="s">
        <v>139</v>
      </c>
      <c r="C40" s="467" t="s">
        <v>123</v>
      </c>
      <c r="D40" s="467" t="s">
        <v>955</v>
      </c>
      <c r="E40" s="468" t="s">
        <v>956</v>
      </c>
      <c r="F40" s="467" t="s">
        <v>125</v>
      </c>
      <c r="G40" s="467" t="s">
        <v>954</v>
      </c>
      <c r="H40" s="467">
        <v>100</v>
      </c>
      <c r="I40" s="467"/>
      <c r="J40" s="459">
        <v>15</v>
      </c>
      <c r="K40" s="459">
        <v>14</v>
      </c>
      <c r="L40" s="460">
        <f t="shared" si="0"/>
        <v>0.93333333333333335</v>
      </c>
      <c r="M40" s="460">
        <f t="shared" si="1"/>
        <v>0.93333333333333335</v>
      </c>
      <c r="N40" s="461">
        <f t="shared" si="2"/>
        <v>0.93333333333333335</v>
      </c>
      <c r="O40" s="462"/>
    </row>
    <row r="41" spans="1:15" ht="38.25">
      <c r="A41" s="467" t="s">
        <v>381</v>
      </c>
      <c r="B41" s="467" t="s">
        <v>139</v>
      </c>
      <c r="C41" s="467" t="s">
        <v>127</v>
      </c>
      <c r="D41" s="467" t="s">
        <v>128</v>
      </c>
      <c r="E41" s="468" t="s">
        <v>940</v>
      </c>
      <c r="F41" s="467" t="s">
        <v>125</v>
      </c>
      <c r="G41" s="467" t="s">
        <v>954</v>
      </c>
      <c r="H41" s="467">
        <v>100</v>
      </c>
      <c r="I41" s="467"/>
      <c r="J41" s="459">
        <v>15</v>
      </c>
      <c r="K41" s="459">
        <v>14</v>
      </c>
      <c r="L41" s="460">
        <f t="shared" si="0"/>
        <v>0.93333333333333335</v>
      </c>
      <c r="M41" s="460">
        <f t="shared" si="1"/>
        <v>0.93333333333333335</v>
      </c>
      <c r="N41" s="461">
        <f t="shared" si="2"/>
        <v>0.93333333333333335</v>
      </c>
      <c r="O41" s="462"/>
    </row>
    <row r="42" spans="1:15" ht="38.25">
      <c r="A42" s="467" t="s">
        <v>381</v>
      </c>
      <c r="B42" s="467" t="s">
        <v>140</v>
      </c>
      <c r="C42" s="467" t="s">
        <v>127</v>
      </c>
      <c r="D42" s="467" t="s">
        <v>128</v>
      </c>
      <c r="E42" s="468" t="s">
        <v>940</v>
      </c>
      <c r="F42" s="467" t="s">
        <v>125</v>
      </c>
      <c r="G42" s="467" t="s">
        <v>954</v>
      </c>
      <c r="H42" s="467">
        <v>100</v>
      </c>
      <c r="I42" s="467"/>
      <c r="J42" s="459">
        <v>10</v>
      </c>
      <c r="K42" s="459">
        <v>10</v>
      </c>
      <c r="L42" s="460">
        <f t="shared" si="0"/>
        <v>1</v>
      </c>
      <c r="M42" s="460">
        <f t="shared" si="1"/>
        <v>1</v>
      </c>
      <c r="N42" s="461">
        <f t="shared" si="2"/>
        <v>1</v>
      </c>
      <c r="O42" s="462"/>
    </row>
    <row r="43" spans="1:15" ht="38.25">
      <c r="A43" s="467" t="s">
        <v>381</v>
      </c>
      <c r="B43" s="467" t="s">
        <v>142</v>
      </c>
      <c r="C43" s="467" t="s">
        <v>127</v>
      </c>
      <c r="D43" s="467" t="s">
        <v>128</v>
      </c>
      <c r="E43" s="468" t="s">
        <v>940</v>
      </c>
      <c r="F43" s="467" t="s">
        <v>125</v>
      </c>
      <c r="G43" s="467" t="s">
        <v>954</v>
      </c>
      <c r="H43" s="467">
        <v>100</v>
      </c>
      <c r="I43" s="467"/>
      <c r="J43" s="459">
        <v>11</v>
      </c>
      <c r="K43" s="459">
        <v>11</v>
      </c>
      <c r="L43" s="460">
        <f t="shared" si="0"/>
        <v>1</v>
      </c>
      <c r="M43" s="460">
        <f t="shared" si="1"/>
        <v>1</v>
      </c>
      <c r="N43" s="461">
        <f t="shared" si="2"/>
        <v>1</v>
      </c>
      <c r="O43" s="462"/>
    </row>
    <row r="44" spans="1:15" ht="38.25">
      <c r="A44" s="467" t="s">
        <v>381</v>
      </c>
      <c r="B44" s="467" t="s">
        <v>143</v>
      </c>
      <c r="C44" s="467" t="s">
        <v>127</v>
      </c>
      <c r="D44" s="467" t="s">
        <v>128</v>
      </c>
      <c r="E44" s="468" t="s">
        <v>940</v>
      </c>
      <c r="F44" s="467" t="s">
        <v>125</v>
      </c>
      <c r="G44" s="467" t="s">
        <v>954</v>
      </c>
      <c r="H44" s="467">
        <v>100</v>
      </c>
      <c r="I44" s="467"/>
      <c r="J44" s="459">
        <v>6</v>
      </c>
      <c r="K44" s="459">
        <v>6</v>
      </c>
      <c r="L44" s="460">
        <f t="shared" si="0"/>
        <v>1</v>
      </c>
      <c r="M44" s="460">
        <f t="shared" si="1"/>
        <v>1</v>
      </c>
      <c r="N44" s="461">
        <f t="shared" si="2"/>
        <v>1</v>
      </c>
      <c r="O44" s="462"/>
    </row>
    <row r="45" spans="1:15" ht="38.25">
      <c r="A45" s="467" t="s">
        <v>381</v>
      </c>
      <c r="B45" s="467" t="s">
        <v>139</v>
      </c>
      <c r="C45" s="467" t="s">
        <v>127</v>
      </c>
      <c r="D45" s="467" t="s">
        <v>927</v>
      </c>
      <c r="E45" s="468" t="s">
        <v>940</v>
      </c>
      <c r="F45" s="467" t="s">
        <v>125</v>
      </c>
      <c r="G45" s="467" t="s">
        <v>954</v>
      </c>
      <c r="H45" s="467">
        <v>100</v>
      </c>
      <c r="I45" s="467"/>
      <c r="J45" s="459">
        <v>15</v>
      </c>
      <c r="K45" s="459">
        <v>14</v>
      </c>
      <c r="L45" s="460">
        <f>K45/J45</f>
        <v>0.93333333333333335</v>
      </c>
      <c r="M45" s="460">
        <f>L45</f>
        <v>0.93333333333333335</v>
      </c>
      <c r="N45" s="461">
        <f>K45/(J45*H45/100)</f>
        <v>0.93333333333333335</v>
      </c>
      <c r="O45" s="462"/>
    </row>
    <row r="46" spans="1:15" ht="38.25">
      <c r="A46" s="467" t="s">
        <v>381</v>
      </c>
      <c r="B46" s="467" t="s">
        <v>140</v>
      </c>
      <c r="C46" s="467" t="s">
        <v>127</v>
      </c>
      <c r="D46" s="467" t="s">
        <v>927</v>
      </c>
      <c r="E46" s="468" t="s">
        <v>940</v>
      </c>
      <c r="F46" s="467" t="s">
        <v>125</v>
      </c>
      <c r="G46" s="467" t="s">
        <v>954</v>
      </c>
      <c r="H46" s="467">
        <v>100</v>
      </c>
      <c r="I46" s="467"/>
      <c r="J46" s="459">
        <v>10</v>
      </c>
      <c r="K46" s="459">
        <v>10</v>
      </c>
      <c r="L46" s="460">
        <f t="shared" ref="L46:L48" si="6">K46/J46</f>
        <v>1</v>
      </c>
      <c r="M46" s="460">
        <f t="shared" ref="M46:M48" si="7">L46</f>
        <v>1</v>
      </c>
      <c r="N46" s="461">
        <f t="shared" ref="N46:N48" si="8">K46/(J46*H46/100)</f>
        <v>1</v>
      </c>
      <c r="O46" s="462"/>
    </row>
    <row r="47" spans="1:15" ht="38.25">
      <c r="A47" s="467" t="s">
        <v>381</v>
      </c>
      <c r="B47" s="467" t="s">
        <v>142</v>
      </c>
      <c r="C47" s="467" t="s">
        <v>127</v>
      </c>
      <c r="D47" s="467" t="s">
        <v>927</v>
      </c>
      <c r="E47" s="468" t="s">
        <v>940</v>
      </c>
      <c r="F47" s="467" t="s">
        <v>125</v>
      </c>
      <c r="G47" s="467" t="s">
        <v>954</v>
      </c>
      <c r="H47" s="467">
        <v>100</v>
      </c>
      <c r="I47" s="467"/>
      <c r="J47" s="459">
        <v>11</v>
      </c>
      <c r="K47" s="459">
        <v>11</v>
      </c>
      <c r="L47" s="460">
        <f t="shared" si="6"/>
        <v>1</v>
      </c>
      <c r="M47" s="460">
        <f t="shared" si="7"/>
        <v>1</v>
      </c>
      <c r="N47" s="461">
        <f t="shared" si="8"/>
        <v>1</v>
      </c>
      <c r="O47" s="462"/>
    </row>
    <row r="48" spans="1:15" ht="38.25">
      <c r="A48" s="467" t="s">
        <v>381</v>
      </c>
      <c r="B48" s="467" t="s">
        <v>143</v>
      </c>
      <c r="C48" s="467" t="s">
        <v>127</v>
      </c>
      <c r="D48" s="467" t="s">
        <v>927</v>
      </c>
      <c r="E48" s="468" t="s">
        <v>940</v>
      </c>
      <c r="F48" s="467" t="s">
        <v>125</v>
      </c>
      <c r="G48" s="467" t="s">
        <v>954</v>
      </c>
      <c r="H48" s="467">
        <v>100</v>
      </c>
      <c r="I48" s="467"/>
      <c r="J48" s="459">
        <v>6</v>
      </c>
      <c r="K48" s="459">
        <v>6</v>
      </c>
      <c r="L48" s="460">
        <f t="shared" si="6"/>
        <v>1</v>
      </c>
      <c r="M48" s="460">
        <f t="shared" si="7"/>
        <v>1</v>
      </c>
      <c r="N48" s="461">
        <f t="shared" si="8"/>
        <v>1</v>
      </c>
      <c r="O48" s="462"/>
    </row>
    <row r="49" spans="1:15">
      <c r="A49" s="467" t="s">
        <v>381</v>
      </c>
      <c r="B49" s="467" t="s">
        <v>139</v>
      </c>
      <c r="C49" s="467" t="s">
        <v>127</v>
      </c>
      <c r="D49" s="467" t="s">
        <v>928</v>
      </c>
      <c r="E49" s="468" t="s">
        <v>930</v>
      </c>
      <c r="F49" s="467" t="s">
        <v>125</v>
      </c>
      <c r="G49" s="467" t="s">
        <v>929</v>
      </c>
      <c r="H49" s="467">
        <v>100</v>
      </c>
      <c r="I49" s="467"/>
      <c r="J49" s="459">
        <v>15</v>
      </c>
      <c r="K49" s="459">
        <v>14</v>
      </c>
      <c r="L49" s="460">
        <f>K49/J49</f>
        <v>0.93333333333333335</v>
      </c>
      <c r="M49" s="460">
        <f>L49</f>
        <v>0.93333333333333335</v>
      </c>
      <c r="N49" s="461">
        <f>K49/(J49*H49/100)</f>
        <v>0.93333333333333335</v>
      </c>
      <c r="O49" s="462"/>
    </row>
    <row r="50" spans="1:15">
      <c r="A50" s="467" t="s">
        <v>381</v>
      </c>
      <c r="B50" s="467" t="s">
        <v>140</v>
      </c>
      <c r="C50" s="467" t="s">
        <v>127</v>
      </c>
      <c r="D50" s="467" t="s">
        <v>928</v>
      </c>
      <c r="E50" s="468" t="s">
        <v>930</v>
      </c>
      <c r="F50" s="467" t="s">
        <v>125</v>
      </c>
      <c r="G50" s="467" t="s">
        <v>929</v>
      </c>
      <c r="H50" s="467">
        <v>100</v>
      </c>
      <c r="I50" s="467"/>
      <c r="J50" s="459">
        <v>10</v>
      </c>
      <c r="K50" s="459">
        <v>10</v>
      </c>
      <c r="L50" s="460">
        <f t="shared" ref="L50:L52" si="9">K50/J50</f>
        <v>1</v>
      </c>
      <c r="M50" s="460">
        <f t="shared" ref="M50:M52" si="10">L50</f>
        <v>1</v>
      </c>
      <c r="N50" s="461">
        <f t="shared" ref="N50:N52" si="11">K50/(J50*H50/100)</f>
        <v>1</v>
      </c>
      <c r="O50" s="462"/>
    </row>
    <row r="51" spans="1:15">
      <c r="A51" s="467" t="s">
        <v>381</v>
      </c>
      <c r="B51" s="467" t="s">
        <v>142</v>
      </c>
      <c r="C51" s="467" t="s">
        <v>127</v>
      </c>
      <c r="D51" s="467" t="s">
        <v>928</v>
      </c>
      <c r="E51" s="468" t="s">
        <v>930</v>
      </c>
      <c r="F51" s="467" t="s">
        <v>125</v>
      </c>
      <c r="G51" s="467" t="s">
        <v>929</v>
      </c>
      <c r="H51" s="467">
        <v>100</v>
      </c>
      <c r="I51" s="467"/>
      <c r="J51" s="459">
        <v>11</v>
      </c>
      <c r="K51" s="459">
        <v>11</v>
      </c>
      <c r="L51" s="460">
        <f t="shared" si="9"/>
        <v>1</v>
      </c>
      <c r="M51" s="460">
        <f t="shared" si="10"/>
        <v>1</v>
      </c>
      <c r="N51" s="461">
        <f t="shared" si="11"/>
        <v>1</v>
      </c>
      <c r="O51" s="462"/>
    </row>
    <row r="52" spans="1:15">
      <c r="A52" s="467" t="s">
        <v>381</v>
      </c>
      <c r="B52" s="467" t="s">
        <v>143</v>
      </c>
      <c r="C52" s="467" t="s">
        <v>127</v>
      </c>
      <c r="D52" s="467" t="s">
        <v>928</v>
      </c>
      <c r="E52" s="468" t="s">
        <v>930</v>
      </c>
      <c r="F52" s="467" t="s">
        <v>125</v>
      </c>
      <c r="G52" s="467" t="s">
        <v>929</v>
      </c>
      <c r="H52" s="467">
        <v>100</v>
      </c>
      <c r="I52" s="467"/>
      <c r="J52" s="459">
        <v>6</v>
      </c>
      <c r="K52" s="459">
        <v>6</v>
      </c>
      <c r="L52" s="460">
        <f t="shared" si="9"/>
        <v>1</v>
      </c>
      <c r="M52" s="460">
        <f t="shared" si="10"/>
        <v>1</v>
      </c>
      <c r="N52" s="461">
        <f t="shared" si="11"/>
        <v>1</v>
      </c>
      <c r="O52" s="462"/>
    </row>
    <row r="53" spans="1:15">
      <c r="A53" s="467" t="s">
        <v>381</v>
      </c>
      <c r="B53" s="467" t="s">
        <v>139</v>
      </c>
      <c r="C53" s="467" t="s">
        <v>127</v>
      </c>
      <c r="D53" s="467" t="s">
        <v>931</v>
      </c>
      <c r="E53" s="468" t="s">
        <v>930</v>
      </c>
      <c r="F53" s="467" t="s">
        <v>125</v>
      </c>
      <c r="G53" s="467" t="s">
        <v>929</v>
      </c>
      <c r="H53" s="467">
        <v>100</v>
      </c>
      <c r="I53" s="467"/>
      <c r="J53" s="459">
        <v>15</v>
      </c>
      <c r="K53" s="459">
        <v>14</v>
      </c>
      <c r="L53" s="460">
        <f>K53/J53</f>
        <v>0.93333333333333335</v>
      </c>
      <c r="M53" s="460">
        <f>L53</f>
        <v>0.93333333333333335</v>
      </c>
      <c r="N53" s="461">
        <f>K53/(J53*H53/100)</f>
        <v>0.93333333333333335</v>
      </c>
      <c r="O53" s="462"/>
    </row>
    <row r="54" spans="1:15">
      <c r="A54" s="467" t="s">
        <v>381</v>
      </c>
      <c r="B54" s="467" t="s">
        <v>140</v>
      </c>
      <c r="C54" s="467" t="s">
        <v>127</v>
      </c>
      <c r="D54" s="467" t="s">
        <v>931</v>
      </c>
      <c r="E54" s="468" t="s">
        <v>930</v>
      </c>
      <c r="F54" s="467" t="s">
        <v>125</v>
      </c>
      <c r="G54" s="467" t="s">
        <v>929</v>
      </c>
      <c r="H54" s="467">
        <v>100</v>
      </c>
      <c r="I54" s="467"/>
      <c r="J54" s="459">
        <v>10</v>
      </c>
      <c r="K54" s="459">
        <v>10</v>
      </c>
      <c r="L54" s="460">
        <f t="shared" ref="L54:L56" si="12">K54/J54</f>
        <v>1</v>
      </c>
      <c r="M54" s="460">
        <f t="shared" ref="M54:M56" si="13">L54</f>
        <v>1</v>
      </c>
      <c r="N54" s="461">
        <f t="shared" ref="N54:N56" si="14">K54/(J54*H54/100)</f>
        <v>1</v>
      </c>
      <c r="O54" s="462"/>
    </row>
    <row r="55" spans="1:15">
      <c r="A55" s="467" t="s">
        <v>381</v>
      </c>
      <c r="B55" s="467" t="s">
        <v>142</v>
      </c>
      <c r="C55" s="467" t="s">
        <v>127</v>
      </c>
      <c r="D55" s="467" t="s">
        <v>931</v>
      </c>
      <c r="E55" s="468" t="s">
        <v>930</v>
      </c>
      <c r="F55" s="467" t="s">
        <v>125</v>
      </c>
      <c r="G55" s="467" t="s">
        <v>929</v>
      </c>
      <c r="H55" s="467">
        <v>100</v>
      </c>
      <c r="I55" s="467"/>
      <c r="J55" s="459">
        <v>11</v>
      </c>
      <c r="K55" s="459">
        <v>11</v>
      </c>
      <c r="L55" s="460">
        <f t="shared" si="12"/>
        <v>1</v>
      </c>
      <c r="M55" s="460">
        <f t="shared" si="13"/>
        <v>1</v>
      </c>
      <c r="N55" s="461">
        <f t="shared" si="14"/>
        <v>1</v>
      </c>
      <c r="O55" s="462"/>
    </row>
    <row r="56" spans="1:15">
      <c r="A56" s="467" t="s">
        <v>381</v>
      </c>
      <c r="B56" s="467" t="s">
        <v>143</v>
      </c>
      <c r="C56" s="467" t="s">
        <v>127</v>
      </c>
      <c r="D56" s="467" t="s">
        <v>931</v>
      </c>
      <c r="E56" s="468" t="s">
        <v>930</v>
      </c>
      <c r="F56" s="467" t="s">
        <v>125</v>
      </c>
      <c r="G56" s="467" t="s">
        <v>929</v>
      </c>
      <c r="H56" s="467">
        <v>100</v>
      </c>
      <c r="I56" s="467"/>
      <c r="J56" s="459">
        <v>6</v>
      </c>
      <c r="K56" s="459">
        <v>6</v>
      </c>
      <c r="L56" s="460">
        <f t="shared" si="12"/>
        <v>1</v>
      </c>
      <c r="M56" s="460">
        <f t="shared" si="13"/>
        <v>1</v>
      </c>
      <c r="N56" s="461">
        <f t="shared" si="14"/>
        <v>1</v>
      </c>
      <c r="O56" s="462"/>
    </row>
  </sheetData>
  <dataValidations count="2">
    <dataValidation type="list" allowBlank="1" showInputMessage="1" showErrorMessage="1" sqref="D5:D8" xr:uid="{00000000-0002-0000-0B00-000000000000}">
      <formula1>$BU$7:$BU$11</formula1>
    </dataValidation>
    <dataValidation type="list" allowBlank="1" showInputMessage="1" showErrorMessage="1" sqref="F5:G8" xr:uid="{00000000-0002-0000-0B00-000001000000}">
      <formula1>#REF!</formula1>
    </dataValidation>
  </dataValidations>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4" tint="0.39997558519241921"/>
    <pageSetUpPr fitToPage="1"/>
  </sheetPr>
  <dimension ref="A1:AC19"/>
  <sheetViews>
    <sheetView topLeftCell="C22" zoomScale="85" zoomScaleNormal="85" workbookViewId="0">
      <selection activeCell="Y18" sqref="Y18"/>
    </sheetView>
  </sheetViews>
  <sheetFormatPr defaultRowHeight="15"/>
  <cols>
    <col min="1" max="5" width="9.140625" style="55"/>
    <col min="6" max="6" width="18.140625" style="55" customWidth="1"/>
    <col min="7" max="9" width="9.140625" style="55"/>
    <col min="10" max="10" width="12.7109375" style="55" customWidth="1"/>
    <col min="11" max="11" width="12" style="55" customWidth="1"/>
    <col min="12" max="12" width="12.140625" style="55" customWidth="1"/>
    <col min="13" max="14" width="9.140625" style="55"/>
    <col min="15" max="15" width="10.7109375" style="55" customWidth="1"/>
    <col min="16" max="16" width="13.28515625" style="55" customWidth="1"/>
    <col min="17" max="17" width="13.5703125" style="55" customWidth="1"/>
    <col min="18" max="18" width="14" style="55" customWidth="1"/>
    <col min="19" max="24" width="10.5703125" style="55" customWidth="1"/>
    <col min="25" max="25" width="27.85546875" style="55" customWidth="1"/>
    <col min="26" max="28" width="10.5703125" style="55" customWidth="1"/>
    <col min="29" max="16384" width="9.140625" style="55"/>
  </cols>
  <sheetData>
    <row r="1" spans="1:29" ht="15.75" thickBot="1">
      <c r="A1" s="56" t="s">
        <v>290</v>
      </c>
    </row>
    <row r="2" spans="1:29">
      <c r="X2" s="52" t="s">
        <v>58</v>
      </c>
      <c r="Y2" s="102" t="s">
        <v>1184</v>
      </c>
    </row>
    <row r="3" spans="1:29" ht="15.75" thickBot="1">
      <c r="X3" s="61" t="s">
        <v>57</v>
      </c>
      <c r="Y3" s="182">
        <v>2018</v>
      </c>
    </row>
    <row r="4" spans="1:29" ht="15.75" thickBot="1">
      <c r="A4" s="125"/>
      <c r="B4" s="125"/>
      <c r="C4" s="125"/>
      <c r="D4" s="125"/>
      <c r="E4" s="125"/>
      <c r="F4" s="125"/>
      <c r="G4" s="125"/>
      <c r="H4" s="125"/>
      <c r="I4" s="125"/>
      <c r="J4" s="125"/>
      <c r="K4" s="125"/>
      <c r="L4" s="125"/>
      <c r="M4" s="125"/>
      <c r="N4" s="125"/>
      <c r="O4" s="126"/>
      <c r="P4" s="914" t="s">
        <v>281</v>
      </c>
      <c r="Q4" s="915"/>
      <c r="R4" s="916"/>
      <c r="S4" s="917" t="s">
        <v>357</v>
      </c>
      <c r="T4" s="917"/>
      <c r="U4" s="917"/>
      <c r="V4" s="917"/>
      <c r="W4" s="917"/>
      <c r="X4" s="917"/>
      <c r="Y4" s="918"/>
    </row>
    <row r="5" spans="1:29" ht="102.75" thickBot="1">
      <c r="A5" s="127" t="s">
        <v>0</v>
      </c>
      <c r="B5" s="128" t="s">
        <v>10</v>
      </c>
      <c r="C5" s="127" t="s">
        <v>1</v>
      </c>
      <c r="D5" s="128" t="s">
        <v>5</v>
      </c>
      <c r="E5" s="128" t="s">
        <v>240</v>
      </c>
      <c r="F5" s="128" t="s">
        <v>241</v>
      </c>
      <c r="G5" s="128" t="s">
        <v>282</v>
      </c>
      <c r="H5" s="127" t="s">
        <v>283</v>
      </c>
      <c r="I5" s="129" t="s">
        <v>284</v>
      </c>
      <c r="J5" s="129" t="s">
        <v>285</v>
      </c>
      <c r="K5" s="130" t="s">
        <v>286</v>
      </c>
      <c r="L5" s="131" t="s">
        <v>62</v>
      </c>
      <c r="M5" s="128" t="s">
        <v>287</v>
      </c>
      <c r="N5" s="130" t="s">
        <v>245</v>
      </c>
      <c r="O5" s="130" t="s">
        <v>4</v>
      </c>
      <c r="P5" s="181" t="s">
        <v>363</v>
      </c>
      <c r="Q5" s="181" t="s">
        <v>364</v>
      </c>
      <c r="R5" s="214" t="s">
        <v>358</v>
      </c>
      <c r="S5" s="181" t="s">
        <v>292</v>
      </c>
      <c r="T5" s="181" t="s">
        <v>288</v>
      </c>
      <c r="U5" s="181" t="s">
        <v>359</v>
      </c>
      <c r="V5" s="181" t="s">
        <v>360</v>
      </c>
      <c r="W5" s="181" t="s">
        <v>373</v>
      </c>
      <c r="X5" s="181" t="s">
        <v>374</v>
      </c>
      <c r="Y5" s="181" t="s">
        <v>362</v>
      </c>
      <c r="AA5" s="792"/>
    </row>
    <row r="6" spans="1:29" ht="25.5">
      <c r="A6" s="621" t="s">
        <v>381</v>
      </c>
      <c r="B6" s="621" t="s">
        <v>381</v>
      </c>
      <c r="C6" s="621" t="s">
        <v>83</v>
      </c>
      <c r="D6" s="621" t="s">
        <v>79</v>
      </c>
      <c r="E6" s="622" t="s">
        <v>730</v>
      </c>
      <c r="F6" s="623" t="s">
        <v>731</v>
      </c>
      <c r="G6" s="623" t="s">
        <v>732</v>
      </c>
      <c r="H6" s="624" t="s">
        <v>733</v>
      </c>
      <c r="I6" s="625" t="s">
        <v>109</v>
      </c>
      <c r="J6" s="625" t="s">
        <v>734</v>
      </c>
      <c r="K6" s="626" t="s">
        <v>735</v>
      </c>
      <c r="L6" s="627" t="s">
        <v>382</v>
      </c>
      <c r="M6" s="623">
        <v>40</v>
      </c>
      <c r="N6" s="626">
        <v>9</v>
      </c>
      <c r="O6" s="628"/>
      <c r="P6" s="261">
        <v>9</v>
      </c>
      <c r="Q6" s="261">
        <v>9</v>
      </c>
      <c r="R6" s="637">
        <f>100*Q6/N6</f>
        <v>100</v>
      </c>
      <c r="S6" s="261" t="s">
        <v>7</v>
      </c>
      <c r="T6" s="261" t="s">
        <v>7</v>
      </c>
      <c r="U6" s="261" t="s">
        <v>7</v>
      </c>
      <c r="V6" s="261" t="s">
        <v>7</v>
      </c>
      <c r="W6" s="261" t="s">
        <v>7</v>
      </c>
      <c r="X6" s="261" t="s">
        <v>7</v>
      </c>
      <c r="Y6" s="635"/>
    </row>
    <row r="7" spans="1:29" ht="25.5">
      <c r="A7" s="629" t="s">
        <v>381</v>
      </c>
      <c r="B7" s="629" t="s">
        <v>381</v>
      </c>
      <c r="C7" s="629" t="s">
        <v>83</v>
      </c>
      <c r="D7" s="629" t="s">
        <v>79</v>
      </c>
      <c r="E7" s="630" t="s">
        <v>730</v>
      </c>
      <c r="F7" s="630" t="s">
        <v>731</v>
      </c>
      <c r="G7" s="630" t="s">
        <v>736</v>
      </c>
      <c r="H7" s="631" t="s">
        <v>733</v>
      </c>
      <c r="I7" s="632" t="s">
        <v>109</v>
      </c>
      <c r="J7" s="632" t="s">
        <v>734</v>
      </c>
      <c r="K7" s="633" t="s">
        <v>735</v>
      </c>
      <c r="L7" s="634" t="s">
        <v>382</v>
      </c>
      <c r="M7" s="630">
        <v>70</v>
      </c>
      <c r="N7" s="633">
        <v>12</v>
      </c>
      <c r="O7" s="628"/>
      <c r="P7" s="261">
        <v>12</v>
      </c>
      <c r="Q7" s="261">
        <v>12</v>
      </c>
      <c r="R7" s="637">
        <f t="shared" ref="R7" si="0">100*Q7/N7</f>
        <v>100</v>
      </c>
      <c r="S7" s="261" t="s">
        <v>7</v>
      </c>
      <c r="T7" s="261" t="s">
        <v>7</v>
      </c>
      <c r="U7" s="261" t="s">
        <v>7</v>
      </c>
      <c r="V7" s="261" t="s">
        <v>7</v>
      </c>
      <c r="W7" s="261" t="s">
        <v>7</v>
      </c>
      <c r="X7" s="261" t="s">
        <v>7</v>
      </c>
      <c r="Y7" s="635"/>
    </row>
    <row r="8" spans="1:29" ht="120">
      <c r="A8" s="257" t="s">
        <v>381</v>
      </c>
      <c r="B8" s="257" t="s">
        <v>381</v>
      </c>
      <c r="C8" s="257" t="s">
        <v>83</v>
      </c>
      <c r="D8" s="257" t="s">
        <v>79</v>
      </c>
      <c r="E8" s="263" t="s">
        <v>737</v>
      </c>
      <c r="F8" s="257" t="s">
        <v>717</v>
      </c>
      <c r="G8" s="263" t="s">
        <v>738</v>
      </c>
      <c r="H8" s="257" t="s">
        <v>739</v>
      </c>
      <c r="I8" s="257" t="s">
        <v>740</v>
      </c>
      <c r="J8" s="257" t="s">
        <v>741</v>
      </c>
      <c r="K8" s="257" t="s">
        <v>742</v>
      </c>
      <c r="L8" s="257" t="s">
        <v>382</v>
      </c>
      <c r="M8" s="257">
        <v>387</v>
      </c>
      <c r="N8" s="257">
        <v>12</v>
      </c>
      <c r="O8" s="260"/>
      <c r="P8" s="261">
        <v>229</v>
      </c>
      <c r="Q8" s="261">
        <v>9</v>
      </c>
      <c r="R8" s="638">
        <f>100*Q8/N8</f>
        <v>75</v>
      </c>
      <c r="S8" s="261">
        <v>7</v>
      </c>
      <c r="T8" s="261">
        <v>4</v>
      </c>
      <c r="U8" s="261">
        <v>229</v>
      </c>
      <c r="V8" s="261">
        <v>9</v>
      </c>
      <c r="W8" s="261">
        <v>5</v>
      </c>
      <c r="X8" s="261">
        <v>4477</v>
      </c>
      <c r="Y8" s="262" t="s">
        <v>845</v>
      </c>
    </row>
    <row r="9" spans="1:29" ht="120">
      <c r="A9" s="257" t="s">
        <v>381</v>
      </c>
      <c r="B9" s="257" t="s">
        <v>381</v>
      </c>
      <c r="C9" s="257" t="s">
        <v>83</v>
      </c>
      <c r="D9" s="257" t="s">
        <v>79</v>
      </c>
      <c r="E9" s="263" t="s">
        <v>737</v>
      </c>
      <c r="F9" s="264" t="s">
        <v>717</v>
      </c>
      <c r="G9" s="263" t="s">
        <v>743</v>
      </c>
      <c r="H9" s="257" t="s">
        <v>739</v>
      </c>
      <c r="I9" s="257" t="s">
        <v>740</v>
      </c>
      <c r="J9" s="257" t="s">
        <v>741</v>
      </c>
      <c r="K9" s="257" t="s">
        <v>742</v>
      </c>
      <c r="L9" s="257" t="s">
        <v>382</v>
      </c>
      <c r="M9" s="257">
        <v>44</v>
      </c>
      <c r="N9" s="257">
        <v>8</v>
      </c>
      <c r="O9" s="260"/>
      <c r="P9" s="261">
        <v>298</v>
      </c>
      <c r="Q9" s="261">
        <v>4</v>
      </c>
      <c r="R9" s="636">
        <f t="shared" ref="R9:R19" si="1">100*Q9/N9</f>
        <v>50</v>
      </c>
      <c r="S9" s="261">
        <v>7</v>
      </c>
      <c r="T9" s="261">
        <v>2</v>
      </c>
      <c r="U9" s="261">
        <v>298</v>
      </c>
      <c r="V9" s="261">
        <v>4</v>
      </c>
      <c r="W9" s="261">
        <v>1</v>
      </c>
      <c r="X9" s="261">
        <v>392</v>
      </c>
      <c r="Y9" s="262" t="s">
        <v>845</v>
      </c>
      <c r="AB9" s="792"/>
    </row>
    <row r="10" spans="1:29" ht="135">
      <c r="A10" s="257" t="s">
        <v>381</v>
      </c>
      <c r="B10" s="257" t="s">
        <v>381</v>
      </c>
      <c r="C10" s="257" t="s">
        <v>83</v>
      </c>
      <c r="D10" s="257" t="s">
        <v>79</v>
      </c>
      <c r="E10" s="263" t="s">
        <v>737</v>
      </c>
      <c r="F10" s="257" t="s">
        <v>722</v>
      </c>
      <c r="G10" s="263" t="s">
        <v>744</v>
      </c>
      <c r="H10" s="257" t="s">
        <v>739</v>
      </c>
      <c r="I10" s="257" t="s">
        <v>740</v>
      </c>
      <c r="J10" s="257" t="s">
        <v>741</v>
      </c>
      <c r="K10" s="257" t="s">
        <v>742</v>
      </c>
      <c r="L10" s="257" t="s">
        <v>382</v>
      </c>
      <c r="M10" s="257">
        <v>2681</v>
      </c>
      <c r="N10" s="257">
        <v>8</v>
      </c>
      <c r="O10" s="260"/>
      <c r="P10" s="261">
        <v>377</v>
      </c>
      <c r="Q10" s="261">
        <v>4</v>
      </c>
      <c r="R10" s="636">
        <f t="shared" si="1"/>
        <v>50</v>
      </c>
      <c r="S10" s="261">
        <v>59</v>
      </c>
      <c r="T10" s="261">
        <v>4</v>
      </c>
      <c r="U10" s="261" t="s">
        <v>7</v>
      </c>
      <c r="V10" s="261">
        <v>4</v>
      </c>
      <c r="W10" s="261">
        <v>1</v>
      </c>
      <c r="X10" s="261">
        <v>595</v>
      </c>
      <c r="Y10" s="262" t="s">
        <v>844</v>
      </c>
      <c r="AB10" s="792"/>
    </row>
    <row r="11" spans="1:29" ht="75">
      <c r="A11" s="257" t="s">
        <v>381</v>
      </c>
      <c r="B11" s="257" t="s">
        <v>381</v>
      </c>
      <c r="C11" s="257" t="s">
        <v>83</v>
      </c>
      <c r="D11" s="257" t="s">
        <v>79</v>
      </c>
      <c r="E11" s="263" t="s">
        <v>737</v>
      </c>
      <c r="F11" s="257" t="s">
        <v>724</v>
      </c>
      <c r="G11" s="263" t="s">
        <v>745</v>
      </c>
      <c r="H11" s="257" t="s">
        <v>746</v>
      </c>
      <c r="I11" s="257" t="s">
        <v>109</v>
      </c>
      <c r="J11" s="257" t="s">
        <v>747</v>
      </c>
      <c r="K11" s="257" t="s">
        <v>742</v>
      </c>
      <c r="L11" s="257" t="s">
        <v>382</v>
      </c>
      <c r="M11" s="257">
        <v>105</v>
      </c>
      <c r="N11" s="257">
        <v>20</v>
      </c>
      <c r="O11" s="260"/>
      <c r="P11" s="261">
        <v>158</v>
      </c>
      <c r="Q11" s="261">
        <v>15</v>
      </c>
      <c r="R11" s="638">
        <f t="shared" si="1"/>
        <v>75</v>
      </c>
      <c r="S11" s="261">
        <v>25</v>
      </c>
      <c r="T11" s="261">
        <v>7</v>
      </c>
      <c r="U11" s="261">
        <v>347</v>
      </c>
      <c r="V11" s="270">
        <v>15</v>
      </c>
      <c r="W11" s="270">
        <v>2</v>
      </c>
      <c r="X11" s="261">
        <v>3813</v>
      </c>
      <c r="Y11" s="262" t="s">
        <v>843</v>
      </c>
      <c r="AC11" s="792"/>
    </row>
    <row r="12" spans="1:29" ht="60">
      <c r="A12" s="257" t="s">
        <v>381</v>
      </c>
      <c r="B12" s="257" t="s">
        <v>381</v>
      </c>
      <c r="C12" s="257" t="s">
        <v>83</v>
      </c>
      <c r="D12" s="257" t="s">
        <v>79</v>
      </c>
      <c r="E12" s="263" t="s">
        <v>737</v>
      </c>
      <c r="F12" s="257" t="s">
        <v>726</v>
      </c>
      <c r="G12" s="263" t="s">
        <v>748</v>
      </c>
      <c r="H12" s="257" t="s">
        <v>746</v>
      </c>
      <c r="I12" s="257" t="s">
        <v>109</v>
      </c>
      <c r="J12" s="257" t="s">
        <v>747</v>
      </c>
      <c r="K12" s="257" t="s">
        <v>742</v>
      </c>
      <c r="L12" s="257" t="s">
        <v>382</v>
      </c>
      <c r="M12" s="257">
        <v>54</v>
      </c>
      <c r="N12" s="257">
        <v>20</v>
      </c>
      <c r="O12" s="260"/>
      <c r="P12" s="261">
        <v>95</v>
      </c>
      <c r="Q12" s="261">
        <v>7</v>
      </c>
      <c r="R12" s="636">
        <f t="shared" si="1"/>
        <v>35</v>
      </c>
      <c r="S12" s="261">
        <v>10</v>
      </c>
      <c r="T12" s="261">
        <v>3</v>
      </c>
      <c r="U12" s="261">
        <v>152</v>
      </c>
      <c r="V12" s="261">
        <v>7</v>
      </c>
      <c r="W12" s="261">
        <v>2</v>
      </c>
      <c r="X12" s="261">
        <v>1361</v>
      </c>
      <c r="Y12" s="262" t="s">
        <v>846</v>
      </c>
      <c r="AC12" s="792"/>
    </row>
    <row r="13" spans="1:29" ht="25.5">
      <c r="A13" s="257" t="s">
        <v>381</v>
      </c>
      <c r="B13" s="257" t="s">
        <v>381</v>
      </c>
      <c r="C13" s="254" t="s">
        <v>78</v>
      </c>
      <c r="D13" s="255" t="s">
        <v>79</v>
      </c>
      <c r="E13" s="257" t="s">
        <v>749</v>
      </c>
      <c r="F13" s="256" t="s">
        <v>727</v>
      </c>
      <c r="G13" s="265" t="s">
        <v>750</v>
      </c>
      <c r="H13" s="257" t="s">
        <v>739</v>
      </c>
      <c r="I13" s="257" t="s">
        <v>109</v>
      </c>
      <c r="J13" s="257" t="s">
        <v>747</v>
      </c>
      <c r="K13" s="258" t="s">
        <v>735</v>
      </c>
      <c r="L13" s="257" t="s">
        <v>382</v>
      </c>
      <c r="M13" s="258">
        <f>AVERAGE(5,4,6)</f>
        <v>5</v>
      </c>
      <c r="N13" s="258">
        <v>1</v>
      </c>
      <c r="O13" s="260"/>
      <c r="P13" s="270">
        <v>17</v>
      </c>
      <c r="Q13" s="270">
        <v>1</v>
      </c>
      <c r="R13" s="638">
        <f t="shared" si="1"/>
        <v>100</v>
      </c>
      <c r="S13" s="270">
        <v>2</v>
      </c>
      <c r="T13" s="270">
        <v>1</v>
      </c>
      <c r="U13" s="270">
        <v>17</v>
      </c>
      <c r="V13" s="270">
        <v>1</v>
      </c>
      <c r="W13" s="270">
        <v>1</v>
      </c>
      <c r="X13" s="270">
        <v>2034</v>
      </c>
      <c r="Y13" s="262" t="s">
        <v>751</v>
      </c>
    </row>
    <row r="14" spans="1:29" ht="38.25">
      <c r="A14" s="257" t="s">
        <v>381</v>
      </c>
      <c r="B14" s="257" t="s">
        <v>381</v>
      </c>
      <c r="C14" s="266" t="s">
        <v>78</v>
      </c>
      <c r="D14" s="255" t="s">
        <v>79</v>
      </c>
      <c r="E14" s="257" t="s">
        <v>752</v>
      </c>
      <c r="F14" s="256" t="s">
        <v>727</v>
      </c>
      <c r="G14" s="265" t="s">
        <v>753</v>
      </c>
      <c r="H14" s="257" t="s">
        <v>739</v>
      </c>
      <c r="I14" s="257" t="s">
        <v>740</v>
      </c>
      <c r="J14" s="257" t="s">
        <v>741</v>
      </c>
      <c r="K14" s="258" t="s">
        <v>735</v>
      </c>
      <c r="L14" s="257" t="s">
        <v>382</v>
      </c>
      <c r="M14" s="259" t="s">
        <v>754</v>
      </c>
      <c r="N14" s="258">
        <v>2</v>
      </c>
      <c r="O14" s="260"/>
      <c r="P14" s="270">
        <v>4</v>
      </c>
      <c r="Q14" s="270">
        <v>4</v>
      </c>
      <c r="R14" s="638">
        <f t="shared" si="1"/>
        <v>200</v>
      </c>
      <c r="S14" s="270">
        <v>1</v>
      </c>
      <c r="T14" s="270">
        <v>1</v>
      </c>
      <c r="U14" s="270">
        <v>4</v>
      </c>
      <c r="V14" s="270">
        <v>4</v>
      </c>
      <c r="W14" s="270">
        <v>1</v>
      </c>
      <c r="X14" s="270">
        <v>3258</v>
      </c>
      <c r="Y14" s="262" t="s">
        <v>755</v>
      </c>
    </row>
    <row r="15" spans="1:29" ht="38.25">
      <c r="A15" s="257" t="s">
        <v>381</v>
      </c>
      <c r="B15" s="257" t="s">
        <v>381</v>
      </c>
      <c r="C15" s="257" t="s">
        <v>86</v>
      </c>
      <c r="D15" s="255" t="s">
        <v>79</v>
      </c>
      <c r="E15" s="257" t="s">
        <v>756</v>
      </c>
      <c r="F15" s="256" t="s">
        <v>727</v>
      </c>
      <c r="G15" s="257" t="s">
        <v>757</v>
      </c>
      <c r="H15" s="257" t="s">
        <v>739</v>
      </c>
      <c r="I15" s="257" t="s">
        <v>740</v>
      </c>
      <c r="J15" s="257" t="s">
        <v>741</v>
      </c>
      <c r="K15" s="258" t="s">
        <v>735</v>
      </c>
      <c r="L15" s="257" t="s">
        <v>382</v>
      </c>
      <c r="M15" s="258">
        <v>2</v>
      </c>
      <c r="N15" s="258">
        <v>1</v>
      </c>
      <c r="O15" s="260"/>
      <c r="P15" s="270">
        <v>0</v>
      </c>
      <c r="Q15" s="352" t="s">
        <v>7</v>
      </c>
      <c r="R15" s="638" t="e">
        <f t="shared" si="1"/>
        <v>#VALUE!</v>
      </c>
      <c r="S15" s="270">
        <v>0</v>
      </c>
      <c r="T15" s="352" t="s">
        <v>7</v>
      </c>
      <c r="U15" s="270">
        <v>0</v>
      </c>
      <c r="V15" s="352" t="s">
        <v>7</v>
      </c>
      <c r="W15" s="352" t="s">
        <v>7</v>
      </c>
      <c r="X15" s="352" t="s">
        <v>7</v>
      </c>
      <c r="Y15" s="262" t="s">
        <v>847</v>
      </c>
    </row>
    <row r="16" spans="1:29" ht="38.25">
      <c r="A16" s="257" t="s">
        <v>381</v>
      </c>
      <c r="B16" s="257" t="s">
        <v>381</v>
      </c>
      <c r="C16" s="257" t="s">
        <v>86</v>
      </c>
      <c r="D16" s="255" t="s">
        <v>79</v>
      </c>
      <c r="E16" s="257" t="s">
        <v>758</v>
      </c>
      <c r="F16" s="256" t="s">
        <v>727</v>
      </c>
      <c r="G16" s="257" t="s">
        <v>759</v>
      </c>
      <c r="H16" s="257" t="s">
        <v>739</v>
      </c>
      <c r="I16" s="257" t="s">
        <v>740</v>
      </c>
      <c r="J16" s="257" t="s">
        <v>741</v>
      </c>
      <c r="K16" s="258" t="s">
        <v>735</v>
      </c>
      <c r="L16" s="257" t="s">
        <v>382</v>
      </c>
      <c r="M16" s="258">
        <v>1</v>
      </c>
      <c r="N16" s="258">
        <v>1</v>
      </c>
      <c r="O16" s="260"/>
      <c r="P16" s="270">
        <v>3</v>
      </c>
      <c r="Q16" s="270">
        <v>3</v>
      </c>
      <c r="R16" s="638">
        <f t="shared" si="1"/>
        <v>300</v>
      </c>
      <c r="S16" s="270">
        <v>1</v>
      </c>
      <c r="T16" s="270">
        <v>1</v>
      </c>
      <c r="U16" s="270">
        <v>3</v>
      </c>
      <c r="V16" s="270">
        <v>3</v>
      </c>
      <c r="W16" s="270">
        <v>1</v>
      </c>
      <c r="X16" s="270">
        <v>3238</v>
      </c>
      <c r="Y16" s="262" t="s">
        <v>760</v>
      </c>
    </row>
    <row r="17" spans="1:25" ht="60">
      <c r="A17" s="257" t="s">
        <v>381</v>
      </c>
      <c r="B17" s="257" t="s">
        <v>381</v>
      </c>
      <c r="C17" s="257" t="s">
        <v>86</v>
      </c>
      <c r="D17" s="255" t="s">
        <v>79</v>
      </c>
      <c r="E17" s="257" t="s">
        <v>761</v>
      </c>
      <c r="F17" s="256" t="s">
        <v>727</v>
      </c>
      <c r="G17" s="257" t="s">
        <v>762</v>
      </c>
      <c r="H17" s="257" t="s">
        <v>739</v>
      </c>
      <c r="I17" s="257" t="s">
        <v>740</v>
      </c>
      <c r="J17" s="257" t="s">
        <v>741</v>
      </c>
      <c r="K17" s="258" t="s">
        <v>735</v>
      </c>
      <c r="L17" s="257" t="s">
        <v>382</v>
      </c>
      <c r="M17" s="259">
        <v>5</v>
      </c>
      <c r="N17" s="258">
        <v>2</v>
      </c>
      <c r="O17" s="260"/>
      <c r="P17" s="270">
        <v>0</v>
      </c>
      <c r="Q17" s="352" t="s">
        <v>7</v>
      </c>
      <c r="R17" s="638" t="e">
        <f t="shared" ref="R17" si="2">100*Q17/N17</f>
        <v>#VALUE!</v>
      </c>
      <c r="S17" s="270">
        <v>0</v>
      </c>
      <c r="T17" s="352" t="s">
        <v>7</v>
      </c>
      <c r="U17" s="270">
        <v>0</v>
      </c>
      <c r="V17" s="352" t="s">
        <v>7</v>
      </c>
      <c r="W17" s="352" t="s">
        <v>7</v>
      </c>
      <c r="X17" s="352" t="s">
        <v>7</v>
      </c>
      <c r="Y17" s="262" t="s">
        <v>848</v>
      </c>
    </row>
    <row r="18" spans="1:25" ht="60">
      <c r="A18" s="257" t="s">
        <v>381</v>
      </c>
      <c r="B18" s="278" t="s">
        <v>673</v>
      </c>
      <c r="C18" s="280" t="s">
        <v>566</v>
      </c>
      <c r="D18" s="255" t="s">
        <v>617</v>
      </c>
      <c r="E18" s="255" t="s">
        <v>617</v>
      </c>
      <c r="F18" s="256" t="s">
        <v>727</v>
      </c>
      <c r="G18" s="257" t="s">
        <v>763</v>
      </c>
      <c r="H18" s="257" t="s">
        <v>739</v>
      </c>
      <c r="I18" s="257" t="s">
        <v>740</v>
      </c>
      <c r="J18" s="257" t="s">
        <v>741</v>
      </c>
      <c r="K18" s="258" t="s">
        <v>735</v>
      </c>
      <c r="L18" s="257" t="s">
        <v>382</v>
      </c>
      <c r="M18" s="259" t="s">
        <v>764</v>
      </c>
      <c r="N18" s="258">
        <v>10</v>
      </c>
      <c r="O18" s="260"/>
      <c r="P18" s="270">
        <v>19</v>
      </c>
      <c r="Q18" s="352" t="s">
        <v>7</v>
      </c>
      <c r="R18" s="638" t="e">
        <f t="shared" si="1"/>
        <v>#VALUE!</v>
      </c>
      <c r="S18" s="270">
        <v>2</v>
      </c>
      <c r="T18" s="352" t="s">
        <v>7</v>
      </c>
      <c r="U18" s="270">
        <v>19</v>
      </c>
      <c r="V18" s="352" t="s">
        <v>7</v>
      </c>
      <c r="W18" s="352" t="s">
        <v>7</v>
      </c>
      <c r="X18" s="352" t="s">
        <v>7</v>
      </c>
      <c r="Y18" s="262" t="s">
        <v>850</v>
      </c>
    </row>
    <row r="19" spans="1:25" ht="60">
      <c r="A19" s="257" t="s">
        <v>381</v>
      </c>
      <c r="B19" s="279" t="s">
        <v>675</v>
      </c>
      <c r="C19" s="280" t="s">
        <v>566</v>
      </c>
      <c r="D19" s="255" t="s">
        <v>656</v>
      </c>
      <c r="E19" s="255" t="s">
        <v>656</v>
      </c>
      <c r="F19" s="256" t="s">
        <v>727</v>
      </c>
      <c r="G19" s="257" t="s">
        <v>765</v>
      </c>
      <c r="H19" s="257" t="s">
        <v>739</v>
      </c>
      <c r="I19" s="257" t="s">
        <v>740</v>
      </c>
      <c r="J19" s="257" t="s">
        <v>741</v>
      </c>
      <c r="K19" s="258" t="s">
        <v>735</v>
      </c>
      <c r="L19" s="257" t="s">
        <v>382</v>
      </c>
      <c r="M19" s="259" t="s">
        <v>766</v>
      </c>
      <c r="N19" s="258">
        <v>1</v>
      </c>
      <c r="O19" s="260"/>
      <c r="P19" s="270">
        <v>6</v>
      </c>
      <c r="Q19" s="352" t="s">
        <v>7</v>
      </c>
      <c r="R19" s="638" t="e">
        <f t="shared" si="1"/>
        <v>#VALUE!</v>
      </c>
      <c r="S19" s="270">
        <v>1</v>
      </c>
      <c r="T19" s="352" t="s">
        <v>7</v>
      </c>
      <c r="U19" s="270">
        <v>6</v>
      </c>
      <c r="V19" s="352" t="s">
        <v>7</v>
      </c>
      <c r="W19" s="352" t="s">
        <v>7</v>
      </c>
      <c r="X19" s="352" t="s">
        <v>7</v>
      </c>
      <c r="Y19" s="262" t="s">
        <v>850</v>
      </c>
    </row>
  </sheetData>
  <autoFilter ref="A5:Y19" xr:uid="{7108F1D7-82D1-4C4B-9302-1E1BDEDE4BA8}"/>
  <mergeCells count="2">
    <mergeCell ref="P4:R4"/>
    <mergeCell ref="S4:Y4"/>
  </mergeCells>
  <dataValidations count="1">
    <dataValidation type="list" allowBlank="1" showInputMessage="1" showErrorMessage="1" sqref="B18:B19" xr:uid="{00000000-0002-0000-0C00-000000000000}">
      <formula1>#REF!</formula1>
    </dataValidation>
  </dataValidations>
  <pageMargins left="0.7" right="0.7" top="0.75" bottom="0.75" header="0.3" footer="0.3"/>
  <pageSetup paperSize="9" scale="5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4" tint="0.39997558519241921"/>
    <pageSetUpPr fitToPage="1"/>
  </sheetPr>
  <dimension ref="A1:F18"/>
  <sheetViews>
    <sheetView zoomScale="85" zoomScaleNormal="85" workbookViewId="0">
      <selection activeCell="H17" sqref="H17"/>
    </sheetView>
  </sheetViews>
  <sheetFormatPr defaultRowHeight="12.75"/>
  <cols>
    <col min="2" max="2" width="14.28515625" customWidth="1"/>
    <col min="3" max="3" width="17.5703125" customWidth="1"/>
    <col min="4" max="4" width="23.5703125" customWidth="1"/>
    <col min="5" max="5" width="23.42578125" customWidth="1"/>
    <col min="6" max="6" width="23" customWidth="1"/>
  </cols>
  <sheetData>
    <row r="1" spans="1:6" ht="13.5" thickBot="1">
      <c r="A1" s="56" t="s">
        <v>293</v>
      </c>
      <c r="B1" s="132"/>
      <c r="C1" s="132"/>
      <c r="D1" s="132"/>
      <c r="E1" s="62"/>
      <c r="F1" s="62"/>
    </row>
    <row r="2" spans="1:6">
      <c r="A2" s="133"/>
      <c r="B2" s="90"/>
      <c r="C2" s="90"/>
      <c r="D2" s="90"/>
      <c r="E2" s="104" t="s">
        <v>58</v>
      </c>
      <c r="F2" s="102" t="s">
        <v>1184</v>
      </c>
    </row>
    <row r="3" spans="1:6" ht="13.5" thickBot="1">
      <c r="A3" s="87"/>
      <c r="B3" s="88"/>
      <c r="C3" s="88"/>
      <c r="D3" s="88"/>
      <c r="E3" s="105" t="s">
        <v>57</v>
      </c>
      <c r="F3" s="159">
        <v>2018</v>
      </c>
    </row>
    <row r="4" spans="1:6" ht="26.25" thickBot="1">
      <c r="A4" s="134" t="s">
        <v>0</v>
      </c>
      <c r="B4" s="134" t="s">
        <v>294</v>
      </c>
      <c r="C4" s="134" t="s">
        <v>295</v>
      </c>
      <c r="D4" s="134" t="s">
        <v>296</v>
      </c>
      <c r="E4" s="134" t="s">
        <v>297</v>
      </c>
      <c r="F4" s="179" t="s">
        <v>4</v>
      </c>
    </row>
    <row r="5" spans="1:6" ht="25.5">
      <c r="A5" s="257" t="s">
        <v>381</v>
      </c>
      <c r="B5" s="257" t="s">
        <v>732</v>
      </c>
      <c r="C5" s="257" t="s">
        <v>767</v>
      </c>
      <c r="D5" s="267" t="s">
        <v>768</v>
      </c>
      <c r="E5" s="268" t="s">
        <v>769</v>
      </c>
      <c r="F5" s="641"/>
    </row>
    <row r="6" spans="1:6" ht="25.5">
      <c r="A6" s="257" t="s">
        <v>381</v>
      </c>
      <c r="B6" s="257" t="s">
        <v>736</v>
      </c>
      <c r="C6" s="257" t="s">
        <v>770</v>
      </c>
      <c r="D6" s="267" t="s">
        <v>768</v>
      </c>
      <c r="E6" s="268" t="s">
        <v>769</v>
      </c>
      <c r="F6" s="642"/>
    </row>
    <row r="7" spans="1:6" ht="25.5">
      <c r="A7" s="257" t="s">
        <v>381</v>
      </c>
      <c r="B7" s="257" t="s">
        <v>738</v>
      </c>
      <c r="C7" s="257" t="s">
        <v>771</v>
      </c>
      <c r="D7" s="257" t="s">
        <v>718</v>
      </c>
      <c r="E7" s="156" t="s">
        <v>772</v>
      </c>
      <c r="F7" s="642"/>
    </row>
    <row r="8" spans="1:6" ht="25.5">
      <c r="A8" s="257" t="s">
        <v>381</v>
      </c>
      <c r="B8" s="257" t="s">
        <v>743</v>
      </c>
      <c r="C8" s="257" t="s">
        <v>773</v>
      </c>
      <c r="D8" s="257" t="s">
        <v>721</v>
      </c>
      <c r="E8" s="257" t="s">
        <v>772</v>
      </c>
      <c r="F8" s="642"/>
    </row>
    <row r="9" spans="1:6" ht="25.5">
      <c r="A9" s="257" t="s">
        <v>381</v>
      </c>
      <c r="B9" s="257" t="s">
        <v>744</v>
      </c>
      <c r="C9" s="257" t="s">
        <v>774</v>
      </c>
      <c r="D9" s="257" t="s">
        <v>723</v>
      </c>
      <c r="E9" s="257" t="s">
        <v>772</v>
      </c>
      <c r="F9" s="642"/>
    </row>
    <row r="10" spans="1:6" ht="38.25">
      <c r="A10" s="257" t="s">
        <v>381</v>
      </c>
      <c r="B10" s="257" t="s">
        <v>745</v>
      </c>
      <c r="C10" s="257" t="s">
        <v>775</v>
      </c>
      <c r="D10" s="257" t="s">
        <v>725</v>
      </c>
      <c r="E10" s="257" t="s">
        <v>776</v>
      </c>
      <c r="F10" s="642"/>
    </row>
    <row r="11" spans="1:6" ht="38.25">
      <c r="A11" s="257" t="s">
        <v>381</v>
      </c>
      <c r="B11" s="257" t="s">
        <v>748</v>
      </c>
      <c r="C11" s="257" t="s">
        <v>777</v>
      </c>
      <c r="D11" s="257" t="s">
        <v>725</v>
      </c>
      <c r="E11" s="257" t="s">
        <v>776</v>
      </c>
      <c r="F11" s="642"/>
    </row>
    <row r="12" spans="1:6" ht="25.5">
      <c r="A12" s="257" t="s">
        <v>381</v>
      </c>
      <c r="B12" s="265" t="s">
        <v>750</v>
      </c>
      <c r="C12" s="269" t="s">
        <v>778</v>
      </c>
      <c r="D12" s="258" t="s">
        <v>728</v>
      </c>
      <c r="E12" s="269" t="s">
        <v>779</v>
      </c>
      <c r="F12" s="642" t="s">
        <v>852</v>
      </c>
    </row>
    <row r="13" spans="1:6" ht="38.25">
      <c r="A13" s="257" t="s">
        <v>381</v>
      </c>
      <c r="B13" s="257" t="s">
        <v>753</v>
      </c>
      <c r="C13" s="269" t="s">
        <v>780</v>
      </c>
      <c r="D13" s="258" t="s">
        <v>728</v>
      </c>
      <c r="E13" s="269" t="s">
        <v>779</v>
      </c>
      <c r="F13" s="642" t="s">
        <v>755</v>
      </c>
    </row>
    <row r="14" spans="1:6" ht="38.25">
      <c r="A14" s="257" t="s">
        <v>381</v>
      </c>
      <c r="B14" s="257" t="s">
        <v>757</v>
      </c>
      <c r="C14" s="269" t="s">
        <v>781</v>
      </c>
      <c r="D14" s="258" t="s">
        <v>728</v>
      </c>
      <c r="E14" s="269" t="s">
        <v>779</v>
      </c>
      <c r="F14" s="642" t="s">
        <v>847</v>
      </c>
    </row>
    <row r="15" spans="1:6" ht="38.25">
      <c r="A15" s="257" t="s">
        <v>381</v>
      </c>
      <c r="B15" s="257" t="s">
        <v>759</v>
      </c>
      <c r="C15" s="269" t="s">
        <v>782</v>
      </c>
      <c r="D15" s="258" t="s">
        <v>728</v>
      </c>
      <c r="E15" s="269" t="s">
        <v>779</v>
      </c>
      <c r="F15" s="643" t="s">
        <v>851</v>
      </c>
    </row>
    <row r="16" spans="1:6" ht="51">
      <c r="A16" s="257" t="s">
        <v>381</v>
      </c>
      <c r="B16" s="257" t="s">
        <v>762</v>
      </c>
      <c r="C16" s="269" t="s">
        <v>783</v>
      </c>
      <c r="D16" s="258" t="s">
        <v>728</v>
      </c>
      <c r="E16" s="269" t="s">
        <v>779</v>
      </c>
      <c r="F16" s="644" t="s">
        <v>848</v>
      </c>
    </row>
    <row r="17" spans="1:6" ht="38.25">
      <c r="A17" s="257" t="s">
        <v>381</v>
      </c>
      <c r="B17" s="257" t="s">
        <v>763</v>
      </c>
      <c r="C17" s="269" t="s">
        <v>784</v>
      </c>
      <c r="D17" s="258" t="s">
        <v>729</v>
      </c>
      <c r="E17" s="257" t="s">
        <v>772</v>
      </c>
      <c r="F17" s="645"/>
    </row>
    <row r="18" spans="1:6" ht="38.25">
      <c r="A18" s="257" t="s">
        <v>381</v>
      </c>
      <c r="B18" s="257" t="s">
        <v>765</v>
      </c>
      <c r="C18" s="269" t="s">
        <v>785</v>
      </c>
      <c r="D18" s="258" t="s">
        <v>729</v>
      </c>
      <c r="E18" s="257" t="s">
        <v>772</v>
      </c>
      <c r="F18" s="645"/>
    </row>
  </sheetData>
  <pageMargins left="0.7" right="0.7" top="0.75" bottom="0.75" header="0.3" footer="0.3"/>
  <pageSetup paperSize="9" scale="91"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'C:\Users\Angeliki\Desktop\NWP-INALE\RCM_MED\[ToR1_Med&amp;BS Table_2016 RCMMEDBS-LP Data Call.xlsx]Drop-down list'!#REF!</xm:f>
          </x14:formula1>
          <xm:sqref>A5:A16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theme="4" tint="0.39997558519241921"/>
    <pageSetUpPr fitToPage="1"/>
  </sheetPr>
  <dimension ref="A1:V14"/>
  <sheetViews>
    <sheetView topLeftCell="D16" zoomScale="70" zoomScaleNormal="70" workbookViewId="0">
      <selection activeCell="J38" sqref="J38"/>
    </sheetView>
  </sheetViews>
  <sheetFormatPr defaultRowHeight="12.75"/>
  <cols>
    <col min="2" max="2" width="16.5703125" customWidth="1"/>
    <col min="3" max="3" width="14.140625" customWidth="1"/>
    <col min="4" max="4" width="13.5703125" customWidth="1"/>
    <col min="5" max="5" width="21.28515625" customWidth="1"/>
    <col min="6" max="6" width="20.140625" customWidth="1"/>
    <col min="7" max="7" width="18.85546875" customWidth="1"/>
    <col min="8" max="8" width="16.85546875" customWidth="1"/>
    <col min="9" max="9" width="17.7109375" customWidth="1"/>
    <col min="10" max="10" width="20.28515625" customWidth="1"/>
    <col min="11" max="11" width="16.7109375" customWidth="1"/>
    <col min="12" max="12" width="18.140625" customWidth="1"/>
    <col min="13" max="13" width="18.28515625" customWidth="1"/>
    <col min="14" max="14" width="27" customWidth="1"/>
    <col min="15" max="15" width="18.7109375" customWidth="1"/>
    <col min="16" max="16" width="21" customWidth="1"/>
    <col min="17" max="18" width="22.28515625" customWidth="1"/>
    <col min="19" max="19" width="16.7109375" customWidth="1"/>
    <col min="20" max="20" width="21.140625" customWidth="1"/>
    <col min="21" max="21" width="15.85546875" customWidth="1"/>
    <col min="22" max="22" width="23.140625" customWidth="1"/>
  </cols>
  <sheetData>
    <row r="1" spans="1:22" ht="13.5" thickBot="1">
      <c r="A1" s="136" t="s">
        <v>298</v>
      </c>
      <c r="B1" s="132"/>
      <c r="C1" s="132"/>
      <c r="D1" s="132"/>
      <c r="E1" s="62"/>
      <c r="F1" s="62"/>
      <c r="G1" s="62"/>
      <c r="H1" s="62"/>
      <c r="I1" s="62"/>
      <c r="J1" s="62"/>
      <c r="K1" s="62"/>
      <c r="L1" s="62"/>
      <c r="M1" s="62"/>
      <c r="N1" s="62"/>
    </row>
    <row r="2" spans="1:22">
      <c r="A2" s="133"/>
      <c r="B2" s="90"/>
      <c r="C2" s="90"/>
      <c r="D2" s="90"/>
      <c r="U2" s="104" t="s">
        <v>58</v>
      </c>
      <c r="V2" s="102" t="s">
        <v>1184</v>
      </c>
    </row>
    <row r="3" spans="1:22" ht="13.5" thickBot="1">
      <c r="A3" s="89"/>
      <c r="B3" s="90"/>
      <c r="C3" s="90"/>
      <c r="D3" s="90"/>
      <c r="U3" s="105" t="s">
        <v>57</v>
      </c>
      <c r="V3" s="351">
        <v>2018</v>
      </c>
    </row>
    <row r="4" spans="1:22" ht="39" thickBot="1">
      <c r="A4" s="112" t="s">
        <v>0</v>
      </c>
      <c r="B4" s="112" t="s">
        <v>1</v>
      </c>
      <c r="C4" s="112" t="s">
        <v>5</v>
      </c>
      <c r="D4" s="107" t="s">
        <v>240</v>
      </c>
      <c r="E4" s="107" t="s">
        <v>62</v>
      </c>
      <c r="F4" s="135" t="s">
        <v>299</v>
      </c>
      <c r="G4" s="135" t="s">
        <v>300</v>
      </c>
      <c r="H4" s="112" t="s">
        <v>301</v>
      </c>
      <c r="I4" s="112" t="s">
        <v>302</v>
      </c>
      <c r="J4" s="112" t="s">
        <v>303</v>
      </c>
      <c r="K4" s="112" t="s">
        <v>304</v>
      </c>
      <c r="L4" s="112" t="s">
        <v>305</v>
      </c>
      <c r="M4" s="112" t="s">
        <v>306</v>
      </c>
      <c r="N4" s="112" t="s">
        <v>4</v>
      </c>
      <c r="O4" s="179" t="s">
        <v>307</v>
      </c>
      <c r="P4" s="179" t="s">
        <v>308</v>
      </c>
      <c r="Q4" s="179" t="s">
        <v>309</v>
      </c>
      <c r="R4" s="179" t="s">
        <v>375</v>
      </c>
      <c r="S4" s="179" t="s">
        <v>310</v>
      </c>
      <c r="T4" s="179" t="s">
        <v>311</v>
      </c>
      <c r="U4" s="179" t="s">
        <v>312</v>
      </c>
      <c r="V4" s="179" t="s">
        <v>63</v>
      </c>
    </row>
    <row r="5" spans="1:22" ht="38.25">
      <c r="A5" s="310" t="s">
        <v>381</v>
      </c>
      <c r="B5" s="311" t="s">
        <v>817</v>
      </c>
      <c r="C5" s="312" t="s">
        <v>79</v>
      </c>
      <c r="D5" s="313" t="s">
        <v>818</v>
      </c>
      <c r="E5" s="222" t="s">
        <v>389</v>
      </c>
      <c r="F5" s="314" t="s">
        <v>819</v>
      </c>
      <c r="G5" s="315" t="s">
        <v>820</v>
      </c>
      <c r="H5" s="222" t="s">
        <v>821</v>
      </c>
      <c r="I5" s="316">
        <v>346</v>
      </c>
      <c r="J5" s="316">
        <v>914</v>
      </c>
      <c r="K5" s="316">
        <v>1676</v>
      </c>
      <c r="L5" s="316">
        <v>1203</v>
      </c>
      <c r="M5" s="316">
        <v>473</v>
      </c>
      <c r="N5" s="317"/>
      <c r="O5" s="183">
        <v>7</v>
      </c>
      <c r="P5" s="183">
        <v>229</v>
      </c>
      <c r="Q5" s="183">
        <v>634</v>
      </c>
      <c r="R5" s="184" t="s">
        <v>6</v>
      </c>
      <c r="S5" s="183">
        <v>865.66</v>
      </c>
      <c r="T5" s="183">
        <v>642.24</v>
      </c>
      <c r="U5" s="183">
        <f>S5-T5</f>
        <v>223.41999999999996</v>
      </c>
      <c r="V5" s="252" t="s">
        <v>836</v>
      </c>
    </row>
    <row r="6" spans="1:22" ht="38.25">
      <c r="A6" s="318" t="s">
        <v>381</v>
      </c>
      <c r="B6" s="319" t="s">
        <v>817</v>
      </c>
      <c r="C6" s="320" t="s">
        <v>79</v>
      </c>
      <c r="D6" s="321" t="s">
        <v>818</v>
      </c>
      <c r="E6" s="322" t="s">
        <v>389</v>
      </c>
      <c r="F6" s="323" t="s">
        <v>822</v>
      </c>
      <c r="G6" s="324" t="s">
        <v>823</v>
      </c>
      <c r="H6" s="325">
        <v>20</v>
      </c>
      <c r="I6" s="326">
        <v>457</v>
      </c>
      <c r="J6" s="326">
        <v>649</v>
      </c>
      <c r="K6" s="326">
        <v>14688</v>
      </c>
      <c r="L6" s="326">
        <v>353</v>
      </c>
      <c r="M6" s="326">
        <v>14335</v>
      </c>
      <c r="N6" s="327"/>
      <c r="O6" s="171">
        <v>11</v>
      </c>
      <c r="P6" s="171">
        <v>445</v>
      </c>
      <c r="Q6" s="171">
        <v>737</v>
      </c>
      <c r="R6" s="184" t="s">
        <v>6</v>
      </c>
      <c r="S6" s="171">
        <v>20805.47</v>
      </c>
      <c r="T6" s="171">
        <v>462.79</v>
      </c>
      <c r="U6" s="183">
        <f t="shared" ref="U6:U14" si="0">S6-T6</f>
        <v>20342.68</v>
      </c>
      <c r="V6" s="171"/>
    </row>
    <row r="7" spans="1:22" ht="38.25">
      <c r="A7" s="318" t="s">
        <v>381</v>
      </c>
      <c r="B7" s="319" t="s">
        <v>817</v>
      </c>
      <c r="C7" s="320" t="s">
        <v>79</v>
      </c>
      <c r="D7" s="321" t="s">
        <v>818</v>
      </c>
      <c r="E7" s="322" t="s">
        <v>389</v>
      </c>
      <c r="F7" s="328" t="s">
        <v>824</v>
      </c>
      <c r="G7" s="329" t="s">
        <v>820</v>
      </c>
      <c r="H7" s="325">
        <v>8</v>
      </c>
      <c r="I7" s="326">
        <v>418</v>
      </c>
      <c r="J7" s="326">
        <v>791</v>
      </c>
      <c r="K7" s="326">
        <v>258</v>
      </c>
      <c r="L7" s="326">
        <v>258</v>
      </c>
      <c r="M7" s="326">
        <v>0</v>
      </c>
      <c r="N7" s="327"/>
      <c r="O7" s="171">
        <v>7</v>
      </c>
      <c r="P7" s="171">
        <v>298</v>
      </c>
      <c r="Q7" s="171">
        <v>580</v>
      </c>
      <c r="R7" s="184" t="s">
        <v>6</v>
      </c>
      <c r="S7" s="171">
        <v>109.31</v>
      </c>
      <c r="T7" s="171">
        <v>73.33</v>
      </c>
      <c r="U7" s="183">
        <f t="shared" si="0"/>
        <v>35.980000000000004</v>
      </c>
      <c r="V7" s="171"/>
    </row>
    <row r="8" spans="1:22" ht="38.25">
      <c r="A8" s="318" t="s">
        <v>381</v>
      </c>
      <c r="B8" s="319" t="s">
        <v>817</v>
      </c>
      <c r="C8" s="320" t="s">
        <v>79</v>
      </c>
      <c r="D8" s="321" t="s">
        <v>825</v>
      </c>
      <c r="E8" s="322" t="s">
        <v>389</v>
      </c>
      <c r="F8" s="323" t="s">
        <v>826</v>
      </c>
      <c r="G8" s="330" t="s">
        <v>827</v>
      </c>
      <c r="H8" s="331">
        <v>60</v>
      </c>
      <c r="I8" s="326">
        <v>3382</v>
      </c>
      <c r="J8" s="326">
        <v>3382</v>
      </c>
      <c r="K8" s="326">
        <v>355</v>
      </c>
      <c r="L8" s="326">
        <v>355</v>
      </c>
      <c r="M8" s="326">
        <v>0</v>
      </c>
      <c r="N8" s="327"/>
      <c r="O8" s="171">
        <v>59</v>
      </c>
      <c r="P8" s="171" t="s">
        <v>214</v>
      </c>
      <c r="Q8" s="171">
        <v>2879</v>
      </c>
      <c r="R8" s="184" t="s">
        <v>6</v>
      </c>
      <c r="S8" s="171">
        <v>582.61</v>
      </c>
      <c r="T8" s="171">
        <v>582.61</v>
      </c>
      <c r="U8" s="183">
        <f t="shared" si="0"/>
        <v>0</v>
      </c>
      <c r="V8" s="252" t="s">
        <v>837</v>
      </c>
    </row>
    <row r="9" spans="1:22" ht="38.25">
      <c r="A9" s="332" t="s">
        <v>381</v>
      </c>
      <c r="B9" s="333" t="s">
        <v>78</v>
      </c>
      <c r="C9" s="334" t="s">
        <v>79</v>
      </c>
      <c r="D9" s="335" t="s">
        <v>314</v>
      </c>
      <c r="E9" s="336" t="s">
        <v>389</v>
      </c>
      <c r="F9" s="323" t="s">
        <v>313</v>
      </c>
      <c r="G9" s="324" t="s">
        <v>828</v>
      </c>
      <c r="H9" s="337">
        <v>2</v>
      </c>
      <c r="I9" s="337">
        <v>602</v>
      </c>
      <c r="J9" s="337">
        <v>494</v>
      </c>
      <c r="K9" s="337">
        <v>1287</v>
      </c>
      <c r="L9" s="337">
        <v>0</v>
      </c>
      <c r="M9" s="337">
        <v>1287</v>
      </c>
      <c r="N9" s="338"/>
      <c r="O9" s="171">
        <v>2</v>
      </c>
      <c r="P9" s="171">
        <v>17</v>
      </c>
      <c r="Q9" s="171">
        <v>463</v>
      </c>
      <c r="R9" s="184" t="s">
        <v>6</v>
      </c>
      <c r="S9" s="171">
        <v>4514.97</v>
      </c>
      <c r="T9" s="171">
        <v>0</v>
      </c>
      <c r="U9" s="171">
        <f t="shared" si="0"/>
        <v>4514.97</v>
      </c>
      <c r="V9" s="171"/>
    </row>
    <row r="10" spans="1:22" ht="38.25">
      <c r="A10" s="332" t="s">
        <v>381</v>
      </c>
      <c r="B10" s="333" t="s">
        <v>78</v>
      </c>
      <c r="C10" s="334" t="s">
        <v>79</v>
      </c>
      <c r="D10" s="335" t="s">
        <v>314</v>
      </c>
      <c r="E10" s="336" t="s">
        <v>389</v>
      </c>
      <c r="F10" s="323" t="s">
        <v>829</v>
      </c>
      <c r="G10" s="324" t="s">
        <v>830</v>
      </c>
      <c r="H10" s="337">
        <v>3</v>
      </c>
      <c r="I10" s="337">
        <v>30</v>
      </c>
      <c r="J10" s="337">
        <v>1398</v>
      </c>
      <c r="K10" s="337">
        <v>3246</v>
      </c>
      <c r="L10" s="337">
        <v>0</v>
      </c>
      <c r="M10" s="337">
        <v>3246</v>
      </c>
      <c r="N10" s="327"/>
      <c r="O10" s="171">
        <v>0</v>
      </c>
      <c r="P10" s="171">
        <v>0</v>
      </c>
      <c r="Q10" s="171">
        <v>0</v>
      </c>
      <c r="R10" s="171" t="s">
        <v>214</v>
      </c>
      <c r="S10" s="171">
        <v>0</v>
      </c>
      <c r="T10" s="171">
        <v>0</v>
      </c>
      <c r="U10" s="171">
        <f t="shared" si="0"/>
        <v>0</v>
      </c>
      <c r="V10" s="171" t="s">
        <v>847</v>
      </c>
    </row>
    <row r="11" spans="1:22" ht="38.25">
      <c r="A11" s="332" t="s">
        <v>381</v>
      </c>
      <c r="B11" s="333" t="s">
        <v>78</v>
      </c>
      <c r="C11" s="334" t="s">
        <v>79</v>
      </c>
      <c r="D11" s="335" t="s">
        <v>314</v>
      </c>
      <c r="E11" s="336" t="s">
        <v>389</v>
      </c>
      <c r="F11" s="323" t="s">
        <v>831</v>
      </c>
      <c r="G11" s="324" t="s">
        <v>832</v>
      </c>
      <c r="H11" s="337">
        <v>3</v>
      </c>
      <c r="I11" s="337">
        <v>74</v>
      </c>
      <c r="J11" s="337">
        <v>357</v>
      </c>
      <c r="K11" s="339">
        <v>47931</v>
      </c>
      <c r="L11" s="337">
        <v>0</v>
      </c>
      <c r="M11" s="339">
        <v>47931</v>
      </c>
      <c r="N11" s="327"/>
      <c r="O11" s="171">
        <v>1</v>
      </c>
      <c r="P11" s="171">
        <v>7</v>
      </c>
      <c r="Q11" s="171">
        <v>88</v>
      </c>
      <c r="R11" s="171" t="s">
        <v>6</v>
      </c>
      <c r="S11" s="171">
        <v>1910.3</v>
      </c>
      <c r="T11" s="171">
        <v>0</v>
      </c>
      <c r="U11" s="171">
        <f t="shared" si="0"/>
        <v>1910.3</v>
      </c>
      <c r="V11" s="252" t="s">
        <v>849</v>
      </c>
    </row>
    <row r="12" spans="1:22">
      <c r="A12" s="332" t="s">
        <v>381</v>
      </c>
      <c r="B12" s="340" t="s">
        <v>86</v>
      </c>
      <c r="C12" s="340" t="s">
        <v>315</v>
      </c>
      <c r="D12" s="340" t="s">
        <v>315</v>
      </c>
      <c r="E12" s="336" t="s">
        <v>389</v>
      </c>
      <c r="F12" s="341" t="s">
        <v>831</v>
      </c>
      <c r="G12" s="324" t="s">
        <v>833</v>
      </c>
      <c r="H12" s="337">
        <v>0</v>
      </c>
      <c r="I12" s="337">
        <v>0</v>
      </c>
      <c r="J12" s="337">
        <v>0</v>
      </c>
      <c r="K12" s="337">
        <v>0</v>
      </c>
      <c r="L12" s="337">
        <v>0</v>
      </c>
      <c r="M12" s="337">
        <v>0</v>
      </c>
      <c r="N12" s="338"/>
      <c r="O12" s="171">
        <v>0</v>
      </c>
      <c r="P12" s="171">
        <v>0</v>
      </c>
      <c r="Q12" s="171">
        <v>0</v>
      </c>
      <c r="R12" s="171" t="s">
        <v>214</v>
      </c>
      <c r="S12" s="171">
        <v>0</v>
      </c>
      <c r="T12" s="171">
        <v>0</v>
      </c>
      <c r="U12" s="171">
        <f t="shared" si="0"/>
        <v>0</v>
      </c>
      <c r="V12" s="171" t="s">
        <v>847</v>
      </c>
    </row>
    <row r="13" spans="1:22">
      <c r="A13" s="332" t="s">
        <v>381</v>
      </c>
      <c r="B13" s="333" t="s">
        <v>318</v>
      </c>
      <c r="C13" s="334" t="s">
        <v>617</v>
      </c>
      <c r="D13" s="336" t="s">
        <v>566</v>
      </c>
      <c r="E13" s="336" t="s">
        <v>389</v>
      </c>
      <c r="F13" s="341" t="s">
        <v>831</v>
      </c>
      <c r="G13" s="324" t="s">
        <v>832</v>
      </c>
      <c r="H13" s="337">
        <v>8</v>
      </c>
      <c r="I13" s="337">
        <v>283</v>
      </c>
      <c r="J13" s="337">
        <v>1241</v>
      </c>
      <c r="K13" s="337">
        <v>218695</v>
      </c>
      <c r="L13" s="337">
        <v>0</v>
      </c>
      <c r="M13" s="337">
        <v>218695</v>
      </c>
      <c r="N13" s="327"/>
      <c r="O13" s="171">
        <v>2</v>
      </c>
      <c r="P13" s="171">
        <v>19</v>
      </c>
      <c r="Q13" s="171">
        <v>464</v>
      </c>
      <c r="R13" s="171" t="s">
        <v>6</v>
      </c>
      <c r="S13" s="171">
        <v>28575.52</v>
      </c>
      <c r="T13" s="171">
        <v>0</v>
      </c>
      <c r="U13" s="171">
        <f t="shared" si="0"/>
        <v>28575.52</v>
      </c>
      <c r="V13" s="171"/>
    </row>
    <row r="14" spans="1:22" ht="26.25" thickBot="1">
      <c r="A14" s="342" t="s">
        <v>381</v>
      </c>
      <c r="B14" s="343" t="s">
        <v>318</v>
      </c>
      <c r="C14" s="343" t="s">
        <v>656</v>
      </c>
      <c r="D14" s="344" t="s">
        <v>834</v>
      </c>
      <c r="E14" s="345" t="s">
        <v>389</v>
      </c>
      <c r="F14" s="346" t="s">
        <v>831</v>
      </c>
      <c r="G14" s="347" t="s">
        <v>835</v>
      </c>
      <c r="H14" s="348">
        <v>1</v>
      </c>
      <c r="I14" s="348">
        <v>4</v>
      </c>
      <c r="J14" s="348" t="s">
        <v>316</v>
      </c>
      <c r="K14" s="348" t="s">
        <v>316</v>
      </c>
      <c r="L14" s="348" t="s">
        <v>316</v>
      </c>
      <c r="M14" s="349">
        <v>11275</v>
      </c>
      <c r="N14" s="350" t="s">
        <v>317</v>
      </c>
      <c r="O14" s="171">
        <v>1</v>
      </c>
      <c r="P14" s="171">
        <v>6</v>
      </c>
      <c r="Q14" s="171">
        <v>112</v>
      </c>
      <c r="R14" s="171" t="s">
        <v>6</v>
      </c>
      <c r="S14" s="171">
        <v>10258.44</v>
      </c>
      <c r="T14" s="171">
        <v>0</v>
      </c>
      <c r="U14" s="171">
        <f t="shared" si="0"/>
        <v>10258.44</v>
      </c>
      <c r="V14" s="171"/>
    </row>
  </sheetData>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'C:\Users\Angeliki\Desktop\NWP-INALE\RCM_MED\[ToR1_Med&amp;BS Table_2016 RCMMEDBS-LP Data Call.xlsx]Drop-down list'!#REF!</xm:f>
          </x14:formula1>
          <xm:sqref>A5:A14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theme="4" tint="0.39997558519241921"/>
    <pageSetUpPr fitToPage="1"/>
  </sheetPr>
  <dimension ref="A1:K6"/>
  <sheetViews>
    <sheetView zoomScale="85" zoomScaleNormal="85" workbookViewId="0">
      <selection activeCell="K2" sqref="K2"/>
    </sheetView>
  </sheetViews>
  <sheetFormatPr defaultRowHeight="12.75"/>
  <cols>
    <col min="2" max="2" width="19" customWidth="1"/>
    <col min="3" max="3" width="15.28515625" customWidth="1"/>
    <col min="4" max="4" width="14" customWidth="1"/>
    <col min="5" max="5" width="15.5703125" customWidth="1"/>
    <col min="6" max="6" width="18.42578125" customWidth="1"/>
    <col min="7" max="7" width="20.5703125" customWidth="1"/>
    <col min="8" max="8" width="21" customWidth="1"/>
    <col min="9" max="9" width="17.42578125" customWidth="1"/>
    <col min="10" max="10" width="19.42578125" customWidth="1"/>
    <col min="11" max="11" width="25.85546875" customWidth="1"/>
  </cols>
  <sheetData>
    <row r="1" spans="1:11" ht="13.5" thickBot="1">
      <c r="A1" s="8" t="s">
        <v>319</v>
      </c>
      <c r="B1" s="62"/>
      <c r="C1" s="62"/>
      <c r="D1" s="62"/>
      <c r="E1" s="62"/>
      <c r="F1" s="62"/>
      <c r="G1" s="62"/>
      <c r="H1" s="62"/>
      <c r="I1" s="62"/>
      <c r="J1" s="62"/>
      <c r="K1" s="62"/>
    </row>
    <row r="2" spans="1:11">
      <c r="A2" s="133"/>
      <c r="B2" s="90"/>
      <c r="C2" s="90"/>
      <c r="D2" s="90"/>
      <c r="E2" s="90"/>
      <c r="F2" s="90"/>
      <c r="G2" s="90"/>
      <c r="J2" s="104" t="s">
        <v>58</v>
      </c>
      <c r="K2" s="102" t="s">
        <v>1184</v>
      </c>
    </row>
    <row r="3" spans="1:11" ht="13.5" thickBot="1">
      <c r="A3" s="90"/>
      <c r="B3" s="90"/>
      <c r="C3" s="90"/>
      <c r="D3" s="90"/>
      <c r="E3" s="90"/>
      <c r="F3" s="90"/>
      <c r="G3" s="90"/>
      <c r="J3" s="105" t="s">
        <v>57</v>
      </c>
      <c r="K3" s="159">
        <v>2018</v>
      </c>
    </row>
    <row r="4" spans="1:11" ht="39" thickBot="1">
      <c r="A4" s="113" t="s">
        <v>0</v>
      </c>
      <c r="B4" s="113" t="s">
        <v>1</v>
      </c>
      <c r="C4" s="107" t="s">
        <v>240</v>
      </c>
      <c r="D4" s="107" t="s">
        <v>62</v>
      </c>
      <c r="E4" s="137" t="s">
        <v>320</v>
      </c>
      <c r="F4" s="137" t="s">
        <v>321</v>
      </c>
      <c r="G4" s="137" t="s">
        <v>322</v>
      </c>
      <c r="H4" s="137" t="s">
        <v>323</v>
      </c>
      <c r="I4" s="137" t="s">
        <v>324</v>
      </c>
      <c r="J4" s="137" t="s">
        <v>325</v>
      </c>
      <c r="K4" s="646" t="s">
        <v>4</v>
      </c>
    </row>
    <row r="5" spans="1:11" ht="63.75">
      <c r="A5" s="29" t="s">
        <v>381</v>
      </c>
      <c r="B5" s="65" t="s">
        <v>817</v>
      </c>
      <c r="C5" s="66" t="s">
        <v>838</v>
      </c>
      <c r="D5" s="64" t="s">
        <v>382</v>
      </c>
      <c r="E5" s="67" t="s">
        <v>839</v>
      </c>
      <c r="F5" s="35">
        <v>1</v>
      </c>
      <c r="G5" s="35">
        <v>529</v>
      </c>
      <c r="H5" s="35">
        <v>1202.19</v>
      </c>
      <c r="I5" s="35">
        <v>1202.19</v>
      </c>
      <c r="J5" s="35">
        <v>0</v>
      </c>
      <c r="K5" s="647" t="s">
        <v>853</v>
      </c>
    </row>
    <row r="6" spans="1:11" ht="102">
      <c r="A6" s="29" t="s">
        <v>381</v>
      </c>
      <c r="B6" s="68" t="s">
        <v>817</v>
      </c>
      <c r="C6" s="69" t="s">
        <v>840</v>
      </c>
      <c r="D6" s="64" t="s">
        <v>382</v>
      </c>
      <c r="E6" s="63" t="s">
        <v>841</v>
      </c>
      <c r="F6" s="36">
        <v>29</v>
      </c>
      <c r="G6" s="36" t="s">
        <v>7</v>
      </c>
      <c r="H6" s="36">
        <v>528.61</v>
      </c>
      <c r="I6" s="36">
        <v>528.61</v>
      </c>
      <c r="J6" s="36">
        <v>0</v>
      </c>
      <c r="K6" s="648" t="s">
        <v>854</v>
      </c>
    </row>
  </sheetData>
  <pageMargins left="0.7" right="0.7" top="0.75" bottom="0.75" header="0.3" footer="0.3"/>
  <pageSetup paperSize="9" scale="7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'C:\Users\Angeliki\Desktop\NWP-INALE\RCM_MED\[ToR1_Med&amp;BS Table_2016 RCMMEDBS-LP Data Call.xlsx]Drop-down list'!#REF!</xm:f>
          </x14:formula1>
          <xm:sqref>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theme="4" tint="0.39997558519241921"/>
    <pageSetUpPr fitToPage="1"/>
  </sheetPr>
  <dimension ref="A1:U26"/>
  <sheetViews>
    <sheetView topLeftCell="A28" zoomScale="70" zoomScaleNormal="70" workbookViewId="0">
      <selection activeCell="R5" sqref="R5"/>
    </sheetView>
  </sheetViews>
  <sheetFormatPr defaultColWidth="8.85546875" defaultRowHeight="12.75"/>
  <cols>
    <col min="1" max="1" width="7.42578125" style="77" customWidth="1"/>
    <col min="2" max="2" width="15" style="77" customWidth="1"/>
    <col min="3" max="3" width="11.42578125" style="77" customWidth="1"/>
    <col min="4" max="4" width="13.28515625" style="77" customWidth="1"/>
    <col min="5" max="5" width="11.28515625" style="77" customWidth="1"/>
    <col min="6" max="6" width="18.7109375" style="77" customWidth="1"/>
    <col min="7" max="7" width="13.5703125" style="77" customWidth="1"/>
    <col min="8" max="8" width="15.7109375" style="77" customWidth="1"/>
    <col min="9" max="9" width="17.140625" style="77" customWidth="1"/>
    <col min="10" max="10" width="19.140625" style="77" customWidth="1"/>
    <col min="11" max="11" width="14.85546875" style="77" customWidth="1"/>
    <col min="12" max="12" width="15.85546875" style="77" customWidth="1"/>
    <col min="13" max="13" width="12.7109375" style="77" customWidth="1"/>
    <col min="14" max="14" width="14" style="77" customWidth="1"/>
    <col min="15" max="15" width="18.85546875" style="77" customWidth="1"/>
    <col min="16" max="16" width="21.42578125" style="77" customWidth="1"/>
    <col min="17" max="17" width="14.7109375" style="77" customWidth="1"/>
    <col min="18" max="18" width="16.28515625" style="77" customWidth="1"/>
    <col min="19" max="19" width="22" style="77" customWidth="1"/>
    <col min="20" max="20" width="18.85546875" style="77" customWidth="1"/>
    <col min="21" max="21" width="15.140625" style="77" customWidth="1"/>
    <col min="22" max="16384" width="8.85546875" style="77"/>
  </cols>
  <sheetData>
    <row r="1" spans="1:21" ht="13.5" thickBot="1">
      <c r="A1" s="70" t="s">
        <v>49</v>
      </c>
    </row>
    <row r="2" spans="1:21" s="73" customFormat="1">
      <c r="B2" s="71"/>
      <c r="C2" s="71"/>
      <c r="D2" s="71"/>
      <c r="E2" s="71"/>
      <c r="F2" s="71"/>
      <c r="G2" s="71"/>
      <c r="H2" s="71"/>
      <c r="I2" s="71"/>
      <c r="J2" s="71"/>
      <c r="K2" s="71"/>
      <c r="L2" s="71"/>
      <c r="M2" s="71"/>
      <c r="N2" s="71"/>
      <c r="O2" s="71"/>
      <c r="P2" s="71"/>
      <c r="Q2" s="71"/>
      <c r="R2" s="71"/>
      <c r="S2" s="72" t="s">
        <v>58</v>
      </c>
      <c r="T2" s="102" t="s">
        <v>1184</v>
      </c>
    </row>
    <row r="3" spans="1:21" ht="13.5" thickBot="1">
      <c r="A3" s="74"/>
      <c r="B3" s="75"/>
      <c r="C3" s="75"/>
      <c r="D3" s="75"/>
      <c r="E3" s="75"/>
      <c r="F3" s="75"/>
      <c r="G3" s="75"/>
      <c r="H3" s="75"/>
      <c r="I3" s="75"/>
      <c r="J3" s="75"/>
      <c r="K3" s="75"/>
      <c r="L3" s="75"/>
      <c r="M3" s="75"/>
      <c r="N3" s="75"/>
      <c r="O3" s="75"/>
      <c r="P3" s="75"/>
      <c r="Q3" s="75"/>
      <c r="R3" s="75"/>
      <c r="S3" s="76" t="s">
        <v>57</v>
      </c>
      <c r="T3" s="358">
        <v>2018</v>
      </c>
    </row>
    <row r="4" spans="1:21" ht="34.5" customHeight="1" thickBot="1">
      <c r="A4" s="919"/>
      <c r="B4" s="919"/>
      <c r="C4" s="919"/>
      <c r="D4" s="919"/>
      <c r="E4" s="919"/>
      <c r="F4" s="919"/>
      <c r="G4" s="919"/>
      <c r="H4" s="920" t="s">
        <v>12</v>
      </c>
      <c r="I4" s="921"/>
      <c r="J4" s="187" t="s">
        <v>13</v>
      </c>
      <c r="K4" s="920" t="s">
        <v>14</v>
      </c>
      <c r="L4" s="921"/>
      <c r="M4" s="920" t="s">
        <v>15</v>
      </c>
      <c r="N4" s="921"/>
      <c r="O4" s="920" t="s">
        <v>16</v>
      </c>
      <c r="P4" s="921"/>
      <c r="Q4" s="922"/>
      <c r="R4" s="922"/>
      <c r="S4" s="185"/>
      <c r="T4" s="185"/>
    </row>
    <row r="5" spans="1:21" ht="132.75" customHeight="1" thickBot="1">
      <c r="A5" s="188" t="s">
        <v>0</v>
      </c>
      <c r="B5" s="189" t="s">
        <v>10</v>
      </c>
      <c r="C5" s="190" t="s">
        <v>43</v>
      </c>
      <c r="D5" s="190" t="s">
        <v>1</v>
      </c>
      <c r="E5" s="190" t="s">
        <v>5</v>
      </c>
      <c r="F5" s="191" t="s">
        <v>28</v>
      </c>
      <c r="G5" s="192" t="s">
        <v>29</v>
      </c>
      <c r="H5" s="192" t="s">
        <v>17</v>
      </c>
      <c r="I5" s="192" t="s">
        <v>30</v>
      </c>
      <c r="J5" s="192" t="s">
        <v>31</v>
      </c>
      <c r="K5" s="192" t="s">
        <v>38</v>
      </c>
      <c r="L5" s="192" t="s">
        <v>32</v>
      </c>
      <c r="M5" s="192" t="s">
        <v>33</v>
      </c>
      <c r="N5" s="192" t="s">
        <v>34</v>
      </c>
      <c r="O5" s="192" t="s">
        <v>39</v>
      </c>
      <c r="P5" s="192" t="s">
        <v>35</v>
      </c>
      <c r="Q5" s="361" t="s">
        <v>40</v>
      </c>
      <c r="R5" s="192" t="s">
        <v>41</v>
      </c>
      <c r="S5" s="192" t="s">
        <v>36</v>
      </c>
      <c r="T5" s="179" t="s">
        <v>225</v>
      </c>
    </row>
    <row r="6" spans="1:21" ht="51">
      <c r="A6" s="281" t="s">
        <v>381</v>
      </c>
      <c r="B6" s="282" t="s">
        <v>381</v>
      </c>
      <c r="C6" s="283">
        <v>2018</v>
      </c>
      <c r="D6" s="284" t="s">
        <v>83</v>
      </c>
      <c r="E6" s="283" t="s">
        <v>79</v>
      </c>
      <c r="F6" s="285" t="s">
        <v>767</v>
      </c>
      <c r="G6" s="283" t="s">
        <v>768</v>
      </c>
      <c r="H6" s="283" t="s">
        <v>6</v>
      </c>
      <c r="I6" s="283" t="s">
        <v>714</v>
      </c>
      <c r="J6" s="354" t="s">
        <v>7</v>
      </c>
      <c r="K6" s="290" t="s">
        <v>6</v>
      </c>
      <c r="L6" s="353" t="s">
        <v>715</v>
      </c>
      <c r="M6" s="353" t="s">
        <v>715</v>
      </c>
      <c r="N6" s="357" t="s">
        <v>716</v>
      </c>
      <c r="O6" s="283" t="s">
        <v>7</v>
      </c>
      <c r="P6" s="290" t="s">
        <v>7</v>
      </c>
      <c r="Q6" s="353" t="s">
        <v>6</v>
      </c>
      <c r="R6" s="359" t="s">
        <v>7</v>
      </c>
      <c r="S6" s="210"/>
      <c r="T6" s="177"/>
      <c r="U6" s="362"/>
    </row>
    <row r="7" spans="1:21" ht="49.5" customHeight="1">
      <c r="A7" s="286" t="s">
        <v>381</v>
      </c>
      <c r="B7" s="287" t="s">
        <v>381</v>
      </c>
      <c r="C7" s="288">
        <v>2018</v>
      </c>
      <c r="D7" s="289" t="s">
        <v>83</v>
      </c>
      <c r="E7" s="288" t="s">
        <v>79</v>
      </c>
      <c r="F7" s="288" t="s">
        <v>770</v>
      </c>
      <c r="G7" s="288" t="s">
        <v>768</v>
      </c>
      <c r="H7" s="288" t="s">
        <v>6</v>
      </c>
      <c r="I7" s="288" t="s">
        <v>714</v>
      </c>
      <c r="J7" s="283" t="s">
        <v>7</v>
      </c>
      <c r="K7" s="356" t="s">
        <v>82</v>
      </c>
      <c r="L7" s="353" t="s">
        <v>715</v>
      </c>
      <c r="M7" s="353" t="s">
        <v>715</v>
      </c>
      <c r="N7" s="353" t="s">
        <v>716</v>
      </c>
      <c r="O7" s="288" t="s">
        <v>7</v>
      </c>
      <c r="P7" s="356" t="s">
        <v>7</v>
      </c>
      <c r="Q7" s="353" t="s">
        <v>6</v>
      </c>
      <c r="R7" s="360" t="s">
        <v>7</v>
      </c>
      <c r="S7" s="367"/>
      <c r="T7" s="368"/>
    </row>
    <row r="8" spans="1:21" ht="43.5" customHeight="1">
      <c r="A8" s="286" t="s">
        <v>381</v>
      </c>
      <c r="B8" s="287" t="s">
        <v>381</v>
      </c>
      <c r="C8" s="288">
        <v>2018</v>
      </c>
      <c r="D8" s="289" t="s">
        <v>83</v>
      </c>
      <c r="E8" s="288" t="s">
        <v>79</v>
      </c>
      <c r="F8" s="288" t="s">
        <v>771</v>
      </c>
      <c r="G8" s="288" t="s">
        <v>718</v>
      </c>
      <c r="H8" s="288" t="s">
        <v>6</v>
      </c>
      <c r="I8" s="355" t="s">
        <v>856</v>
      </c>
      <c r="J8" s="288" t="s">
        <v>6</v>
      </c>
      <c r="K8" s="288" t="s">
        <v>6</v>
      </c>
      <c r="L8" s="360" t="s">
        <v>856</v>
      </c>
      <c r="M8" s="288" t="s">
        <v>719</v>
      </c>
      <c r="N8" s="288" t="s">
        <v>720</v>
      </c>
      <c r="O8" s="288" t="s">
        <v>7</v>
      </c>
      <c r="P8" s="356" t="s">
        <v>7</v>
      </c>
      <c r="Q8" s="353" t="s">
        <v>6</v>
      </c>
      <c r="R8" s="360" t="s">
        <v>856</v>
      </c>
      <c r="S8" s="812" t="s">
        <v>801</v>
      </c>
      <c r="T8" s="812" t="s">
        <v>861</v>
      </c>
    </row>
    <row r="9" spans="1:21" ht="38.25">
      <c r="A9" s="286" t="s">
        <v>381</v>
      </c>
      <c r="B9" s="287" t="s">
        <v>381</v>
      </c>
      <c r="C9" s="288">
        <v>2018</v>
      </c>
      <c r="D9" s="289" t="s">
        <v>83</v>
      </c>
      <c r="E9" s="288" t="s">
        <v>79</v>
      </c>
      <c r="F9" s="288" t="s">
        <v>773</v>
      </c>
      <c r="G9" s="288" t="s">
        <v>721</v>
      </c>
      <c r="H9" s="288" t="s">
        <v>6</v>
      </c>
      <c r="I9" s="355" t="s">
        <v>856</v>
      </c>
      <c r="J9" s="288" t="s">
        <v>6</v>
      </c>
      <c r="K9" s="288" t="s">
        <v>6</v>
      </c>
      <c r="L9" s="360" t="s">
        <v>856</v>
      </c>
      <c r="M9" s="288" t="s">
        <v>719</v>
      </c>
      <c r="N9" s="288" t="s">
        <v>720</v>
      </c>
      <c r="O9" s="288" t="s">
        <v>7</v>
      </c>
      <c r="P9" s="356" t="s">
        <v>7</v>
      </c>
      <c r="Q9" s="353" t="s">
        <v>6</v>
      </c>
      <c r="R9" s="360" t="s">
        <v>856</v>
      </c>
      <c r="S9" s="813"/>
      <c r="T9" s="813"/>
    </row>
    <row r="10" spans="1:21" ht="25.5">
      <c r="A10" s="286" t="s">
        <v>381</v>
      </c>
      <c r="B10" s="287" t="s">
        <v>381</v>
      </c>
      <c r="C10" s="288">
        <v>2018</v>
      </c>
      <c r="D10" s="289" t="s">
        <v>83</v>
      </c>
      <c r="E10" s="288" t="s">
        <v>79</v>
      </c>
      <c r="F10" s="288" t="s">
        <v>774</v>
      </c>
      <c r="G10" s="288" t="s">
        <v>723</v>
      </c>
      <c r="H10" s="288" t="s">
        <v>6</v>
      </c>
      <c r="I10" s="355" t="s">
        <v>856</v>
      </c>
      <c r="J10" s="288" t="s">
        <v>6</v>
      </c>
      <c r="K10" s="288" t="s">
        <v>6</v>
      </c>
      <c r="L10" s="360" t="s">
        <v>856</v>
      </c>
      <c r="M10" s="288" t="s">
        <v>719</v>
      </c>
      <c r="N10" s="288" t="s">
        <v>720</v>
      </c>
      <c r="O10" s="288" t="s">
        <v>7</v>
      </c>
      <c r="P10" s="356" t="s">
        <v>7</v>
      </c>
      <c r="Q10" s="353" t="s">
        <v>6</v>
      </c>
      <c r="R10" s="360" t="s">
        <v>856</v>
      </c>
      <c r="S10" s="813"/>
      <c r="T10" s="813"/>
    </row>
    <row r="11" spans="1:21" ht="25.5">
      <c r="A11" s="286" t="s">
        <v>381</v>
      </c>
      <c r="B11" s="287" t="s">
        <v>381</v>
      </c>
      <c r="C11" s="288">
        <v>2018</v>
      </c>
      <c r="D11" s="289" t="s">
        <v>83</v>
      </c>
      <c r="E11" s="288" t="s">
        <v>79</v>
      </c>
      <c r="F11" s="288" t="s">
        <v>775</v>
      </c>
      <c r="G11" s="288" t="s">
        <v>725</v>
      </c>
      <c r="H11" s="288" t="s">
        <v>6</v>
      </c>
      <c r="I11" s="355" t="s">
        <v>856</v>
      </c>
      <c r="J11" s="288" t="s">
        <v>6</v>
      </c>
      <c r="K11" s="288" t="s">
        <v>6</v>
      </c>
      <c r="L11" s="360" t="s">
        <v>856</v>
      </c>
      <c r="M11" s="288" t="s">
        <v>719</v>
      </c>
      <c r="N11" s="288" t="s">
        <v>720</v>
      </c>
      <c r="O11" s="288" t="s">
        <v>7</v>
      </c>
      <c r="P11" s="356" t="s">
        <v>7</v>
      </c>
      <c r="Q11" s="353" t="s">
        <v>6</v>
      </c>
      <c r="R11" s="360" t="s">
        <v>856</v>
      </c>
      <c r="S11" s="813"/>
      <c r="T11" s="813"/>
    </row>
    <row r="12" spans="1:21" ht="25.5">
      <c r="A12" s="286" t="s">
        <v>381</v>
      </c>
      <c r="B12" s="287" t="s">
        <v>381</v>
      </c>
      <c r="C12" s="288">
        <v>2018</v>
      </c>
      <c r="D12" s="289" t="s">
        <v>83</v>
      </c>
      <c r="E12" s="288" t="s">
        <v>79</v>
      </c>
      <c r="F12" s="288" t="s">
        <v>777</v>
      </c>
      <c r="G12" s="288" t="s">
        <v>725</v>
      </c>
      <c r="H12" s="288" t="s">
        <v>6</v>
      </c>
      <c r="I12" s="355" t="s">
        <v>856</v>
      </c>
      <c r="J12" s="288" t="s">
        <v>6</v>
      </c>
      <c r="K12" s="288" t="s">
        <v>6</v>
      </c>
      <c r="L12" s="360" t="s">
        <v>856</v>
      </c>
      <c r="M12" s="288" t="s">
        <v>719</v>
      </c>
      <c r="N12" s="288" t="s">
        <v>720</v>
      </c>
      <c r="O12" s="288" t="s">
        <v>7</v>
      </c>
      <c r="P12" s="356" t="s">
        <v>7</v>
      </c>
      <c r="Q12" s="353" t="s">
        <v>6</v>
      </c>
      <c r="R12" s="360" t="s">
        <v>856</v>
      </c>
      <c r="S12" s="813"/>
      <c r="T12" s="813"/>
    </row>
    <row r="13" spans="1:21" ht="25.5">
      <c r="A13" s="286" t="s">
        <v>381</v>
      </c>
      <c r="B13" s="287" t="s">
        <v>381</v>
      </c>
      <c r="C13" s="288">
        <v>2018</v>
      </c>
      <c r="D13" s="289" t="s">
        <v>78</v>
      </c>
      <c r="E13" s="288" t="s">
        <v>79</v>
      </c>
      <c r="F13" s="288" t="s">
        <v>778</v>
      </c>
      <c r="G13" s="288" t="s">
        <v>728</v>
      </c>
      <c r="H13" s="288" t="s">
        <v>6</v>
      </c>
      <c r="I13" s="355" t="s">
        <v>856</v>
      </c>
      <c r="J13" s="288" t="s">
        <v>6</v>
      </c>
      <c r="K13" s="288" t="s">
        <v>6</v>
      </c>
      <c r="L13" s="360" t="s">
        <v>856</v>
      </c>
      <c r="M13" s="288" t="s">
        <v>719</v>
      </c>
      <c r="N13" s="288" t="s">
        <v>720</v>
      </c>
      <c r="O13" s="288" t="s">
        <v>7</v>
      </c>
      <c r="P13" s="356" t="s">
        <v>7</v>
      </c>
      <c r="Q13" s="353" t="s">
        <v>6</v>
      </c>
      <c r="R13" s="360" t="s">
        <v>856</v>
      </c>
      <c r="S13" s="813"/>
      <c r="T13" s="813"/>
    </row>
    <row r="14" spans="1:21" ht="25.5">
      <c r="A14" s="286" t="s">
        <v>381</v>
      </c>
      <c r="B14" s="287" t="s">
        <v>381</v>
      </c>
      <c r="C14" s="288">
        <v>2018</v>
      </c>
      <c r="D14" s="289" t="s">
        <v>78</v>
      </c>
      <c r="E14" s="288" t="s">
        <v>79</v>
      </c>
      <c r="F14" s="288" t="s">
        <v>780</v>
      </c>
      <c r="G14" s="288" t="s">
        <v>728</v>
      </c>
      <c r="H14" s="288" t="s">
        <v>6</v>
      </c>
      <c r="I14" s="355" t="s">
        <v>856</v>
      </c>
      <c r="J14" s="288" t="s">
        <v>6</v>
      </c>
      <c r="K14" s="288" t="s">
        <v>6</v>
      </c>
      <c r="L14" s="360" t="s">
        <v>856</v>
      </c>
      <c r="M14" s="288" t="s">
        <v>719</v>
      </c>
      <c r="N14" s="288" t="s">
        <v>720</v>
      </c>
      <c r="O14" s="288" t="s">
        <v>7</v>
      </c>
      <c r="P14" s="356" t="s">
        <v>7</v>
      </c>
      <c r="Q14" s="353" t="s">
        <v>6</v>
      </c>
      <c r="R14" s="360" t="s">
        <v>856</v>
      </c>
      <c r="S14" s="814"/>
      <c r="T14" s="814"/>
    </row>
    <row r="15" spans="1:21" ht="38.25">
      <c r="A15" s="286" t="s">
        <v>381</v>
      </c>
      <c r="B15" s="287" t="s">
        <v>381</v>
      </c>
      <c r="C15" s="288">
        <v>2018</v>
      </c>
      <c r="D15" s="289" t="s">
        <v>86</v>
      </c>
      <c r="E15" s="288" t="s">
        <v>79</v>
      </c>
      <c r="F15" s="288" t="s">
        <v>781</v>
      </c>
      <c r="G15" s="288" t="s">
        <v>728</v>
      </c>
      <c r="H15" s="288" t="s">
        <v>7</v>
      </c>
      <c r="I15" s="353" t="s">
        <v>7</v>
      </c>
      <c r="J15" s="288" t="s">
        <v>7</v>
      </c>
      <c r="K15" s="288" t="s">
        <v>7</v>
      </c>
      <c r="L15" s="288" t="s">
        <v>7</v>
      </c>
      <c r="M15" s="288" t="s">
        <v>719</v>
      </c>
      <c r="N15" s="288" t="s">
        <v>7</v>
      </c>
      <c r="O15" s="288" t="s">
        <v>7</v>
      </c>
      <c r="P15" s="288" t="s">
        <v>7</v>
      </c>
      <c r="Q15" s="288" t="s">
        <v>7</v>
      </c>
      <c r="R15" s="288" t="s">
        <v>7</v>
      </c>
      <c r="S15" s="289" t="s">
        <v>855</v>
      </c>
      <c r="T15" s="368"/>
    </row>
    <row r="16" spans="1:21" ht="38.25">
      <c r="A16" s="286" t="s">
        <v>381</v>
      </c>
      <c r="B16" s="287" t="s">
        <v>381</v>
      </c>
      <c r="C16" s="288">
        <v>2019</v>
      </c>
      <c r="D16" s="289" t="s">
        <v>86</v>
      </c>
      <c r="E16" s="288" t="s">
        <v>79</v>
      </c>
      <c r="F16" s="353" t="s">
        <v>782</v>
      </c>
      <c r="G16" s="353" t="s">
        <v>728</v>
      </c>
      <c r="H16" s="288" t="s">
        <v>6</v>
      </c>
      <c r="I16" s="355" t="s">
        <v>856</v>
      </c>
      <c r="J16" s="353" t="s">
        <v>6</v>
      </c>
      <c r="K16" s="353" t="s">
        <v>6</v>
      </c>
      <c r="L16" s="353" t="s">
        <v>856</v>
      </c>
      <c r="M16" s="288" t="s">
        <v>719</v>
      </c>
      <c r="N16" s="288" t="s">
        <v>720</v>
      </c>
      <c r="O16" s="353"/>
      <c r="P16" s="353"/>
      <c r="Q16" s="283" t="s">
        <v>6</v>
      </c>
      <c r="R16" s="353" t="s">
        <v>856</v>
      </c>
      <c r="S16" s="369"/>
      <c r="T16" s="370"/>
    </row>
    <row r="17" spans="1:20" ht="38.25">
      <c r="A17" s="286" t="s">
        <v>381</v>
      </c>
      <c r="B17" s="287" t="s">
        <v>381</v>
      </c>
      <c r="C17" s="288">
        <v>2020</v>
      </c>
      <c r="D17" s="289" t="s">
        <v>86</v>
      </c>
      <c r="E17" s="288" t="s">
        <v>79</v>
      </c>
      <c r="F17" s="353" t="s">
        <v>783</v>
      </c>
      <c r="G17" s="353" t="s">
        <v>728</v>
      </c>
      <c r="H17" s="288" t="s">
        <v>7</v>
      </c>
      <c r="I17" s="288" t="s">
        <v>7</v>
      </c>
      <c r="J17" s="288" t="s">
        <v>7</v>
      </c>
      <c r="K17" s="288" t="s">
        <v>7</v>
      </c>
      <c r="L17" s="288" t="s">
        <v>7</v>
      </c>
      <c r="M17" s="288" t="s">
        <v>719</v>
      </c>
      <c r="N17" s="288" t="s">
        <v>7</v>
      </c>
      <c r="O17" s="288" t="s">
        <v>7</v>
      </c>
      <c r="P17" s="288" t="s">
        <v>7</v>
      </c>
      <c r="Q17" s="288" t="s">
        <v>7</v>
      </c>
      <c r="R17" s="288" t="s">
        <v>7</v>
      </c>
      <c r="S17" s="289" t="s">
        <v>855</v>
      </c>
      <c r="T17" s="370"/>
    </row>
    <row r="18" spans="1:20" ht="38.25">
      <c r="A18" s="286" t="s">
        <v>381</v>
      </c>
      <c r="B18" s="287" t="s">
        <v>673</v>
      </c>
      <c r="C18" s="288">
        <v>2018</v>
      </c>
      <c r="D18" s="289" t="s">
        <v>566</v>
      </c>
      <c r="E18" s="288" t="s">
        <v>617</v>
      </c>
      <c r="F18" s="288" t="s">
        <v>790</v>
      </c>
      <c r="G18" s="288" t="s">
        <v>729</v>
      </c>
      <c r="H18" s="288" t="s">
        <v>7</v>
      </c>
      <c r="I18" s="288" t="s">
        <v>791</v>
      </c>
      <c r="J18" s="288" t="s">
        <v>6</v>
      </c>
      <c r="K18" s="288" t="s">
        <v>6</v>
      </c>
      <c r="L18" s="288" t="s">
        <v>7</v>
      </c>
      <c r="M18" s="288" t="s">
        <v>719</v>
      </c>
      <c r="N18" s="288" t="s">
        <v>720</v>
      </c>
      <c r="O18" s="288" t="s">
        <v>7</v>
      </c>
      <c r="P18" s="288" t="s">
        <v>7</v>
      </c>
      <c r="Q18" s="288" t="s">
        <v>7</v>
      </c>
      <c r="R18" s="288" t="s">
        <v>7</v>
      </c>
      <c r="S18" s="289" t="s">
        <v>791</v>
      </c>
      <c r="T18" s="368"/>
    </row>
    <row r="19" spans="1:20" ht="38.25">
      <c r="A19" s="286" t="s">
        <v>381</v>
      </c>
      <c r="B19" s="287" t="s">
        <v>675</v>
      </c>
      <c r="C19" s="288">
        <v>2018</v>
      </c>
      <c r="D19" s="289" t="s">
        <v>566</v>
      </c>
      <c r="E19" s="288" t="s">
        <v>656</v>
      </c>
      <c r="F19" s="288" t="s">
        <v>790</v>
      </c>
      <c r="G19" s="288" t="s">
        <v>729</v>
      </c>
      <c r="H19" s="288" t="s">
        <v>7</v>
      </c>
      <c r="I19" s="288" t="s">
        <v>791</v>
      </c>
      <c r="J19" s="288" t="s">
        <v>6</v>
      </c>
      <c r="K19" s="288" t="s">
        <v>6</v>
      </c>
      <c r="L19" s="288" t="s">
        <v>7</v>
      </c>
      <c r="M19" s="288" t="s">
        <v>719</v>
      </c>
      <c r="N19" s="288" t="s">
        <v>720</v>
      </c>
      <c r="O19" s="288" t="s">
        <v>7</v>
      </c>
      <c r="P19" s="288" t="s">
        <v>7</v>
      </c>
      <c r="Q19" s="288" t="s">
        <v>7</v>
      </c>
      <c r="R19" s="288" t="s">
        <v>7</v>
      </c>
      <c r="S19" s="289" t="s">
        <v>791</v>
      </c>
      <c r="T19" s="368"/>
    </row>
    <row r="20" spans="1:20" ht="114.75">
      <c r="A20" s="573" t="s">
        <v>381</v>
      </c>
      <c r="B20" s="573" t="s">
        <v>381</v>
      </c>
      <c r="C20" s="574">
        <v>2018</v>
      </c>
      <c r="D20" s="575" t="s">
        <v>862</v>
      </c>
      <c r="E20" s="574" t="s">
        <v>79</v>
      </c>
      <c r="F20" s="576" t="s">
        <v>1073</v>
      </c>
      <c r="G20" s="577" t="s">
        <v>1062</v>
      </c>
      <c r="H20" s="577" t="s">
        <v>6</v>
      </c>
      <c r="I20" s="577" t="s">
        <v>1063</v>
      </c>
      <c r="J20" s="577" t="s">
        <v>82</v>
      </c>
      <c r="K20" s="577" t="s">
        <v>6</v>
      </c>
      <c r="L20" s="578" t="s">
        <v>1064</v>
      </c>
      <c r="M20" s="579" t="s">
        <v>1180</v>
      </c>
      <c r="N20" s="577" t="s">
        <v>1065</v>
      </c>
      <c r="O20" s="577" t="s">
        <v>6</v>
      </c>
      <c r="P20" s="577" t="s">
        <v>1066</v>
      </c>
      <c r="Q20" s="577" t="s">
        <v>1067</v>
      </c>
      <c r="R20" s="577" t="s">
        <v>1067</v>
      </c>
      <c r="S20" s="580" t="s">
        <v>1068</v>
      </c>
      <c r="T20" s="581"/>
    </row>
    <row r="21" spans="1:20" ht="114.75">
      <c r="A21" s="582" t="s">
        <v>381</v>
      </c>
      <c r="B21" s="582" t="s">
        <v>381</v>
      </c>
      <c r="C21" s="579">
        <v>2018</v>
      </c>
      <c r="D21" s="579" t="s">
        <v>862</v>
      </c>
      <c r="E21" s="579" t="s">
        <v>79</v>
      </c>
      <c r="F21" s="583" t="s">
        <v>1074</v>
      </c>
      <c r="G21" s="579" t="s">
        <v>1069</v>
      </c>
      <c r="H21" s="579" t="s">
        <v>6</v>
      </c>
      <c r="I21" s="577" t="s">
        <v>1063</v>
      </c>
      <c r="J21" s="579" t="s">
        <v>82</v>
      </c>
      <c r="K21" s="577" t="s">
        <v>6</v>
      </c>
      <c r="L21" s="584" t="s">
        <v>1064</v>
      </c>
      <c r="M21" s="579" t="s">
        <v>714</v>
      </c>
      <c r="N21" s="579" t="s">
        <v>1070</v>
      </c>
      <c r="O21" s="577" t="s">
        <v>6</v>
      </c>
      <c r="P21" s="577" t="s">
        <v>1066</v>
      </c>
      <c r="Q21" s="579" t="s">
        <v>1067</v>
      </c>
      <c r="R21" s="579" t="s">
        <v>1067</v>
      </c>
      <c r="S21" s="580" t="s">
        <v>1068</v>
      </c>
      <c r="T21" s="585"/>
    </row>
    <row r="22" spans="1:20" ht="114.75">
      <c r="A22" s="582" t="s">
        <v>381</v>
      </c>
      <c r="B22" s="582" t="s">
        <v>381</v>
      </c>
      <c r="C22" s="579">
        <v>2018</v>
      </c>
      <c r="D22" s="579" t="s">
        <v>862</v>
      </c>
      <c r="E22" s="579" t="s">
        <v>79</v>
      </c>
      <c r="F22" s="579" t="s">
        <v>1075</v>
      </c>
      <c r="G22" s="577" t="s">
        <v>1071</v>
      </c>
      <c r="H22" s="579" t="s">
        <v>6</v>
      </c>
      <c r="I22" s="577" t="s">
        <v>1063</v>
      </c>
      <c r="J22" s="579" t="s">
        <v>82</v>
      </c>
      <c r="K22" s="577" t="s">
        <v>6</v>
      </c>
      <c r="L22" s="584" t="s">
        <v>1064</v>
      </c>
      <c r="M22" s="579" t="s">
        <v>1180</v>
      </c>
      <c r="N22" s="579" t="s">
        <v>1072</v>
      </c>
      <c r="O22" s="577" t="s">
        <v>6</v>
      </c>
      <c r="P22" s="577" t="s">
        <v>1066</v>
      </c>
      <c r="Q22" s="579" t="s">
        <v>1067</v>
      </c>
      <c r="R22" s="579" t="s">
        <v>1067</v>
      </c>
      <c r="S22" s="580" t="s">
        <v>1068</v>
      </c>
      <c r="T22" s="586"/>
    </row>
    <row r="23" spans="1:20">
      <c r="M23" s="772"/>
    </row>
    <row r="24" spans="1:20">
      <c r="M24" s="772"/>
    </row>
    <row r="25" spans="1:20">
      <c r="M25" s="652"/>
    </row>
    <row r="26" spans="1:20">
      <c r="M26" s="772"/>
    </row>
  </sheetData>
  <mergeCells count="7">
    <mergeCell ref="T8:T14"/>
    <mergeCell ref="A4:G4"/>
    <mergeCell ref="H4:I4"/>
    <mergeCell ref="K4:L4"/>
    <mergeCell ref="M4:N4"/>
    <mergeCell ref="O4:R4"/>
    <mergeCell ref="S8:S14"/>
  </mergeCells>
  <dataValidations count="2">
    <dataValidation type="list" allowBlank="1" showInputMessage="1" showErrorMessage="1" sqref="A6:A19" xr:uid="{00000000-0002-0000-1000-000000000000}">
      <formula1>#REF!</formula1>
    </dataValidation>
    <dataValidation type="list" allowBlank="1" showInputMessage="1" showErrorMessage="1" sqref="A20:A22" xr:uid="{00000000-0002-0000-1000-000001000000}">
      <formula1>#REF!</formula1>
    </dataValidation>
  </dataValidations>
  <hyperlinks>
    <hyperlink ref="I8" r:id="rId1" xr:uid="{00000000-0004-0000-1000-000000000000}"/>
    <hyperlink ref="I9:I14" r:id="rId2" display="http://point.ku.lt/sites/jtapc/VIZA" xr:uid="{00000000-0004-0000-1000-000001000000}"/>
    <hyperlink ref="I16" r:id="rId3" xr:uid="{00000000-0004-0000-1000-000002000000}"/>
  </hyperlinks>
  <pageMargins left="0.7" right="0.7" top="0.75" bottom="0.75" header="0.3" footer="0.3"/>
  <pageSetup paperSize="9" scale="42" fitToHeight="0" orientation="landscape" r:id="rId4"/>
  <headerFooter alignWithMargins="0"/>
  <legacy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theme="4" tint="0.39997558519241921"/>
    <pageSetUpPr fitToPage="1"/>
  </sheetPr>
  <dimension ref="A1:AG12"/>
  <sheetViews>
    <sheetView topLeftCell="C1" zoomScale="85" zoomScaleNormal="85" workbookViewId="0">
      <selection activeCell="AC7" sqref="AC7"/>
    </sheetView>
  </sheetViews>
  <sheetFormatPr defaultRowHeight="12.75"/>
  <cols>
    <col min="1" max="1" width="7.140625" customWidth="1"/>
    <col min="2" max="2" width="11.42578125" customWidth="1"/>
    <col min="3" max="3" width="10.28515625" customWidth="1"/>
    <col min="6" max="6" width="11.28515625" customWidth="1"/>
    <col min="7" max="7" width="15.42578125" customWidth="1"/>
    <col min="31" max="31" width="12" customWidth="1"/>
    <col min="32" max="32" width="22" customWidth="1"/>
    <col min="33" max="33" width="15.5703125" customWidth="1"/>
    <col min="34" max="34" width="20.5703125" customWidth="1"/>
  </cols>
  <sheetData>
    <row r="1" spans="1:33" ht="13.5" thickBot="1">
      <c r="A1" s="8" t="s">
        <v>144</v>
      </c>
    </row>
    <row r="2" spans="1:33" ht="13.5" customHeight="1">
      <c r="B2" s="8"/>
      <c r="C2" s="8"/>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72" t="s">
        <v>58</v>
      </c>
      <c r="AG2" s="102" t="s">
        <v>1184</v>
      </c>
    </row>
    <row r="3" spans="1:33" ht="13.5" thickBot="1">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93" t="s">
        <v>57</v>
      </c>
      <c r="AG3" s="194">
        <v>2018</v>
      </c>
    </row>
    <row r="4" spans="1:33">
      <c r="A4" s="929"/>
      <c r="B4" s="930"/>
      <c r="C4" s="930"/>
      <c r="D4" s="930"/>
      <c r="E4" s="930"/>
      <c r="F4" s="930"/>
      <c r="G4" s="931"/>
      <c r="H4" s="935" t="s">
        <v>145</v>
      </c>
      <c r="I4" s="936"/>
      <c r="J4" s="936"/>
      <c r="K4" s="936"/>
      <c r="L4" s="936"/>
      <c r="M4" s="936" t="s">
        <v>146</v>
      </c>
      <c r="N4" s="936"/>
      <c r="O4" s="936"/>
      <c r="P4" s="936"/>
      <c r="Q4" s="936"/>
      <c r="R4" s="936"/>
      <c r="S4" s="936"/>
      <c r="T4" s="936"/>
      <c r="U4" s="936"/>
      <c r="V4" s="936"/>
      <c r="W4" s="936" t="s">
        <v>147</v>
      </c>
      <c r="X4" s="936"/>
      <c r="Y4" s="936"/>
      <c r="Z4" s="936"/>
      <c r="AA4" s="936"/>
      <c r="AB4" s="936"/>
      <c r="AC4" s="936"/>
      <c r="AD4" s="936"/>
      <c r="AE4" s="937"/>
      <c r="AF4" s="171"/>
      <c r="AG4" s="171"/>
    </row>
    <row r="5" spans="1:33" ht="90" customHeight="1" thickBot="1">
      <c r="A5" s="932"/>
      <c r="B5" s="933"/>
      <c r="C5" s="933"/>
      <c r="D5" s="933"/>
      <c r="E5" s="933"/>
      <c r="F5" s="933"/>
      <c r="G5" s="934"/>
      <c r="H5" s="938" t="s">
        <v>148</v>
      </c>
      <c r="I5" s="925"/>
      <c r="J5" s="925" t="s">
        <v>149</v>
      </c>
      <c r="K5" s="925"/>
      <c r="L5" s="925"/>
      <c r="M5" s="925" t="s">
        <v>150</v>
      </c>
      <c r="N5" s="925"/>
      <c r="O5" s="925"/>
      <c r="P5" s="925" t="s">
        <v>151</v>
      </c>
      <c r="Q5" s="925"/>
      <c r="R5" s="925"/>
      <c r="S5" s="925"/>
      <c r="T5" s="925"/>
      <c r="U5" s="195" t="s">
        <v>152</v>
      </c>
      <c r="V5" s="195" t="s">
        <v>153</v>
      </c>
      <c r="W5" s="195" t="s">
        <v>154</v>
      </c>
      <c r="X5" s="925" t="s">
        <v>155</v>
      </c>
      <c r="Y5" s="925"/>
      <c r="Z5" s="195" t="s">
        <v>156</v>
      </c>
      <c r="AA5" s="925" t="s">
        <v>157</v>
      </c>
      <c r="AB5" s="925"/>
      <c r="AC5" s="925" t="s">
        <v>158</v>
      </c>
      <c r="AD5" s="925"/>
      <c r="AE5" s="926"/>
      <c r="AF5" s="927" t="s">
        <v>4</v>
      </c>
      <c r="AG5" s="923" t="s">
        <v>225</v>
      </c>
    </row>
    <row r="6" spans="1:33" ht="113.25" thickBot="1">
      <c r="A6" s="199" t="s">
        <v>0</v>
      </c>
      <c r="B6" s="200" t="s">
        <v>159</v>
      </c>
      <c r="C6" s="200" t="s">
        <v>160</v>
      </c>
      <c r="D6" s="200" t="s">
        <v>1</v>
      </c>
      <c r="E6" s="200" t="s">
        <v>161</v>
      </c>
      <c r="F6" s="200" t="s">
        <v>376</v>
      </c>
      <c r="G6" s="201" t="s">
        <v>377</v>
      </c>
      <c r="H6" s="202" t="s">
        <v>162</v>
      </c>
      <c r="I6" s="197" t="s">
        <v>163</v>
      </c>
      <c r="J6" s="197" t="s">
        <v>164</v>
      </c>
      <c r="K6" s="197" t="s">
        <v>165</v>
      </c>
      <c r="L6" s="197" t="s">
        <v>166</v>
      </c>
      <c r="M6" s="197" t="s">
        <v>167</v>
      </c>
      <c r="N6" s="197" t="s">
        <v>168</v>
      </c>
      <c r="O6" s="197" t="s">
        <v>169</v>
      </c>
      <c r="P6" s="197" t="s">
        <v>170</v>
      </c>
      <c r="Q6" s="197" t="s">
        <v>171</v>
      </c>
      <c r="R6" s="197" t="s">
        <v>172</v>
      </c>
      <c r="S6" s="197" t="s">
        <v>173</v>
      </c>
      <c r="T6" s="197" t="s">
        <v>174</v>
      </c>
      <c r="U6" s="197" t="s">
        <v>175</v>
      </c>
      <c r="V6" s="196" t="s">
        <v>176</v>
      </c>
      <c r="W6" s="196" t="s">
        <v>177</v>
      </c>
      <c r="X6" s="196" t="s">
        <v>178</v>
      </c>
      <c r="Y6" s="196" t="s">
        <v>179</v>
      </c>
      <c r="Z6" s="197" t="s">
        <v>180</v>
      </c>
      <c r="AA6" s="197" t="s">
        <v>181</v>
      </c>
      <c r="AB6" s="196" t="s">
        <v>182</v>
      </c>
      <c r="AC6" s="197" t="s">
        <v>183</v>
      </c>
      <c r="AD6" s="197" t="s">
        <v>184</v>
      </c>
      <c r="AE6" s="198" t="s">
        <v>185</v>
      </c>
      <c r="AF6" s="928"/>
      <c r="AG6" s="924"/>
    </row>
    <row r="7" spans="1:33" ht="250.5" customHeight="1">
      <c r="A7" s="482" t="s">
        <v>381</v>
      </c>
      <c r="B7" s="483" t="s">
        <v>957</v>
      </c>
      <c r="C7" s="371" t="s">
        <v>52</v>
      </c>
      <c r="D7" s="371" t="s">
        <v>958</v>
      </c>
      <c r="E7" s="371" t="s">
        <v>959</v>
      </c>
      <c r="F7" s="479" t="s">
        <v>125</v>
      </c>
      <c r="G7" s="371" t="s">
        <v>719</v>
      </c>
      <c r="H7" s="476" t="s">
        <v>6</v>
      </c>
      <c r="I7" s="476" t="s">
        <v>6</v>
      </c>
      <c r="J7" s="476" t="s">
        <v>6</v>
      </c>
      <c r="K7" s="476" t="s">
        <v>6</v>
      </c>
      <c r="L7" s="477" t="s">
        <v>82</v>
      </c>
      <c r="M7" s="476" t="s">
        <v>6</v>
      </c>
      <c r="N7" s="476" t="s">
        <v>6</v>
      </c>
      <c r="O7" s="476" t="s">
        <v>6</v>
      </c>
      <c r="P7" s="476" t="s">
        <v>6</v>
      </c>
      <c r="Q7" s="476" t="s">
        <v>6</v>
      </c>
      <c r="R7" s="476" t="s">
        <v>6</v>
      </c>
      <c r="S7" s="476" t="s">
        <v>6</v>
      </c>
      <c r="T7" s="477" t="s">
        <v>6</v>
      </c>
      <c r="U7" s="476" t="s">
        <v>6</v>
      </c>
      <c r="V7" s="476" t="s">
        <v>6</v>
      </c>
      <c r="W7" s="476" t="s">
        <v>6</v>
      </c>
      <c r="X7" s="476" t="s">
        <v>6</v>
      </c>
      <c r="Y7" s="477" t="s">
        <v>82</v>
      </c>
      <c r="Z7" s="476" t="s">
        <v>6</v>
      </c>
      <c r="AA7" s="476" t="s">
        <v>6</v>
      </c>
      <c r="AB7" s="476" t="s">
        <v>6</v>
      </c>
      <c r="AC7" s="477" t="s">
        <v>6</v>
      </c>
      <c r="AD7" s="476" t="s">
        <v>6</v>
      </c>
      <c r="AE7" s="651" t="s">
        <v>960</v>
      </c>
      <c r="AF7" s="588" t="s">
        <v>965</v>
      </c>
      <c r="AG7" s="588" t="s">
        <v>961</v>
      </c>
    </row>
    <row r="8" spans="1:33" ht="89.25">
      <c r="A8" s="484" t="s">
        <v>381</v>
      </c>
      <c r="B8" s="480" t="s">
        <v>962</v>
      </c>
      <c r="C8" s="479" t="s">
        <v>52</v>
      </c>
      <c r="D8" s="479" t="s">
        <v>958</v>
      </c>
      <c r="E8" s="479" t="s">
        <v>7</v>
      </c>
      <c r="F8" s="479" t="s">
        <v>125</v>
      </c>
      <c r="G8" s="479" t="s">
        <v>895</v>
      </c>
      <c r="H8" s="478" t="s">
        <v>6</v>
      </c>
      <c r="I8" s="478" t="s">
        <v>6</v>
      </c>
      <c r="J8" s="478" t="s">
        <v>6</v>
      </c>
      <c r="K8" s="478" t="s">
        <v>6</v>
      </c>
      <c r="L8" s="478" t="s">
        <v>6</v>
      </c>
      <c r="M8" s="478" t="s">
        <v>6</v>
      </c>
      <c r="N8" s="478" t="s">
        <v>6</v>
      </c>
      <c r="O8" s="478" t="s">
        <v>6</v>
      </c>
      <c r="P8" s="478" t="s">
        <v>6</v>
      </c>
      <c r="Q8" s="478" t="s">
        <v>6</v>
      </c>
      <c r="R8" s="478" t="s">
        <v>6</v>
      </c>
      <c r="S8" s="478" t="s">
        <v>6</v>
      </c>
      <c r="T8" s="478" t="s">
        <v>6</v>
      </c>
      <c r="U8" s="478" t="s">
        <v>6</v>
      </c>
      <c r="V8" s="478" t="s">
        <v>6</v>
      </c>
      <c r="W8" s="478" t="s">
        <v>6</v>
      </c>
      <c r="X8" s="478" t="s">
        <v>6</v>
      </c>
      <c r="Y8" s="478" t="s">
        <v>6</v>
      </c>
      <c r="Z8" s="478" t="s">
        <v>6</v>
      </c>
      <c r="AA8" s="478" t="s">
        <v>6</v>
      </c>
      <c r="AB8" s="478" t="s">
        <v>6</v>
      </c>
      <c r="AC8" s="478" t="s">
        <v>6</v>
      </c>
      <c r="AD8" s="478" t="s">
        <v>6</v>
      </c>
      <c r="AE8" s="649" t="s">
        <v>963</v>
      </c>
      <c r="AF8" s="471"/>
      <c r="AG8" s="472"/>
    </row>
    <row r="9" spans="1:33" ht="89.25">
      <c r="A9" s="484" t="s">
        <v>381</v>
      </c>
      <c r="B9" s="480" t="s">
        <v>964</v>
      </c>
      <c r="C9" s="479" t="s">
        <v>52</v>
      </c>
      <c r="D9" s="479" t="s">
        <v>7</v>
      </c>
      <c r="E9" s="479" t="s">
        <v>7</v>
      </c>
      <c r="F9" s="479" t="s">
        <v>125</v>
      </c>
      <c r="G9" s="479" t="s">
        <v>968</v>
      </c>
      <c r="H9" s="478" t="s">
        <v>6</v>
      </c>
      <c r="I9" s="478" t="s">
        <v>6</v>
      </c>
      <c r="J9" s="478" t="s">
        <v>6</v>
      </c>
      <c r="K9" s="478" t="s">
        <v>6</v>
      </c>
      <c r="L9" s="478" t="s">
        <v>6</v>
      </c>
      <c r="M9" s="478" t="s">
        <v>6</v>
      </c>
      <c r="N9" s="478" t="s">
        <v>6</v>
      </c>
      <c r="O9" s="478" t="s">
        <v>6</v>
      </c>
      <c r="P9" s="478" t="s">
        <v>6</v>
      </c>
      <c r="Q9" s="478" t="s">
        <v>6</v>
      </c>
      <c r="R9" s="478" t="s">
        <v>6</v>
      </c>
      <c r="S9" s="478" t="s">
        <v>6</v>
      </c>
      <c r="T9" s="478" t="s">
        <v>6</v>
      </c>
      <c r="U9" s="478" t="s">
        <v>6</v>
      </c>
      <c r="V9" s="478" t="s">
        <v>6</v>
      </c>
      <c r="W9" s="478" t="s">
        <v>6</v>
      </c>
      <c r="X9" s="478" t="s">
        <v>6</v>
      </c>
      <c r="Y9" s="478" t="s">
        <v>6</v>
      </c>
      <c r="Z9" s="478" t="s">
        <v>6</v>
      </c>
      <c r="AA9" s="478" t="s">
        <v>6</v>
      </c>
      <c r="AB9" s="478" t="s">
        <v>6</v>
      </c>
      <c r="AC9" s="478" t="s">
        <v>6</v>
      </c>
      <c r="AD9" s="478" t="s">
        <v>6</v>
      </c>
      <c r="AE9" s="649" t="s">
        <v>963</v>
      </c>
      <c r="AF9" s="471"/>
      <c r="AG9" s="472"/>
    </row>
    <row r="10" spans="1:33" ht="250.5" customHeight="1">
      <c r="A10" s="484" t="s">
        <v>381</v>
      </c>
      <c r="B10" s="480" t="s">
        <v>962</v>
      </c>
      <c r="C10" s="485" t="s">
        <v>52</v>
      </c>
      <c r="D10" s="485" t="s">
        <v>958</v>
      </c>
      <c r="E10" s="485" t="s">
        <v>959</v>
      </c>
      <c r="F10" s="485" t="s">
        <v>125</v>
      </c>
      <c r="G10" s="485" t="s">
        <v>719</v>
      </c>
      <c r="H10" s="478" t="s">
        <v>6</v>
      </c>
      <c r="I10" s="478" t="s">
        <v>6</v>
      </c>
      <c r="J10" s="478" t="s">
        <v>6</v>
      </c>
      <c r="K10" s="478" t="s">
        <v>6</v>
      </c>
      <c r="L10" s="478" t="s">
        <v>82</v>
      </c>
      <c r="M10" s="478" t="s">
        <v>6</v>
      </c>
      <c r="N10" s="478" t="s">
        <v>6</v>
      </c>
      <c r="O10" s="478" t="s">
        <v>6</v>
      </c>
      <c r="P10" s="478" t="s">
        <v>6</v>
      </c>
      <c r="Q10" s="478" t="s">
        <v>6</v>
      </c>
      <c r="R10" s="478" t="s">
        <v>6</v>
      </c>
      <c r="S10" s="478" t="s">
        <v>6</v>
      </c>
      <c r="T10" s="478" t="s">
        <v>82</v>
      </c>
      <c r="U10" s="478" t="s">
        <v>6</v>
      </c>
      <c r="V10" s="478" t="s">
        <v>6</v>
      </c>
      <c r="W10" s="478" t="s">
        <v>6</v>
      </c>
      <c r="X10" s="478" t="s">
        <v>6</v>
      </c>
      <c r="Y10" s="478" t="s">
        <v>82</v>
      </c>
      <c r="Z10" s="478" t="s">
        <v>6</v>
      </c>
      <c r="AA10" s="478" t="s">
        <v>6</v>
      </c>
      <c r="AB10" s="478" t="s">
        <v>6</v>
      </c>
      <c r="AC10" s="478" t="s">
        <v>82</v>
      </c>
      <c r="AD10" s="478" t="s">
        <v>6</v>
      </c>
      <c r="AE10" s="650" t="s">
        <v>960</v>
      </c>
      <c r="AF10" s="473" t="s">
        <v>965</v>
      </c>
      <c r="AG10" s="587" t="s">
        <v>961</v>
      </c>
    </row>
    <row r="11" spans="1:33" ht="127.5">
      <c r="A11" s="484" t="s">
        <v>381</v>
      </c>
      <c r="B11" s="480" t="s">
        <v>966</v>
      </c>
      <c r="C11" s="485" t="s">
        <v>52</v>
      </c>
      <c r="D11" s="485" t="s">
        <v>7</v>
      </c>
      <c r="E11" s="485" t="s">
        <v>7</v>
      </c>
      <c r="F11" s="485" t="s">
        <v>7</v>
      </c>
      <c r="G11" s="485" t="s">
        <v>7</v>
      </c>
      <c r="H11" s="478" t="s">
        <v>7</v>
      </c>
      <c r="I11" s="478" t="s">
        <v>7</v>
      </c>
      <c r="J11" s="478" t="s">
        <v>7</v>
      </c>
      <c r="K11" s="478" t="s">
        <v>7</v>
      </c>
      <c r="L11" s="478" t="s">
        <v>7</v>
      </c>
      <c r="M11" s="478" t="s">
        <v>7</v>
      </c>
      <c r="N11" s="478" t="s">
        <v>7</v>
      </c>
      <c r="O11" s="478" t="s">
        <v>7</v>
      </c>
      <c r="P11" s="478" t="s">
        <v>7</v>
      </c>
      <c r="Q11" s="478" t="s">
        <v>7</v>
      </c>
      <c r="R11" s="478" t="s">
        <v>7</v>
      </c>
      <c r="S11" s="478" t="s">
        <v>7</v>
      </c>
      <c r="T11" s="478" t="s">
        <v>7</v>
      </c>
      <c r="U11" s="478" t="s">
        <v>7</v>
      </c>
      <c r="V11" s="478" t="s">
        <v>7</v>
      </c>
      <c r="W11" s="478" t="s">
        <v>7</v>
      </c>
      <c r="X11" s="478" t="s">
        <v>7</v>
      </c>
      <c r="Y11" s="478" t="s">
        <v>7</v>
      </c>
      <c r="Z11" s="478" t="s">
        <v>7</v>
      </c>
      <c r="AA11" s="478" t="s">
        <v>7</v>
      </c>
      <c r="AB11" s="478" t="s">
        <v>7</v>
      </c>
      <c r="AC11" s="478" t="s">
        <v>7</v>
      </c>
      <c r="AD11" s="478" t="s">
        <v>7</v>
      </c>
      <c r="AE11" s="481" t="s">
        <v>7</v>
      </c>
      <c r="AF11" s="474"/>
      <c r="AG11" s="473" t="s">
        <v>967</v>
      </c>
    </row>
    <row r="12" spans="1:33">
      <c r="A12" s="31"/>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row>
  </sheetData>
  <mergeCells count="13">
    <mergeCell ref="A4:G5"/>
    <mergeCell ref="H4:L4"/>
    <mergeCell ref="M4:V4"/>
    <mergeCell ref="W4:AE4"/>
    <mergeCell ref="H5:I5"/>
    <mergeCell ref="J5:L5"/>
    <mergeCell ref="M5:O5"/>
    <mergeCell ref="AG5:AG6"/>
    <mergeCell ref="P5:T5"/>
    <mergeCell ref="X5:Y5"/>
    <mergeCell ref="AA5:AB5"/>
    <mergeCell ref="AC5:AE5"/>
    <mergeCell ref="AF5:AF6"/>
  </mergeCells>
  <dataValidations count="2">
    <dataValidation type="list" allowBlank="1" showInputMessage="1" showErrorMessage="1" sqref="A8:A11" xr:uid="{00000000-0002-0000-1100-000000000000}">
      <formula1>$A$4:$A$28</formula1>
    </dataValidation>
    <dataValidation type="list" allowBlank="1" showInputMessage="1" showErrorMessage="1" sqref="C7" xr:uid="{00000000-0002-0000-1100-000001000000}">
      <formula1>$A$4:$A$31</formula1>
    </dataValidation>
  </dataValidations>
  <hyperlinks>
    <hyperlink ref="AE7" r:id="rId1" xr:uid="{00000000-0004-0000-1100-000000000000}"/>
    <hyperlink ref="AE8" r:id="rId2" xr:uid="{00000000-0004-0000-1100-000001000000}"/>
    <hyperlink ref="AE9" r:id="rId3" xr:uid="{00000000-0004-0000-1100-000002000000}"/>
  </hyperlinks>
  <pageMargins left="0.25" right="0.25" top="0.75" bottom="0.75" header="0.3" footer="0.3"/>
  <pageSetup paperSize="9" scale="42" fitToHeight="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'C:\Users\m138760\AppData\Local\Microsoft\Windows\Temporary Internet Files\Content.IE5\KOU5UX2M\[EWG_17-17_tables_AR_Draft_Economic_2a_3abc_7.xlsm]Drop-down list'!#REF!</xm:f>
          </x14:formula1>
          <xm:sqref>A7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pageSetUpPr fitToPage="1"/>
  </sheetPr>
  <dimension ref="A1:J15"/>
  <sheetViews>
    <sheetView workbookViewId="0">
      <selection activeCell="K5" sqref="K5"/>
    </sheetView>
  </sheetViews>
  <sheetFormatPr defaultColWidth="8.85546875" defaultRowHeight="12.75"/>
  <cols>
    <col min="1" max="1" width="8.42578125" style="510" customWidth="1"/>
    <col min="2" max="2" width="22.42578125" style="510" customWidth="1"/>
    <col min="3" max="3" width="18.140625" style="510" customWidth="1"/>
    <col min="4" max="4" width="21.85546875" style="37" customWidth="1"/>
    <col min="5" max="5" width="15" style="510" customWidth="1"/>
    <col min="6" max="6" width="25.42578125" style="510" customWidth="1"/>
    <col min="7" max="7" width="24.28515625" style="510" bestFit="1" customWidth="1"/>
    <col min="8" max="8" width="16.5703125" style="510" customWidth="1"/>
    <col min="9" max="9" width="24.42578125" style="510" customWidth="1"/>
    <col min="10" max="10" width="21.85546875" style="510" customWidth="1"/>
    <col min="11" max="11" width="17.140625" style="510" customWidth="1"/>
    <col min="12" max="16384" width="8.85546875" style="510"/>
  </cols>
  <sheetData>
    <row r="1" spans="1:10" ht="13.5" thickBot="1">
      <c r="A1" s="8" t="s">
        <v>270</v>
      </c>
      <c r="B1" s="53"/>
      <c r="C1" s="9"/>
      <c r="D1" s="7"/>
    </row>
    <row r="2" spans="1:10">
      <c r="A2" s="9"/>
      <c r="B2" s="9"/>
      <c r="C2" s="9"/>
      <c r="D2" s="9"/>
      <c r="E2" s="9"/>
      <c r="F2" s="9"/>
      <c r="G2" s="9"/>
      <c r="H2" s="9"/>
      <c r="I2" s="104" t="s">
        <v>58</v>
      </c>
      <c r="J2" s="102" t="s">
        <v>1184</v>
      </c>
    </row>
    <row r="3" spans="1:10" ht="13.5" thickBot="1">
      <c r="A3" s="9"/>
      <c r="B3" s="9"/>
      <c r="C3" s="9"/>
      <c r="D3" s="9"/>
      <c r="E3" s="9"/>
      <c r="F3" s="9"/>
      <c r="G3" s="9"/>
      <c r="H3" s="9"/>
      <c r="I3" s="773" t="s">
        <v>57</v>
      </c>
      <c r="J3" s="159">
        <v>2018</v>
      </c>
    </row>
    <row r="4" spans="1:10" ht="39" thickBot="1">
      <c r="A4" s="112" t="s">
        <v>0</v>
      </c>
      <c r="B4" s="112" t="s">
        <v>271</v>
      </c>
      <c r="C4" s="112" t="s">
        <v>272</v>
      </c>
      <c r="D4" s="774" t="s">
        <v>273</v>
      </c>
      <c r="E4" s="112" t="s">
        <v>274</v>
      </c>
      <c r="F4" s="112" t="s">
        <v>275</v>
      </c>
      <c r="G4" s="112" t="s">
        <v>276</v>
      </c>
      <c r="H4" s="774" t="s">
        <v>4</v>
      </c>
      <c r="I4" s="179" t="s">
        <v>291</v>
      </c>
      <c r="J4" s="778" t="s">
        <v>225</v>
      </c>
    </row>
    <row r="5" spans="1:10" ht="63" customHeight="1">
      <c r="A5" s="757" t="s">
        <v>381</v>
      </c>
      <c r="B5" s="591" t="s">
        <v>1136</v>
      </c>
      <c r="C5" s="591" t="s">
        <v>1178</v>
      </c>
      <c r="D5" s="758" t="s">
        <v>200</v>
      </c>
      <c r="E5" s="591" t="s">
        <v>52</v>
      </c>
      <c r="F5" s="591" t="s">
        <v>52</v>
      </c>
      <c r="G5" s="591" t="s">
        <v>1137</v>
      </c>
      <c r="H5" s="940" t="s">
        <v>1138</v>
      </c>
      <c r="I5" s="803">
        <v>43555</v>
      </c>
      <c r="J5" s="939" t="s">
        <v>1181</v>
      </c>
    </row>
    <row r="6" spans="1:10" ht="46.5" customHeight="1">
      <c r="A6" s="757" t="s">
        <v>381</v>
      </c>
      <c r="B6" s="759" t="s">
        <v>1139</v>
      </c>
      <c r="C6" s="759" t="s">
        <v>1140</v>
      </c>
      <c r="D6" s="760" t="s">
        <v>200</v>
      </c>
      <c r="E6" s="591" t="s">
        <v>52</v>
      </c>
      <c r="F6" s="591" t="s">
        <v>52</v>
      </c>
      <c r="G6" s="591" t="s">
        <v>1141</v>
      </c>
      <c r="H6" s="856"/>
      <c r="I6" s="803">
        <v>43555</v>
      </c>
      <c r="J6" s="814"/>
    </row>
    <row r="7" spans="1:10" ht="33" customHeight="1">
      <c r="A7" s="757" t="s">
        <v>381</v>
      </c>
      <c r="B7" s="759" t="s">
        <v>1142</v>
      </c>
      <c r="C7" s="759" t="s">
        <v>1143</v>
      </c>
      <c r="D7" s="760" t="s">
        <v>200</v>
      </c>
      <c r="E7" s="591" t="s">
        <v>52</v>
      </c>
      <c r="F7" s="591" t="s">
        <v>52</v>
      </c>
      <c r="G7" s="591" t="s">
        <v>1137</v>
      </c>
      <c r="H7" s="857"/>
      <c r="I7" s="803">
        <v>43539</v>
      </c>
      <c r="J7" s="771" t="s">
        <v>1179</v>
      </c>
    </row>
    <row r="8" spans="1:10" ht="67.5" customHeight="1">
      <c r="A8" s="796" t="s">
        <v>381</v>
      </c>
      <c r="B8" s="797" t="s">
        <v>1185</v>
      </c>
      <c r="C8" s="798" t="s">
        <v>1186</v>
      </c>
      <c r="D8" s="798" t="s">
        <v>200</v>
      </c>
      <c r="E8" s="799" t="s">
        <v>52</v>
      </c>
      <c r="F8" s="800" t="s">
        <v>52</v>
      </c>
      <c r="G8" s="800" t="s">
        <v>1137</v>
      </c>
      <c r="H8" s="801"/>
      <c r="I8" s="804">
        <v>43544</v>
      </c>
      <c r="J8" s="802"/>
    </row>
    <row r="9" spans="1:10" ht="24.75" customHeight="1">
      <c r="A9" s="757" t="s">
        <v>381</v>
      </c>
      <c r="B9" s="759" t="s">
        <v>1144</v>
      </c>
      <c r="C9" s="759" t="s">
        <v>1145</v>
      </c>
      <c r="D9" s="760" t="s">
        <v>1146</v>
      </c>
      <c r="E9" s="591" t="s">
        <v>52</v>
      </c>
      <c r="F9" s="591" t="s">
        <v>52</v>
      </c>
      <c r="G9" s="591" t="s">
        <v>1137</v>
      </c>
      <c r="H9" s="788"/>
      <c r="I9" s="803">
        <v>43555</v>
      </c>
      <c r="J9" s="494"/>
    </row>
    <row r="10" spans="1:10" ht="32.25" customHeight="1">
      <c r="A10" s="366" t="s">
        <v>381</v>
      </c>
      <c r="B10" s="764" t="s">
        <v>279</v>
      </c>
      <c r="C10" s="764" t="s">
        <v>1076</v>
      </c>
      <c r="D10" s="764" t="s">
        <v>200</v>
      </c>
      <c r="E10" s="764" t="s">
        <v>52</v>
      </c>
      <c r="F10" s="764" t="s">
        <v>52</v>
      </c>
      <c r="G10" s="764" t="s">
        <v>1077</v>
      </c>
      <c r="H10" s="590"/>
      <c r="I10" s="793">
        <v>43511</v>
      </c>
      <c r="J10" s="679"/>
    </row>
    <row r="11" spans="1:10" ht="63.75">
      <c r="A11" s="768" t="s">
        <v>381</v>
      </c>
      <c r="B11" s="591" t="s">
        <v>1182</v>
      </c>
      <c r="C11" s="591" t="s">
        <v>277</v>
      </c>
      <c r="D11" s="758" t="s">
        <v>200</v>
      </c>
      <c r="E11" s="591" t="s">
        <v>52</v>
      </c>
      <c r="F11" s="594" t="s">
        <v>52</v>
      </c>
      <c r="G11" s="777" t="s">
        <v>969</v>
      </c>
      <c r="H11" s="590" t="s">
        <v>1183</v>
      </c>
      <c r="I11" s="793">
        <v>43424</v>
      </c>
      <c r="J11" s="490" t="s">
        <v>970</v>
      </c>
    </row>
    <row r="12" spans="1:10" ht="51">
      <c r="A12" s="761" t="s">
        <v>381</v>
      </c>
      <c r="B12" s="762" t="s">
        <v>278</v>
      </c>
      <c r="C12" s="762" t="s">
        <v>971</v>
      </c>
      <c r="D12" s="763" t="s">
        <v>200</v>
      </c>
      <c r="E12" s="762" t="s">
        <v>7</v>
      </c>
      <c r="F12" s="764" t="s">
        <v>7</v>
      </c>
      <c r="G12" s="765" t="s">
        <v>7</v>
      </c>
      <c r="H12" s="766" t="s">
        <v>972</v>
      </c>
      <c r="I12" s="794" t="s">
        <v>7</v>
      </c>
      <c r="J12" s="767" t="s">
        <v>973</v>
      </c>
    </row>
    <row r="13" spans="1:10" ht="51">
      <c r="A13" s="768" t="s">
        <v>381</v>
      </c>
      <c r="B13" s="759" t="s">
        <v>280</v>
      </c>
      <c r="C13" s="759" t="s">
        <v>974</v>
      </c>
      <c r="D13" s="760" t="s">
        <v>200</v>
      </c>
      <c r="E13" s="759" t="s">
        <v>52</v>
      </c>
      <c r="F13" s="769" t="s">
        <v>52</v>
      </c>
      <c r="G13" s="770" t="s">
        <v>969</v>
      </c>
      <c r="H13" s="766"/>
      <c r="I13" s="795">
        <v>43424</v>
      </c>
      <c r="J13" s="490" t="s">
        <v>970</v>
      </c>
    </row>
    <row r="15" spans="1:10" s="789" customFormat="1" ht="55.5" customHeight="1"/>
  </sheetData>
  <mergeCells count="2">
    <mergeCell ref="J5:J6"/>
    <mergeCell ref="H5:H7"/>
  </mergeCells>
  <dataValidations count="1">
    <dataValidation type="textLength" showInputMessage="1" showErrorMessage="1" sqref="H10:I10 H5:J5 H11:J13 I6:I9" xr:uid="{00000000-0002-0000-1200-000000000000}">
      <formula1>0</formula1>
      <formula2>150</formula2>
    </dataValidation>
  </dataValidations>
  <pageMargins left="0.7" right="0.7"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1000000}">
          <x14:formula1>
            <xm:f>'Z:\KW\Data Collection Regns\Annual Report Guidance\AWP 2017\[WP_tables FINAL.xlsm]Drop-down list'!#REF!</xm:f>
          </x14:formula1>
          <xm:sqref>A11:A13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theme="4" tint="0.39997558519241921"/>
    <pageSetUpPr fitToPage="1"/>
  </sheetPr>
  <dimension ref="A1:I24"/>
  <sheetViews>
    <sheetView topLeftCell="A7" zoomScaleNormal="100" workbookViewId="0">
      <selection activeCell="H2" sqref="H2"/>
    </sheetView>
  </sheetViews>
  <sheetFormatPr defaultColWidth="8.85546875" defaultRowHeight="12.75"/>
  <cols>
    <col min="1" max="1" width="22.42578125" style="1" customWidth="1"/>
    <col min="2" max="2" width="12.85546875" style="1" customWidth="1"/>
    <col min="3" max="3" width="21.85546875" style="1" customWidth="1"/>
    <col min="4" max="4" width="24.140625" style="1" bestFit="1" customWidth="1"/>
    <col min="5" max="5" width="22.28515625" style="1" customWidth="1"/>
    <col min="6" max="6" width="18.140625" style="1" customWidth="1"/>
    <col min="7" max="7" width="17.7109375" style="1" customWidth="1"/>
    <col min="8" max="8" width="22.85546875" style="1" customWidth="1"/>
    <col min="9" max="16384" width="8.85546875" style="1"/>
  </cols>
  <sheetData>
    <row r="1" spans="1:8" ht="13.5" thickBot="1">
      <c r="A1" s="8" t="s">
        <v>186</v>
      </c>
    </row>
    <row r="2" spans="1:8">
      <c r="A2" s="140"/>
      <c r="B2" s="54"/>
      <c r="C2" s="54"/>
      <c r="D2" s="54"/>
      <c r="E2" s="54"/>
      <c r="G2" s="104" t="s">
        <v>58</v>
      </c>
      <c r="H2" s="102" t="s">
        <v>1184</v>
      </c>
    </row>
    <row r="3" spans="1:8" ht="13.5" thickBot="1">
      <c r="A3" s="141"/>
      <c r="B3" s="142"/>
      <c r="C3" s="142"/>
      <c r="D3" s="142"/>
      <c r="E3" s="142"/>
      <c r="G3" s="86" t="s">
        <v>57</v>
      </c>
      <c r="H3" s="159">
        <v>2018</v>
      </c>
    </row>
    <row r="4" spans="1:8" ht="26.25" thickBot="1">
      <c r="A4" s="112" t="s">
        <v>0</v>
      </c>
      <c r="B4" s="112" t="s">
        <v>187</v>
      </c>
      <c r="C4" s="92" t="s">
        <v>188</v>
      </c>
      <c r="D4" s="112" t="s">
        <v>5</v>
      </c>
      <c r="E4" s="112" t="s">
        <v>189</v>
      </c>
      <c r="F4" s="186" t="s">
        <v>4</v>
      </c>
      <c r="G4" s="176" t="s">
        <v>378</v>
      </c>
      <c r="H4" s="176" t="s">
        <v>225</v>
      </c>
    </row>
    <row r="5" spans="1:8" ht="25.5">
      <c r="A5" s="591" t="s">
        <v>381</v>
      </c>
      <c r="B5" s="592" t="s">
        <v>1078</v>
      </c>
      <c r="C5" s="593" t="s">
        <v>1079</v>
      </c>
      <c r="D5" s="591" t="s">
        <v>7</v>
      </c>
      <c r="E5" s="594" t="s">
        <v>190</v>
      </c>
      <c r="F5" s="941" t="s">
        <v>1080</v>
      </c>
      <c r="G5" s="608">
        <v>13</v>
      </c>
      <c r="H5" s="665" t="s">
        <v>1177</v>
      </c>
    </row>
    <row r="6" spans="1:8">
      <c r="A6" s="591" t="s">
        <v>381</v>
      </c>
      <c r="B6" s="592" t="s">
        <v>1081</v>
      </c>
      <c r="C6" s="593" t="s">
        <v>1082</v>
      </c>
      <c r="D6" s="591" t="s">
        <v>79</v>
      </c>
      <c r="E6" s="594" t="s">
        <v>190</v>
      </c>
      <c r="F6" s="942"/>
      <c r="G6" s="608">
        <v>5</v>
      </c>
      <c r="H6" s="595"/>
    </row>
    <row r="7" spans="1:8">
      <c r="A7" s="596" t="s">
        <v>381</v>
      </c>
      <c r="B7" s="597" t="s">
        <v>1083</v>
      </c>
      <c r="C7" s="598" t="s">
        <v>1084</v>
      </c>
      <c r="D7" s="596" t="s">
        <v>79</v>
      </c>
      <c r="E7" s="599" t="s">
        <v>190</v>
      </c>
      <c r="F7" s="942"/>
      <c r="G7" s="608">
        <v>1</v>
      </c>
      <c r="H7" s="595"/>
    </row>
    <row r="8" spans="1:8">
      <c r="A8" s="596" t="s">
        <v>381</v>
      </c>
      <c r="B8" s="597" t="s">
        <v>1085</v>
      </c>
      <c r="C8" s="598" t="s">
        <v>1086</v>
      </c>
      <c r="D8" s="596" t="s">
        <v>79</v>
      </c>
      <c r="E8" s="599" t="s">
        <v>190</v>
      </c>
      <c r="F8" s="942"/>
      <c r="G8" s="608">
        <v>1</v>
      </c>
      <c r="H8" s="610"/>
    </row>
    <row r="9" spans="1:8" ht="25.5">
      <c r="A9" s="596" t="s">
        <v>381</v>
      </c>
      <c r="B9" s="597" t="s">
        <v>1087</v>
      </c>
      <c r="C9" s="598" t="s">
        <v>1088</v>
      </c>
      <c r="D9" s="596" t="s">
        <v>79</v>
      </c>
      <c r="E9" s="599" t="s">
        <v>190</v>
      </c>
      <c r="F9" s="942"/>
      <c r="G9" s="608">
        <v>0</v>
      </c>
      <c r="H9" s="665" t="s">
        <v>1107</v>
      </c>
    </row>
    <row r="10" spans="1:8">
      <c r="A10" s="596" t="s">
        <v>381</v>
      </c>
      <c r="B10" s="600" t="s">
        <v>1089</v>
      </c>
      <c r="C10" s="598" t="s">
        <v>1090</v>
      </c>
      <c r="D10" s="596" t="s">
        <v>79</v>
      </c>
      <c r="E10" s="599" t="s">
        <v>190</v>
      </c>
      <c r="F10" s="942"/>
      <c r="G10" s="608">
        <v>1</v>
      </c>
      <c r="H10" s="607"/>
    </row>
    <row r="11" spans="1:8" ht="25.5">
      <c r="A11" s="596" t="s">
        <v>381</v>
      </c>
      <c r="B11" s="597" t="s">
        <v>1091</v>
      </c>
      <c r="C11" s="597" t="s">
        <v>1092</v>
      </c>
      <c r="D11" s="596" t="s">
        <v>79</v>
      </c>
      <c r="E11" s="599" t="s">
        <v>190</v>
      </c>
      <c r="F11" s="942"/>
      <c r="G11" s="608">
        <v>0</v>
      </c>
      <c r="H11" s="771" t="s">
        <v>1107</v>
      </c>
    </row>
    <row r="12" spans="1:8" ht="25.5">
      <c r="A12" s="596" t="s">
        <v>381</v>
      </c>
      <c r="B12" s="597" t="s">
        <v>1093</v>
      </c>
      <c r="C12" s="597" t="s">
        <v>1094</v>
      </c>
      <c r="D12" s="596" t="s">
        <v>79</v>
      </c>
      <c r="E12" s="599" t="s">
        <v>190</v>
      </c>
      <c r="F12" s="942"/>
      <c r="G12" s="608">
        <v>0</v>
      </c>
      <c r="H12" s="665" t="s">
        <v>1107</v>
      </c>
    </row>
    <row r="13" spans="1:8">
      <c r="A13" s="596" t="s">
        <v>381</v>
      </c>
      <c r="B13" s="597" t="s">
        <v>1095</v>
      </c>
      <c r="C13" s="597" t="s">
        <v>1096</v>
      </c>
      <c r="D13" s="596" t="s">
        <v>79</v>
      </c>
      <c r="E13" s="599" t="s">
        <v>190</v>
      </c>
      <c r="F13" s="942"/>
      <c r="G13" s="608">
        <v>2</v>
      </c>
      <c r="H13" s="607"/>
    </row>
    <row r="14" spans="1:8" ht="25.5">
      <c r="A14" s="596" t="s">
        <v>381</v>
      </c>
      <c r="B14" s="597" t="s">
        <v>1097</v>
      </c>
      <c r="C14" s="597" t="s">
        <v>1098</v>
      </c>
      <c r="D14" s="596" t="s">
        <v>79</v>
      </c>
      <c r="E14" s="599" t="s">
        <v>190</v>
      </c>
      <c r="F14" s="942"/>
      <c r="G14" s="608">
        <v>0</v>
      </c>
      <c r="H14" s="665" t="s">
        <v>1107</v>
      </c>
    </row>
    <row r="15" spans="1:8" ht="25.5">
      <c r="A15" s="596" t="s">
        <v>381</v>
      </c>
      <c r="B15" s="597" t="s">
        <v>1099</v>
      </c>
      <c r="C15" s="597" t="s">
        <v>1100</v>
      </c>
      <c r="D15" s="596" t="s">
        <v>79</v>
      </c>
      <c r="E15" s="599" t="s">
        <v>190</v>
      </c>
      <c r="F15" s="942"/>
      <c r="G15" s="608">
        <v>0</v>
      </c>
      <c r="H15" s="665" t="s">
        <v>1107</v>
      </c>
    </row>
    <row r="16" spans="1:8">
      <c r="A16" s="596" t="s">
        <v>381</v>
      </c>
      <c r="B16" s="597" t="s">
        <v>1065</v>
      </c>
      <c r="C16" s="597" t="s">
        <v>1101</v>
      </c>
      <c r="D16" s="596" t="s">
        <v>79</v>
      </c>
      <c r="E16" s="599" t="s">
        <v>190</v>
      </c>
      <c r="F16" s="942"/>
      <c r="G16" s="608">
        <v>2</v>
      </c>
      <c r="H16" s="607"/>
    </row>
    <row r="17" spans="1:9" ht="25.5">
      <c r="A17" s="596" t="s">
        <v>381</v>
      </c>
      <c r="B17" s="597" t="s">
        <v>1072</v>
      </c>
      <c r="C17" s="597" t="s">
        <v>1102</v>
      </c>
      <c r="D17" s="596" t="s">
        <v>79</v>
      </c>
      <c r="E17" s="599" t="s">
        <v>190</v>
      </c>
      <c r="F17" s="942"/>
      <c r="G17" s="608">
        <v>0</v>
      </c>
      <c r="H17" s="665" t="s">
        <v>1107</v>
      </c>
    </row>
    <row r="18" spans="1:9">
      <c r="A18" s="599" t="s">
        <v>381</v>
      </c>
      <c r="B18" s="600" t="s">
        <v>1103</v>
      </c>
      <c r="C18" s="600" t="s">
        <v>1104</v>
      </c>
      <c r="D18" s="599" t="s">
        <v>79</v>
      </c>
      <c r="E18" s="599" t="s">
        <v>190</v>
      </c>
      <c r="F18" s="942"/>
      <c r="G18" s="608">
        <v>1</v>
      </c>
      <c r="H18" s="607"/>
    </row>
    <row r="19" spans="1:9" ht="25.5">
      <c r="A19" s="601" t="s">
        <v>381</v>
      </c>
      <c r="B19" s="602" t="s">
        <v>1105</v>
      </c>
      <c r="C19" s="603" t="s">
        <v>1106</v>
      </c>
      <c r="D19" s="599" t="s">
        <v>79</v>
      </c>
      <c r="E19" s="601" t="s">
        <v>190</v>
      </c>
      <c r="F19" s="942"/>
      <c r="G19" s="608">
        <v>1</v>
      </c>
      <c r="H19" s="609"/>
    </row>
    <row r="20" spans="1:9" ht="87" customHeight="1">
      <c r="A20" s="601" t="s">
        <v>381</v>
      </c>
      <c r="B20" s="604" t="s">
        <v>1108</v>
      </c>
      <c r="C20" s="604" t="s">
        <v>1109</v>
      </c>
      <c r="D20" s="605" t="s">
        <v>7</v>
      </c>
      <c r="E20" s="605" t="s">
        <v>190</v>
      </c>
      <c r="F20" s="942"/>
      <c r="G20" s="608">
        <v>6</v>
      </c>
      <c r="H20" s="610" t="s">
        <v>975</v>
      </c>
    </row>
    <row r="21" spans="1:9" ht="25.5">
      <c r="A21" s="601" t="s">
        <v>381</v>
      </c>
      <c r="B21" s="606" t="s">
        <v>1110</v>
      </c>
      <c r="C21" s="606" t="s">
        <v>1111</v>
      </c>
      <c r="D21" s="596" t="s">
        <v>79</v>
      </c>
      <c r="E21" s="599" t="s">
        <v>190</v>
      </c>
      <c r="F21" s="942"/>
      <c r="G21" s="608">
        <v>0</v>
      </c>
      <c r="H21" s="610" t="s">
        <v>1107</v>
      </c>
    </row>
    <row r="22" spans="1:9" ht="25.5">
      <c r="A22" s="601" t="s">
        <v>381</v>
      </c>
      <c r="B22" s="606" t="s">
        <v>1112</v>
      </c>
      <c r="C22" s="606" t="s">
        <v>1113</v>
      </c>
      <c r="D22" s="596" t="s">
        <v>79</v>
      </c>
      <c r="E22" s="599" t="s">
        <v>190</v>
      </c>
      <c r="F22" s="942"/>
      <c r="G22" s="595">
        <v>0</v>
      </c>
      <c r="H22" s="665" t="s">
        <v>1107</v>
      </c>
    </row>
    <row r="24" spans="1:9">
      <c r="G24" s="652"/>
      <c r="H24" s="652"/>
      <c r="I24" s="652"/>
    </row>
  </sheetData>
  <mergeCells count="1">
    <mergeCell ref="F5:F22"/>
  </mergeCells>
  <dataValidations count="1">
    <dataValidation type="textLength" showInputMessage="1" showErrorMessage="1" sqref="F6:G7" xr:uid="{00000000-0002-0000-1300-000000000000}">
      <formula1>0</formula1>
      <formula2>150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1000000}">
          <x14:formula1>
            <xm:f>'C:\Users\m138760\AppData\Local\Microsoft\Windows\Temporary Internet Files\Content.IE5\KOU5UX2M\[EWG_16-01_tables.xlsm]Drop-down list'!#REF!</xm:f>
          </x14:formula1>
          <xm:sqref>A5:A7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4" tint="0.39997558519241921"/>
    <pageSetUpPr fitToPage="1"/>
  </sheetPr>
  <dimension ref="A1:K26"/>
  <sheetViews>
    <sheetView zoomScale="70" zoomScaleNormal="70" workbookViewId="0">
      <pane ySplit="4" topLeftCell="A5" activePane="bottomLeft" state="frozen"/>
      <selection pane="bottomLeft" activeCell="A18" sqref="A18"/>
    </sheetView>
  </sheetViews>
  <sheetFormatPr defaultColWidth="8.85546875" defaultRowHeight="12.75"/>
  <cols>
    <col min="1" max="1" width="12.5703125" style="1" customWidth="1"/>
    <col min="2" max="2" width="9.28515625" style="1" customWidth="1"/>
    <col min="3" max="3" width="16.7109375" style="6"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17.85546875" style="1" customWidth="1"/>
    <col min="11" max="11" width="22" style="1" customWidth="1"/>
    <col min="12" max="16384" width="8.85546875" style="1"/>
  </cols>
  <sheetData>
    <row r="1" spans="1:11" ht="13.5" thickBot="1">
      <c r="A1" s="9" t="s">
        <v>191</v>
      </c>
    </row>
    <row r="2" spans="1:11">
      <c r="A2" s="100"/>
      <c r="B2" s="54"/>
      <c r="C2" s="54"/>
      <c r="D2" s="54"/>
      <c r="E2" s="54"/>
      <c r="F2" s="54"/>
      <c r="G2" s="54"/>
      <c r="H2" s="54"/>
      <c r="I2" s="54"/>
      <c r="J2" s="104" t="s">
        <v>58</v>
      </c>
      <c r="K2" s="102" t="s">
        <v>1184</v>
      </c>
    </row>
    <row r="3" spans="1:11" ht="13.5" thickBot="1">
      <c r="A3" s="143"/>
      <c r="B3" s="142"/>
      <c r="C3" s="142"/>
      <c r="D3" s="142"/>
      <c r="E3" s="142"/>
      <c r="F3" s="142"/>
      <c r="G3" s="142"/>
      <c r="H3" s="142"/>
      <c r="I3" s="142"/>
      <c r="J3" s="86" t="s">
        <v>57</v>
      </c>
      <c r="K3" s="159">
        <v>2018</v>
      </c>
    </row>
    <row r="4" spans="1:11" ht="26.25" thickBot="1">
      <c r="A4" s="179" t="s">
        <v>0</v>
      </c>
      <c r="B4" s="179" t="s">
        <v>1</v>
      </c>
      <c r="C4" s="179" t="s">
        <v>5</v>
      </c>
      <c r="D4" s="179" t="s">
        <v>192</v>
      </c>
      <c r="E4" s="179" t="s">
        <v>193</v>
      </c>
      <c r="F4" s="179" t="s">
        <v>194</v>
      </c>
      <c r="G4" s="179" t="s">
        <v>195</v>
      </c>
      <c r="H4" s="179" t="s">
        <v>196</v>
      </c>
      <c r="I4" s="179" t="s">
        <v>197</v>
      </c>
      <c r="J4" s="179" t="s">
        <v>4</v>
      </c>
      <c r="K4" s="176" t="s">
        <v>379</v>
      </c>
    </row>
    <row r="5" spans="1:11" ht="191.25">
      <c r="A5" s="475" t="s">
        <v>381</v>
      </c>
      <c r="B5" s="490" t="s">
        <v>976</v>
      </c>
      <c r="C5" s="490" t="s">
        <v>79</v>
      </c>
      <c r="D5" s="490" t="s">
        <v>1000</v>
      </c>
      <c r="E5" s="491" t="s">
        <v>1001</v>
      </c>
      <c r="F5" s="371" t="s">
        <v>1002</v>
      </c>
      <c r="G5" s="495" t="s">
        <v>7</v>
      </c>
      <c r="H5" s="371" t="s">
        <v>1003</v>
      </c>
      <c r="I5" s="490" t="s">
        <v>1004</v>
      </c>
      <c r="J5" s="492" t="s">
        <v>1005</v>
      </c>
      <c r="K5" s="616" t="s">
        <v>980</v>
      </c>
    </row>
    <row r="6" spans="1:11" ht="127.5" customHeight="1">
      <c r="A6" s="475" t="s">
        <v>381</v>
      </c>
      <c r="B6" s="275" t="s">
        <v>976</v>
      </c>
      <c r="C6" s="275" t="s">
        <v>79</v>
      </c>
      <c r="D6" s="275" t="s">
        <v>1000</v>
      </c>
      <c r="E6" s="493" t="s">
        <v>1001</v>
      </c>
      <c r="F6" s="493" t="s">
        <v>1002</v>
      </c>
      <c r="G6" s="493" t="s">
        <v>7</v>
      </c>
      <c r="H6" s="275" t="s">
        <v>1006</v>
      </c>
      <c r="I6" s="275" t="s">
        <v>1004</v>
      </c>
      <c r="J6" s="494"/>
      <c r="K6" s="497" t="s">
        <v>980</v>
      </c>
    </row>
    <row r="7" spans="1:11" ht="198.75" customHeight="1">
      <c r="A7" s="475" t="s">
        <v>381</v>
      </c>
      <c r="B7" s="275" t="s">
        <v>976</v>
      </c>
      <c r="C7" s="275" t="s">
        <v>79</v>
      </c>
      <c r="D7" s="275" t="s">
        <v>1000</v>
      </c>
      <c r="E7" s="493" t="s">
        <v>1001</v>
      </c>
      <c r="F7" s="493" t="s">
        <v>1002</v>
      </c>
      <c r="G7" s="493" t="s">
        <v>7</v>
      </c>
      <c r="H7" s="275" t="s">
        <v>1007</v>
      </c>
      <c r="I7" s="275" t="s">
        <v>1004</v>
      </c>
      <c r="J7" s="494"/>
      <c r="K7" s="497" t="s">
        <v>980</v>
      </c>
    </row>
    <row r="8" spans="1:11" ht="171" customHeight="1">
      <c r="A8" s="475" t="s">
        <v>381</v>
      </c>
      <c r="B8" s="275" t="s">
        <v>617</v>
      </c>
      <c r="C8" s="275" t="s">
        <v>617</v>
      </c>
      <c r="D8" s="275" t="s">
        <v>1008</v>
      </c>
      <c r="E8" s="493" t="s">
        <v>7</v>
      </c>
      <c r="F8" s="493" t="s">
        <v>1009</v>
      </c>
      <c r="G8" s="493" t="s">
        <v>1010</v>
      </c>
      <c r="H8" s="275" t="s">
        <v>1011</v>
      </c>
      <c r="I8" s="275" t="s">
        <v>1114</v>
      </c>
      <c r="J8" s="494"/>
      <c r="K8" s="497" t="s">
        <v>980</v>
      </c>
    </row>
    <row r="9" spans="1:11" ht="73.5" customHeight="1">
      <c r="A9" s="475" t="s">
        <v>381</v>
      </c>
      <c r="B9" s="275" t="s">
        <v>976</v>
      </c>
      <c r="C9" s="275" t="s">
        <v>976</v>
      </c>
      <c r="D9" s="275" t="s">
        <v>1008</v>
      </c>
      <c r="E9" s="493" t="s">
        <v>1012</v>
      </c>
      <c r="F9" s="493" t="s">
        <v>1013</v>
      </c>
      <c r="G9" s="493" t="s">
        <v>1014</v>
      </c>
      <c r="H9" s="275" t="s">
        <v>1015</v>
      </c>
      <c r="I9" s="275" t="s">
        <v>1016</v>
      </c>
      <c r="J9" s="494"/>
      <c r="K9" s="497" t="s">
        <v>980</v>
      </c>
    </row>
    <row r="10" spans="1:11" ht="171" customHeight="1">
      <c r="A10" s="611" t="s">
        <v>381</v>
      </c>
      <c r="B10" s="611" t="s">
        <v>976</v>
      </c>
      <c r="C10" s="611" t="s">
        <v>976</v>
      </c>
      <c r="D10" s="611" t="s">
        <v>1115</v>
      </c>
      <c r="E10" s="612" t="s">
        <v>7</v>
      </c>
      <c r="F10" s="611" t="s">
        <v>1116</v>
      </c>
      <c r="G10" s="611" t="s">
        <v>1117</v>
      </c>
      <c r="H10" s="617" t="s">
        <v>1118</v>
      </c>
      <c r="I10" s="618" t="s">
        <v>1119</v>
      </c>
      <c r="J10" s="619"/>
      <c r="K10" s="618" t="s">
        <v>1120</v>
      </c>
    </row>
    <row r="11" spans="1:11" ht="51">
      <c r="A11" s="611" t="s">
        <v>381</v>
      </c>
      <c r="B11" s="611" t="s">
        <v>976</v>
      </c>
      <c r="C11" s="611" t="s">
        <v>976</v>
      </c>
      <c r="D11" s="611" t="s">
        <v>1115</v>
      </c>
      <c r="E11" s="612" t="s">
        <v>7</v>
      </c>
      <c r="F11" s="611" t="s">
        <v>1121</v>
      </c>
      <c r="G11" s="611" t="s">
        <v>1122</v>
      </c>
      <c r="H11" s="613" t="s">
        <v>1123</v>
      </c>
      <c r="I11" s="614" t="s">
        <v>1124</v>
      </c>
      <c r="J11" s="615"/>
      <c r="K11" s="613" t="s">
        <v>1125</v>
      </c>
    </row>
    <row r="12" spans="1:11" s="510" customFormat="1" ht="63.75">
      <c r="A12" s="611" t="s">
        <v>381</v>
      </c>
      <c r="B12" s="611" t="s">
        <v>976</v>
      </c>
      <c r="C12" s="611" t="s">
        <v>79</v>
      </c>
      <c r="D12" s="611" t="s">
        <v>1115</v>
      </c>
      <c r="E12" s="612" t="s">
        <v>1126</v>
      </c>
      <c r="F12" s="611" t="s">
        <v>1127</v>
      </c>
      <c r="G12" s="611" t="s">
        <v>1128</v>
      </c>
      <c r="H12" s="614" t="s">
        <v>1129</v>
      </c>
      <c r="I12" s="613" t="s">
        <v>1130</v>
      </c>
      <c r="J12" s="615"/>
      <c r="K12" s="613" t="s">
        <v>1131</v>
      </c>
    </row>
    <row r="13" spans="1:11" ht="119.25" customHeight="1">
      <c r="A13" s="611" t="s">
        <v>381</v>
      </c>
      <c r="B13" s="611" t="s">
        <v>976</v>
      </c>
      <c r="C13" s="611" t="s">
        <v>976</v>
      </c>
      <c r="D13" s="611" t="s">
        <v>1115</v>
      </c>
      <c r="E13" s="612" t="s">
        <v>7</v>
      </c>
      <c r="F13" s="613" t="s">
        <v>1132</v>
      </c>
      <c r="G13" s="611" t="s">
        <v>1133</v>
      </c>
      <c r="H13" s="614" t="s">
        <v>1134</v>
      </c>
      <c r="I13" s="613" t="s">
        <v>1135</v>
      </c>
      <c r="J13" s="615"/>
      <c r="K13" s="613" t="s">
        <v>980</v>
      </c>
    </row>
    <row r="14" spans="1:11" ht="167.25" customHeight="1">
      <c r="A14" s="496" t="s">
        <v>381</v>
      </c>
      <c r="B14" s="497" t="s">
        <v>976</v>
      </c>
      <c r="C14" s="497" t="s">
        <v>976</v>
      </c>
      <c r="D14" s="497" t="s">
        <v>1018</v>
      </c>
      <c r="E14" s="485" t="s">
        <v>1019</v>
      </c>
      <c r="F14" s="485" t="s">
        <v>1020</v>
      </c>
      <c r="G14" s="485" t="s">
        <v>7</v>
      </c>
      <c r="H14" s="497" t="s">
        <v>1021</v>
      </c>
      <c r="I14" s="497" t="s">
        <v>1017</v>
      </c>
      <c r="J14" s="497"/>
      <c r="K14" s="497" t="s">
        <v>1022</v>
      </c>
    </row>
    <row r="15" spans="1:11" ht="165.75">
      <c r="A15" s="489" t="s">
        <v>381</v>
      </c>
      <c r="B15" s="486" t="s">
        <v>976</v>
      </c>
      <c r="C15" s="486" t="s">
        <v>976</v>
      </c>
      <c r="D15" s="486" t="s">
        <v>977</v>
      </c>
      <c r="E15" s="486" t="s">
        <v>277</v>
      </c>
      <c r="F15" s="486" t="s">
        <v>978</v>
      </c>
      <c r="G15" s="477">
        <v>10</v>
      </c>
      <c r="H15" s="486" t="s">
        <v>979</v>
      </c>
      <c r="I15" s="486" t="s">
        <v>980</v>
      </c>
      <c r="J15" s="487"/>
      <c r="K15" s="486" t="s">
        <v>981</v>
      </c>
    </row>
    <row r="16" spans="1:11" ht="150" customHeight="1">
      <c r="A16" s="489" t="s">
        <v>381</v>
      </c>
      <c r="B16" s="486" t="s">
        <v>976</v>
      </c>
      <c r="C16" s="486" t="s">
        <v>976</v>
      </c>
      <c r="D16" s="486" t="s">
        <v>982</v>
      </c>
      <c r="E16" s="486" t="s">
        <v>983</v>
      </c>
      <c r="F16" s="486" t="s">
        <v>984</v>
      </c>
      <c r="G16" s="486">
        <v>17</v>
      </c>
      <c r="H16" s="486" t="s">
        <v>985</v>
      </c>
      <c r="I16" s="486" t="s">
        <v>980</v>
      </c>
      <c r="J16" s="487"/>
      <c r="K16" s="486" t="s">
        <v>981</v>
      </c>
    </row>
    <row r="17" spans="1:11" ht="114.75" customHeight="1">
      <c r="A17" s="489" t="s">
        <v>381</v>
      </c>
      <c r="B17" s="486" t="s">
        <v>976</v>
      </c>
      <c r="C17" s="486" t="s">
        <v>976</v>
      </c>
      <c r="D17" s="486" t="s">
        <v>986</v>
      </c>
      <c r="E17" s="486" t="s">
        <v>277</v>
      </c>
      <c r="F17" s="486" t="s">
        <v>987</v>
      </c>
      <c r="G17" s="486">
        <v>14</v>
      </c>
      <c r="H17" s="486" t="s">
        <v>988</v>
      </c>
      <c r="I17" s="486" t="s">
        <v>980</v>
      </c>
      <c r="J17" s="487"/>
      <c r="K17" s="486" t="s">
        <v>981</v>
      </c>
    </row>
    <row r="18" spans="1:11" ht="174.75" customHeight="1">
      <c r="A18" s="489" t="s">
        <v>381</v>
      </c>
      <c r="B18" s="486" t="s">
        <v>976</v>
      </c>
      <c r="C18" s="486" t="s">
        <v>976</v>
      </c>
      <c r="D18" s="486" t="s">
        <v>982</v>
      </c>
      <c r="E18" s="486" t="s">
        <v>277</v>
      </c>
      <c r="F18" s="486" t="s">
        <v>989</v>
      </c>
      <c r="G18" s="477">
        <v>4</v>
      </c>
      <c r="H18" s="488" t="s">
        <v>990</v>
      </c>
      <c r="I18" s="486" t="s">
        <v>980</v>
      </c>
      <c r="J18" s="470"/>
      <c r="K18" s="486" t="s">
        <v>981</v>
      </c>
    </row>
    <row r="19" spans="1:11" ht="102">
      <c r="A19" s="489" t="s">
        <v>381</v>
      </c>
      <c r="B19" s="486" t="s">
        <v>976</v>
      </c>
      <c r="C19" s="486" t="s">
        <v>976</v>
      </c>
      <c r="D19" s="486" t="s">
        <v>982</v>
      </c>
      <c r="E19" s="486" t="s">
        <v>983</v>
      </c>
      <c r="F19" s="486" t="s">
        <v>989</v>
      </c>
      <c r="G19" s="477">
        <v>5</v>
      </c>
      <c r="H19" s="488" t="s">
        <v>991</v>
      </c>
      <c r="I19" s="486" t="s">
        <v>980</v>
      </c>
      <c r="J19" s="470"/>
      <c r="K19" s="486" t="s">
        <v>981</v>
      </c>
    </row>
    <row r="20" spans="1:11" ht="140.25">
      <c r="A20" s="489" t="s">
        <v>381</v>
      </c>
      <c r="B20" s="486" t="s">
        <v>976</v>
      </c>
      <c r="C20" s="486" t="s">
        <v>976</v>
      </c>
      <c r="D20" s="486" t="s">
        <v>982</v>
      </c>
      <c r="E20" s="486" t="s">
        <v>983</v>
      </c>
      <c r="F20" s="486" t="s">
        <v>989</v>
      </c>
      <c r="G20" s="477">
        <v>6</v>
      </c>
      <c r="H20" s="488" t="s">
        <v>992</v>
      </c>
      <c r="I20" s="486" t="s">
        <v>980</v>
      </c>
      <c r="J20" s="470"/>
      <c r="K20" s="486" t="s">
        <v>981</v>
      </c>
    </row>
    <row r="21" spans="1:11" ht="178.5">
      <c r="A21" s="489" t="s">
        <v>381</v>
      </c>
      <c r="B21" s="486" t="s">
        <v>976</v>
      </c>
      <c r="C21" s="486" t="s">
        <v>976</v>
      </c>
      <c r="D21" s="486" t="s">
        <v>982</v>
      </c>
      <c r="E21" s="486" t="s">
        <v>983</v>
      </c>
      <c r="F21" s="486" t="s">
        <v>989</v>
      </c>
      <c r="G21" s="477">
        <v>7</v>
      </c>
      <c r="H21" s="488" t="s">
        <v>993</v>
      </c>
      <c r="I21" s="486" t="s">
        <v>980</v>
      </c>
      <c r="J21" s="470"/>
      <c r="K21" s="486" t="s">
        <v>981</v>
      </c>
    </row>
    <row r="22" spans="1:11" ht="153">
      <c r="A22" s="489" t="s">
        <v>381</v>
      </c>
      <c r="B22" s="486" t="s">
        <v>976</v>
      </c>
      <c r="C22" s="486" t="s">
        <v>976</v>
      </c>
      <c r="D22" s="486" t="s">
        <v>982</v>
      </c>
      <c r="E22" s="486" t="s">
        <v>983</v>
      </c>
      <c r="F22" s="486" t="s">
        <v>989</v>
      </c>
      <c r="G22" s="477">
        <v>8</v>
      </c>
      <c r="H22" s="488" t="s">
        <v>994</v>
      </c>
      <c r="I22" s="486" t="s">
        <v>980</v>
      </c>
      <c r="J22" s="470"/>
      <c r="K22" s="486" t="s">
        <v>981</v>
      </c>
    </row>
    <row r="23" spans="1:11" ht="216.75">
      <c r="A23" s="489" t="s">
        <v>381</v>
      </c>
      <c r="B23" s="486" t="s">
        <v>976</v>
      </c>
      <c r="C23" s="486" t="s">
        <v>976</v>
      </c>
      <c r="D23" s="486" t="s">
        <v>982</v>
      </c>
      <c r="E23" s="486" t="s">
        <v>983</v>
      </c>
      <c r="F23" s="486" t="s">
        <v>989</v>
      </c>
      <c r="G23" s="477">
        <v>9</v>
      </c>
      <c r="H23" s="488" t="s">
        <v>995</v>
      </c>
      <c r="I23" s="486" t="s">
        <v>980</v>
      </c>
      <c r="J23" s="470"/>
      <c r="K23" s="486" t="s">
        <v>981</v>
      </c>
    </row>
    <row r="24" spans="1:11" ht="127.5">
      <c r="A24" s="489" t="s">
        <v>381</v>
      </c>
      <c r="B24" s="486" t="s">
        <v>976</v>
      </c>
      <c r="C24" s="486" t="s">
        <v>976</v>
      </c>
      <c r="D24" s="486" t="s">
        <v>977</v>
      </c>
      <c r="E24" s="486" t="s">
        <v>277</v>
      </c>
      <c r="F24" s="486" t="s">
        <v>978</v>
      </c>
      <c r="G24" s="477">
        <v>9</v>
      </c>
      <c r="H24" s="488" t="s">
        <v>996</v>
      </c>
      <c r="I24" s="486" t="s">
        <v>980</v>
      </c>
      <c r="J24" s="470"/>
      <c r="K24" s="486" t="s">
        <v>981</v>
      </c>
    </row>
    <row r="25" spans="1:11" ht="83.25" customHeight="1">
      <c r="A25" s="489" t="s">
        <v>381</v>
      </c>
      <c r="B25" s="486" t="s">
        <v>976</v>
      </c>
      <c r="C25" s="486" t="s">
        <v>976</v>
      </c>
      <c r="D25" s="486" t="s">
        <v>977</v>
      </c>
      <c r="E25" s="486" t="s">
        <v>974</v>
      </c>
      <c r="F25" s="486" t="s">
        <v>997</v>
      </c>
      <c r="G25" s="477">
        <v>11</v>
      </c>
      <c r="H25" s="488" t="s">
        <v>998</v>
      </c>
      <c r="I25" s="486" t="s">
        <v>980</v>
      </c>
      <c r="J25" s="470"/>
      <c r="K25" s="486" t="s">
        <v>981</v>
      </c>
    </row>
    <row r="26" spans="1:11" ht="51">
      <c r="A26" s="489" t="s">
        <v>381</v>
      </c>
      <c r="B26" s="486" t="s">
        <v>976</v>
      </c>
      <c r="C26" s="486" t="s">
        <v>976</v>
      </c>
      <c r="D26" s="486" t="s">
        <v>977</v>
      </c>
      <c r="E26" s="486" t="s">
        <v>974</v>
      </c>
      <c r="F26" s="486" t="s">
        <v>997</v>
      </c>
      <c r="G26" s="477">
        <v>12</v>
      </c>
      <c r="H26" s="488" t="s">
        <v>999</v>
      </c>
      <c r="I26" s="486" t="s">
        <v>980</v>
      </c>
      <c r="J26" s="470"/>
      <c r="K26" s="486" t="s">
        <v>981</v>
      </c>
    </row>
  </sheetData>
  <dataValidations count="1">
    <dataValidation type="textLength" showInputMessage="1" showErrorMessage="1" sqref="J5 K5:K9 K13" xr:uid="{00000000-0002-0000-1400-000000000000}">
      <formula1>0</formula1>
      <formula2>150</formula2>
    </dataValidation>
  </dataValidations>
  <pageMargins left="0.7" right="0.7" top="0.75" bottom="0.75" header="0.3" footer="0.3"/>
  <pageSetup paperSize="9" scale="6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1000000}">
          <x14:formula1>
            <xm:f>'C:\Users\m138760\AppData\Local\Microsoft\Windows\Temporary Internet Files\Content.IE5\KOU5UX2M\[EWG_16-01_tables.xlsm]Drop-down list'!#REF!</xm:f>
          </x14:formula1>
          <xm:sqref>A5:A9 A15:A26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pageSetUpPr fitToPage="1"/>
  </sheetPr>
  <dimension ref="A1:I15"/>
  <sheetViews>
    <sheetView tabSelected="1" topLeftCell="B10" zoomScaleNormal="100" workbookViewId="0">
      <selection activeCell="H21" sqref="H21"/>
    </sheetView>
  </sheetViews>
  <sheetFormatPr defaultColWidth="8.85546875" defaultRowHeight="12.75"/>
  <cols>
    <col min="2" max="2" width="33.7109375" customWidth="1"/>
    <col min="3" max="3" width="39" customWidth="1"/>
    <col min="4" max="4" width="28.5703125" customWidth="1"/>
    <col min="5" max="5" width="27.5703125" customWidth="1"/>
    <col min="6" max="6" width="27.85546875" customWidth="1"/>
    <col min="7" max="7" width="31.140625" customWidth="1"/>
    <col min="8" max="8" width="32" customWidth="1"/>
    <col min="9" max="9" width="39.28515625" style="510" customWidth="1"/>
    <col min="10" max="16384" width="8.85546875" style="510"/>
  </cols>
  <sheetData>
    <row r="1" spans="1:9" ht="13.5" thickBot="1">
      <c r="A1" s="39" t="s">
        <v>201</v>
      </c>
      <c r="B1" s="510"/>
      <c r="C1" s="510"/>
      <c r="D1" s="510"/>
      <c r="E1" s="510"/>
      <c r="F1" s="510"/>
      <c r="G1" s="510"/>
      <c r="H1" s="510"/>
    </row>
    <row r="2" spans="1:9">
      <c r="A2" s="943"/>
      <c r="B2" s="944"/>
      <c r="C2" s="944"/>
      <c r="D2" s="944"/>
      <c r="E2" s="944"/>
      <c r="F2" s="944"/>
      <c r="G2" s="944"/>
      <c r="H2" s="653" t="s">
        <v>1147</v>
      </c>
      <c r="I2" s="102" t="s">
        <v>1184</v>
      </c>
    </row>
    <row r="3" spans="1:9" ht="13.5" thickBot="1">
      <c r="A3" s="945"/>
      <c r="B3" s="946"/>
      <c r="C3" s="946"/>
      <c r="D3" s="946"/>
      <c r="E3" s="946"/>
      <c r="F3" s="946"/>
      <c r="G3" s="946"/>
      <c r="H3" s="655" t="s">
        <v>1148</v>
      </c>
      <c r="I3" s="656">
        <v>2018</v>
      </c>
    </row>
    <row r="4" spans="1:9" ht="39" thickBot="1">
      <c r="A4" s="657" t="s">
        <v>202</v>
      </c>
      <c r="B4" s="658" t="s">
        <v>203</v>
      </c>
      <c r="C4" s="658" t="s">
        <v>204</v>
      </c>
      <c r="D4" s="658" t="s">
        <v>205</v>
      </c>
      <c r="E4" s="658" t="s">
        <v>206</v>
      </c>
      <c r="F4" s="658" t="s">
        <v>207</v>
      </c>
      <c r="G4" s="658" t="s">
        <v>208</v>
      </c>
      <c r="H4" s="658" t="s">
        <v>209</v>
      </c>
      <c r="I4" s="179" t="s">
        <v>225</v>
      </c>
    </row>
    <row r="5" spans="1:9" ht="25.5">
      <c r="A5" s="947" t="s">
        <v>210</v>
      </c>
      <c r="B5" s="659" t="s">
        <v>1176</v>
      </c>
      <c r="C5" s="947" t="s">
        <v>1149</v>
      </c>
      <c r="D5" s="947" t="s">
        <v>1150</v>
      </c>
      <c r="E5" s="947" t="s">
        <v>1151</v>
      </c>
      <c r="F5" s="947" t="s">
        <v>1152</v>
      </c>
      <c r="G5" s="947" t="s">
        <v>1153</v>
      </c>
      <c r="H5" s="947" t="s">
        <v>1154</v>
      </c>
      <c r="I5" s="948" t="s">
        <v>1187</v>
      </c>
    </row>
    <row r="6" spans="1:9" ht="25.5">
      <c r="A6" s="947"/>
      <c r="B6" s="660" t="s">
        <v>1155</v>
      </c>
      <c r="C6" s="947"/>
      <c r="D6" s="947"/>
      <c r="E6" s="947"/>
      <c r="F6" s="947"/>
      <c r="G6" s="947"/>
      <c r="H6" s="947"/>
      <c r="I6" s="949"/>
    </row>
    <row r="7" spans="1:9" ht="25.5">
      <c r="A7" s="947"/>
      <c r="B7" s="660" t="s">
        <v>1156</v>
      </c>
      <c r="C7" s="947"/>
      <c r="D7" s="947"/>
      <c r="E7" s="947"/>
      <c r="F7" s="947"/>
      <c r="G7" s="947"/>
      <c r="H7" s="947"/>
      <c r="I7" s="949"/>
    </row>
    <row r="8" spans="1:9" ht="25.5">
      <c r="A8" s="947"/>
      <c r="B8" s="660" t="s">
        <v>1157</v>
      </c>
      <c r="C8" s="947"/>
      <c r="D8" s="947"/>
      <c r="E8" s="947"/>
      <c r="F8" s="947"/>
      <c r="G8" s="947"/>
      <c r="H8" s="947"/>
      <c r="I8" s="949"/>
    </row>
    <row r="9" spans="1:9" ht="25.5">
      <c r="A9" s="947"/>
      <c r="B9" s="247" t="s">
        <v>1158</v>
      </c>
      <c r="C9" s="947"/>
      <c r="D9" s="947"/>
      <c r="E9" s="947"/>
      <c r="F9" s="947"/>
      <c r="G9" s="947"/>
      <c r="H9" s="947"/>
      <c r="I9" s="950"/>
    </row>
    <row r="10" spans="1:9" s="662" customFormat="1" ht="25.5">
      <c r="A10" s="951" t="s">
        <v>1159</v>
      </c>
      <c r="B10" s="661" t="s">
        <v>1176</v>
      </c>
      <c r="C10" s="951" t="s">
        <v>1160</v>
      </c>
      <c r="D10" s="951" t="s">
        <v>1161</v>
      </c>
      <c r="E10" s="951" t="s">
        <v>1162</v>
      </c>
      <c r="F10" s="951" t="s">
        <v>1163</v>
      </c>
      <c r="G10" s="954" t="s">
        <v>1164</v>
      </c>
      <c r="H10" s="951" t="s">
        <v>1165</v>
      </c>
      <c r="I10" s="955" t="s">
        <v>1188</v>
      </c>
    </row>
    <row r="11" spans="1:9" s="662" customFormat="1" ht="25.5">
      <c r="A11" s="952"/>
      <c r="B11" s="663" t="s">
        <v>1155</v>
      </c>
      <c r="C11" s="952"/>
      <c r="D11" s="952"/>
      <c r="E11" s="952"/>
      <c r="F11" s="952"/>
      <c r="G11" s="954"/>
      <c r="H11" s="952"/>
      <c r="I11" s="949"/>
    </row>
    <row r="12" spans="1:9" s="662" customFormat="1" ht="25.5">
      <c r="A12" s="952"/>
      <c r="B12" s="663" t="s">
        <v>1157</v>
      </c>
      <c r="C12" s="952"/>
      <c r="D12" s="952"/>
      <c r="E12" s="952"/>
      <c r="F12" s="952"/>
      <c r="G12" s="954"/>
      <c r="H12" s="952"/>
      <c r="I12" s="949"/>
    </row>
    <row r="13" spans="1:9" s="662" customFormat="1" ht="25.5">
      <c r="A13" s="953"/>
      <c r="B13" s="664" t="s">
        <v>1158</v>
      </c>
      <c r="C13" s="953"/>
      <c r="D13" s="953"/>
      <c r="E13" s="953"/>
      <c r="F13" s="953"/>
      <c r="G13" s="954"/>
      <c r="H13" s="953"/>
      <c r="I13" s="950"/>
    </row>
    <row r="14" spans="1:9" ht="61.5" customHeight="1">
      <c r="A14" s="960" t="s">
        <v>1166</v>
      </c>
      <c r="B14" s="790" t="s">
        <v>1167</v>
      </c>
      <c r="C14" s="956" t="s">
        <v>1168</v>
      </c>
      <c r="D14" s="956" t="s">
        <v>1169</v>
      </c>
      <c r="E14" s="956" t="s">
        <v>1170</v>
      </c>
      <c r="F14" s="956" t="s">
        <v>1171</v>
      </c>
      <c r="G14" s="956" t="s">
        <v>1172</v>
      </c>
      <c r="H14" s="956" t="s">
        <v>1173</v>
      </c>
      <c r="I14" s="958" t="s">
        <v>1174</v>
      </c>
    </row>
    <row r="15" spans="1:9" ht="74.25" customHeight="1">
      <c r="A15" s="961"/>
      <c r="B15" s="791" t="s">
        <v>1175</v>
      </c>
      <c r="C15" s="957"/>
      <c r="D15" s="957"/>
      <c r="E15" s="957"/>
      <c r="F15" s="957"/>
      <c r="G15" s="957"/>
      <c r="H15" s="957"/>
      <c r="I15" s="959"/>
    </row>
  </sheetData>
  <mergeCells count="25">
    <mergeCell ref="H14:H15"/>
    <mergeCell ref="I14:I15"/>
    <mergeCell ref="A14:A15"/>
    <mergeCell ref="C14:C15"/>
    <mergeCell ref="D14:D15"/>
    <mergeCell ref="E14:E15"/>
    <mergeCell ref="F14:F15"/>
    <mergeCell ref="G14:G15"/>
    <mergeCell ref="H5:H9"/>
    <mergeCell ref="I5:I9"/>
    <mergeCell ref="A10:A13"/>
    <mergeCell ref="C10:C13"/>
    <mergeCell ref="D10:D13"/>
    <mergeCell ref="E10:E13"/>
    <mergeCell ref="F10:F13"/>
    <mergeCell ref="G10:G13"/>
    <mergeCell ref="H10:H13"/>
    <mergeCell ref="I10:I13"/>
    <mergeCell ref="A2:G3"/>
    <mergeCell ref="A5:A9"/>
    <mergeCell ref="C5:C9"/>
    <mergeCell ref="D5:D9"/>
    <mergeCell ref="E5:E9"/>
    <mergeCell ref="F5:F9"/>
    <mergeCell ref="G5:G9"/>
  </mergeCells>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22</vt:i4>
      </vt:variant>
      <vt:variant>
        <vt:lpstr>Įvardytieji diapazonai</vt:lpstr>
      </vt:variant>
      <vt:variant>
        <vt:i4>2</vt:i4>
      </vt:variant>
    </vt:vector>
  </HeadingPairs>
  <TitlesOfParts>
    <vt:vector size="24" baseType="lpstr">
      <vt:lpstr>Table1A List of required st</vt:lpstr>
      <vt:lpstr>Table1B Planning of sampling </vt:lpstr>
      <vt:lpstr>Table1C Sampling intensity </vt:lpstr>
      <vt:lpstr>Table1D Recreational Fisher</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vt:lpstr>
      <vt:lpstr>'Table1G List of research survey'!Print_Area</vt:lpstr>
      <vt:lpstr>'Table1H Research survey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Jolanta Cesiulienė</cp:lastModifiedBy>
  <cp:lastPrinted>2019-11-27T13:17:36Z</cp:lastPrinted>
  <dcterms:created xsi:type="dcterms:W3CDTF">2014-09-03T13:43:33Z</dcterms:created>
  <dcterms:modified xsi:type="dcterms:W3CDTF">2019-11-27T14:22:04Z</dcterms:modified>
</cp:coreProperties>
</file>