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iknowhow-my.sharepoint.com/personal/kkatsafaros_iknowhow_com/Documents/Desktop/REPLY GREECE PERFORMANCE AR 2021/"/>
    </mc:Choice>
  </mc:AlternateContent>
  <xr:revisionPtr revIDLastSave="0" documentId="13_ncr:1_{4B82D33D-34CA-4D43-B47C-2C1C35C28651}" xr6:coauthVersionLast="47" xr6:coauthVersionMax="47" xr10:uidLastSave="{00000000-0000-0000-0000-000000000000}"/>
  <bookViews>
    <workbookView xWindow="2268" yWindow="12" windowWidth="12936" windowHeight="12348" tabRatio="1000" firstSheet="8" activeTab="9" xr2:uid="{00000000-000D-0000-FFFF-FFFF00000000}"/>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externalReferences>
    <externalReference r:id="rId23"/>
  </externalReferences>
  <definedNames>
    <definedName name="_xlnm._FilterDatabase" localSheetId="0" hidden="1">'Table1A List of required stocks'!$A$4:$M$142</definedName>
    <definedName name="_xlnm._FilterDatabase" localSheetId="1" hidden="1">'Table1B Planning of sampling '!$A$4:$F$5</definedName>
    <definedName name="_xlnm._FilterDatabase" localSheetId="2" hidden="1">'Table1C Sampling intensity '!$A$4:$U$421</definedName>
    <definedName name="_xlnm._FilterDatabase" localSheetId="3" hidden="1">'Table1D Recreational Fisheries'!$A$4:$Y$4</definedName>
    <definedName name="_xlnm._FilterDatabase" localSheetId="4" hidden="1">'Table1E Anadromous catadromous'!$A$4:$U$16</definedName>
    <definedName name="_xlnm._FilterDatabase" localSheetId="5" hidden="1">'Table1F Incidental by catch'!$A$5:$W$24</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variab'!$A$4:$T$145</definedName>
    <definedName name="_xlnm._FilterDatabase" localSheetId="9" hidden="1">'Table3A  Pop segment fisheries'!$A$4:$R$648</definedName>
    <definedName name="_xlnm._FilterDatabase" localSheetId="11" hidden="1">'Table3C Pop segments processing'!$A$4:$O$4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GSA">[1]codification!$A$51:$A$81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5" i="9" l="1"/>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N178" i="3"/>
  <c r="N179" i="3"/>
  <c r="N75" i="3"/>
  <c r="N76" i="3"/>
  <c r="N77" i="3"/>
  <c r="N78" i="3"/>
  <c r="N79" i="3"/>
  <c r="Q8" i="5"/>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297" i="11"/>
  <c r="O298" i="11"/>
  <c r="O299" i="11"/>
  <c r="O300" i="11"/>
  <c r="O301" i="11"/>
  <c r="O302" i="11"/>
  <c r="O303" i="11"/>
  <c r="O304" i="11"/>
  <c r="O305" i="11"/>
  <c r="O306" i="11"/>
  <c r="O307" i="11"/>
  <c r="O308" i="11"/>
  <c r="O309" i="11"/>
  <c r="O310" i="11"/>
  <c r="O311" i="11"/>
  <c r="O312" i="11"/>
  <c r="O313" i="11"/>
  <c r="O314" i="11"/>
  <c r="O315" i="11"/>
  <c r="O316" i="11"/>
  <c r="O317" i="11"/>
  <c r="O318" i="11"/>
  <c r="O319" i="11"/>
  <c r="O320" i="11"/>
  <c r="O321" i="11"/>
  <c r="O322" i="11"/>
  <c r="O323" i="11"/>
  <c r="O324" i="11"/>
  <c r="O325" i="11"/>
  <c r="O326" i="11"/>
  <c r="O327" i="11"/>
  <c r="O328" i="11"/>
  <c r="O329" i="11"/>
  <c r="O330" i="11"/>
  <c r="O331" i="11"/>
  <c r="O332" i="11"/>
  <c r="O333" i="11"/>
  <c r="O334" i="11"/>
  <c r="O335" i="11"/>
  <c r="O336" i="11"/>
  <c r="O337" i="11"/>
  <c r="O338" i="11"/>
  <c r="O339" i="11"/>
  <c r="O340" i="11"/>
  <c r="O341" i="11"/>
  <c r="O342" i="11"/>
  <c r="O343" i="11"/>
  <c r="O344" i="11"/>
  <c r="O345" i="11"/>
  <c r="O346" i="11"/>
  <c r="O347" i="11"/>
  <c r="O348" i="11"/>
  <c r="O349" i="11"/>
  <c r="O350" i="11"/>
  <c r="O351" i="11"/>
  <c r="O352" i="11"/>
  <c r="O353" i="11"/>
  <c r="O354" i="11"/>
  <c r="O355" i="11"/>
  <c r="O356" i="11"/>
  <c r="O357" i="11"/>
  <c r="O358" i="11"/>
  <c r="O359" i="11"/>
  <c r="O360" i="11"/>
  <c r="O361" i="11"/>
  <c r="O362" i="11"/>
  <c r="O363" i="11"/>
  <c r="O364" i="11"/>
  <c r="O365" i="11"/>
  <c r="O366" i="11"/>
  <c r="O367" i="11"/>
  <c r="O368" i="11"/>
  <c r="O369" i="11"/>
  <c r="O370" i="11"/>
  <c r="O371" i="11"/>
  <c r="O372" i="11"/>
  <c r="O373" i="11"/>
  <c r="O374" i="11"/>
  <c r="O375" i="11"/>
  <c r="O376" i="11"/>
  <c r="O377" i="11"/>
  <c r="O378" i="11"/>
  <c r="O379" i="11"/>
  <c r="O380" i="11"/>
  <c r="O381" i="11"/>
  <c r="O382" i="11"/>
  <c r="O383" i="11"/>
  <c r="O384" i="11"/>
  <c r="O385" i="11"/>
  <c r="O386" i="11"/>
  <c r="O387" i="11"/>
  <c r="O388" i="11"/>
  <c r="O389" i="11"/>
  <c r="O390" i="11"/>
  <c r="O391" i="11"/>
  <c r="O392" i="11"/>
  <c r="O393" i="11"/>
  <c r="O394" i="11"/>
  <c r="O395" i="11"/>
  <c r="O396" i="11"/>
  <c r="O397" i="11"/>
  <c r="O398" i="11"/>
  <c r="O399" i="11"/>
  <c r="O400" i="11"/>
  <c r="O401" i="11"/>
  <c r="O402" i="11"/>
  <c r="O403" i="11"/>
  <c r="O404" i="11"/>
  <c r="O405" i="11"/>
  <c r="O406" i="11"/>
  <c r="O407" i="11"/>
  <c r="O408" i="11"/>
  <c r="O409" i="11"/>
  <c r="O410" i="11"/>
  <c r="O411" i="11"/>
  <c r="O412" i="11"/>
  <c r="O413" i="11"/>
  <c r="O414" i="11"/>
  <c r="O415" i="11"/>
  <c r="O416" i="11"/>
  <c r="O417" i="11"/>
  <c r="O418" i="11"/>
  <c r="O419" i="11"/>
  <c r="O420" i="11"/>
  <c r="O421" i="11"/>
  <c r="O422" i="11"/>
  <c r="O423" i="11"/>
  <c r="O424" i="11"/>
  <c r="O425" i="11"/>
  <c r="O426" i="11"/>
  <c r="O427" i="11"/>
  <c r="O428" i="11"/>
  <c r="O429" i="11"/>
  <c r="O430" i="11"/>
  <c r="O431" i="11"/>
  <c r="O432" i="11"/>
  <c r="O433" i="11"/>
  <c r="O434" i="11"/>
  <c r="O435" i="11"/>
  <c r="O436" i="11"/>
  <c r="O437" i="11"/>
  <c r="O438" i="11"/>
  <c r="O439" i="11"/>
  <c r="O440" i="11"/>
  <c r="O441" i="11"/>
  <c r="O442" i="11"/>
  <c r="O443" i="11"/>
  <c r="O444" i="11"/>
  <c r="O445" i="11"/>
  <c r="O446" i="11"/>
  <c r="O447" i="11"/>
  <c r="O448" i="11"/>
  <c r="O449" i="11"/>
  <c r="O450" i="11"/>
  <c r="O451" i="11"/>
  <c r="O452" i="11"/>
  <c r="O453" i="11"/>
  <c r="O454" i="11"/>
  <c r="O455" i="11"/>
  <c r="O456" i="11"/>
  <c r="O457" i="11"/>
  <c r="O458" i="11"/>
  <c r="O459" i="11"/>
  <c r="O460" i="11"/>
  <c r="O461" i="11"/>
  <c r="O462" i="11"/>
  <c r="O463" i="11"/>
  <c r="O464" i="11"/>
  <c r="O465" i="11"/>
  <c r="O466" i="11"/>
  <c r="O467" i="11"/>
  <c r="O468" i="11"/>
  <c r="O469" i="11"/>
  <c r="O470" i="11"/>
  <c r="O471" i="11"/>
  <c r="O472" i="11"/>
  <c r="O473" i="11"/>
  <c r="O474" i="11"/>
  <c r="O475" i="11"/>
  <c r="O476" i="11"/>
  <c r="O477" i="11"/>
  <c r="O478" i="11"/>
  <c r="O479" i="11"/>
  <c r="O480" i="11"/>
  <c r="O481" i="11"/>
  <c r="O482" i="11"/>
  <c r="O483" i="11"/>
  <c r="O484" i="11"/>
  <c r="O485" i="11"/>
  <c r="O486" i="11"/>
  <c r="O487" i="11"/>
  <c r="O488" i="11"/>
  <c r="O489" i="11"/>
  <c r="O490" i="11"/>
  <c r="O491" i="11"/>
  <c r="O492" i="11"/>
  <c r="O493" i="11"/>
  <c r="O494" i="11"/>
  <c r="O495" i="11"/>
  <c r="O496" i="11"/>
  <c r="O497" i="11"/>
  <c r="O498" i="11"/>
  <c r="O499" i="11"/>
  <c r="O500" i="11"/>
  <c r="O501" i="11"/>
  <c r="O502" i="11"/>
  <c r="O503" i="11"/>
  <c r="O504" i="11"/>
  <c r="O505" i="11"/>
  <c r="O506" i="11"/>
  <c r="O507" i="11"/>
  <c r="O508" i="11"/>
  <c r="O509" i="11"/>
  <c r="O510" i="11"/>
  <c r="O511" i="11"/>
  <c r="O512" i="11"/>
  <c r="O513" i="11"/>
  <c r="O514" i="11"/>
  <c r="O515" i="11"/>
  <c r="O516" i="11"/>
  <c r="O517" i="11"/>
  <c r="O518" i="11"/>
  <c r="O519" i="11"/>
  <c r="O520" i="11"/>
  <c r="O521" i="11"/>
  <c r="O522" i="11"/>
  <c r="O523" i="11"/>
  <c r="O524" i="11"/>
  <c r="O525" i="11"/>
  <c r="O526" i="11"/>
  <c r="O527" i="11"/>
  <c r="O528" i="11"/>
  <c r="O529" i="11"/>
  <c r="O530" i="11"/>
  <c r="O531" i="11"/>
  <c r="O532" i="11"/>
  <c r="O533" i="11"/>
  <c r="O534" i="11"/>
  <c r="O535" i="11"/>
  <c r="O536" i="11"/>
  <c r="O537" i="11"/>
  <c r="O538" i="11"/>
  <c r="O539" i="11"/>
  <c r="O540" i="11"/>
  <c r="O541" i="11"/>
  <c r="O542" i="11"/>
  <c r="O543" i="11"/>
  <c r="O544" i="11"/>
  <c r="O545" i="11"/>
  <c r="O546" i="11"/>
  <c r="O547" i="11"/>
  <c r="O548" i="11"/>
  <c r="O549" i="11"/>
  <c r="O550" i="11"/>
  <c r="O551" i="11"/>
  <c r="O552" i="11"/>
  <c r="O553" i="11"/>
  <c r="O554" i="11"/>
  <c r="O555" i="11"/>
  <c r="O556" i="11"/>
  <c r="O557" i="11"/>
  <c r="O558" i="11"/>
  <c r="O559" i="11"/>
  <c r="O560" i="11"/>
  <c r="O561" i="11"/>
  <c r="O562" i="11"/>
  <c r="O563" i="11"/>
  <c r="O564" i="11"/>
  <c r="O565" i="11"/>
  <c r="O566" i="11"/>
  <c r="O567" i="11"/>
  <c r="O568" i="11"/>
  <c r="O569" i="11"/>
  <c r="O570" i="11"/>
  <c r="O571" i="11"/>
  <c r="O572" i="11"/>
  <c r="O573" i="11"/>
  <c r="O574" i="11"/>
  <c r="O575" i="11"/>
  <c r="O576" i="11"/>
  <c r="O577" i="11"/>
  <c r="O578" i="11"/>
  <c r="O579" i="11"/>
  <c r="O580" i="11"/>
  <c r="O581" i="11"/>
  <c r="O582" i="11"/>
  <c r="O583" i="11"/>
  <c r="O584" i="11"/>
  <c r="O585" i="11"/>
  <c r="O586" i="11"/>
  <c r="O587" i="11"/>
  <c r="O588" i="11"/>
  <c r="O589" i="11"/>
  <c r="O590" i="11"/>
  <c r="O591" i="11"/>
  <c r="O592" i="11"/>
  <c r="O593" i="11"/>
  <c r="O594" i="11"/>
  <c r="O595" i="11"/>
  <c r="O596" i="11"/>
  <c r="O597" i="11"/>
  <c r="O598" i="11"/>
  <c r="O599" i="11"/>
  <c r="O600" i="11"/>
  <c r="O601" i="11"/>
  <c r="O602" i="11"/>
  <c r="O603" i="11"/>
  <c r="O604" i="11"/>
  <c r="O605" i="11"/>
  <c r="O606" i="11"/>
  <c r="O607" i="11"/>
  <c r="O608" i="11"/>
  <c r="O609" i="11"/>
  <c r="O610" i="11"/>
  <c r="O611" i="11"/>
  <c r="O612" i="11"/>
  <c r="O613" i="11"/>
  <c r="O614" i="11"/>
  <c r="O615" i="11"/>
  <c r="O616" i="11"/>
  <c r="O617" i="11"/>
  <c r="O618" i="11"/>
  <c r="O619" i="11"/>
  <c r="O620" i="11"/>
  <c r="O621" i="11"/>
  <c r="O622" i="11"/>
  <c r="O623" i="11"/>
  <c r="O624" i="11"/>
  <c r="O625" i="11"/>
  <c r="O626" i="11"/>
  <c r="O627" i="11"/>
  <c r="O628" i="11"/>
  <c r="O629" i="11"/>
  <c r="O630" i="11"/>
  <c r="O631" i="11"/>
  <c r="O632" i="11"/>
  <c r="O633" i="11"/>
  <c r="O634" i="11"/>
  <c r="O635" i="11"/>
  <c r="O636" i="11"/>
  <c r="O637" i="11"/>
  <c r="O638" i="11"/>
  <c r="O639" i="11"/>
  <c r="O640" i="11"/>
  <c r="O641" i="11"/>
  <c r="O642" i="11"/>
  <c r="O643" i="11"/>
  <c r="O644" i="11"/>
  <c r="O645" i="11"/>
  <c r="O646" i="11"/>
  <c r="O647" i="11"/>
  <c r="O648" i="11"/>
  <c r="Q5" i="11"/>
  <c r="O5" i="11"/>
  <c r="Z6" i="8"/>
  <c r="Z7" i="8"/>
  <c r="Z8" i="8"/>
  <c r="Z9" i="8"/>
  <c r="Z5" i="8"/>
  <c r="N5" i="13"/>
  <c r="R25" i="14"/>
  <c r="R26" i="14"/>
  <c r="R27" i="14"/>
  <c r="R28" i="14"/>
  <c r="R29" i="14"/>
  <c r="R11" i="14"/>
  <c r="I7" i="17"/>
  <c r="H7" i="17"/>
  <c r="I6" i="17"/>
  <c r="H6" i="17"/>
  <c r="I5" i="17"/>
  <c r="H5" i="17"/>
  <c r="R9" i="14"/>
  <c r="R10" i="14"/>
  <c r="R12" i="14"/>
  <c r="R13" i="14"/>
  <c r="R14" i="14"/>
  <c r="R15" i="14"/>
  <c r="R16" i="14"/>
  <c r="R17" i="14"/>
  <c r="R18" i="14"/>
  <c r="R19" i="14"/>
  <c r="R20" i="14"/>
  <c r="R21" i="14"/>
  <c r="R22" i="14"/>
  <c r="R23" i="14"/>
  <c r="R24" i="14"/>
  <c r="L10" i="13"/>
  <c r="M10" i="13" s="1"/>
  <c r="N10" i="13"/>
  <c r="L11" i="13"/>
  <c r="M11" i="13" s="1"/>
  <c r="N11" i="13"/>
  <c r="L12" i="13"/>
  <c r="M12" i="13"/>
  <c r="N12" i="13"/>
  <c r="L13" i="13"/>
  <c r="M13" i="13" s="1"/>
  <c r="N13" i="13"/>
  <c r="L14" i="13"/>
  <c r="M14" i="13" s="1"/>
  <c r="N14" i="13"/>
  <c r="L15" i="13"/>
  <c r="M15" i="13" s="1"/>
  <c r="N15" i="13"/>
  <c r="L16" i="13"/>
  <c r="M16" i="13" s="1"/>
  <c r="N16" i="13"/>
  <c r="L17" i="13"/>
  <c r="M17" i="13" s="1"/>
  <c r="N17" i="13"/>
  <c r="L18" i="13"/>
  <c r="M18" i="13" s="1"/>
  <c r="N18" i="13"/>
  <c r="L19" i="13"/>
  <c r="M19" i="13" s="1"/>
  <c r="N19" i="13"/>
  <c r="L20" i="13"/>
  <c r="M20" i="13" s="1"/>
  <c r="N20" i="13"/>
  <c r="L21" i="13"/>
  <c r="M21" i="13" s="1"/>
  <c r="N21" i="13"/>
  <c r="L22" i="13"/>
  <c r="M22" i="13" s="1"/>
  <c r="N22" i="13"/>
  <c r="L23" i="13"/>
  <c r="M23" i="13"/>
  <c r="N23" i="13"/>
  <c r="L24" i="13"/>
  <c r="M24" i="13" s="1"/>
  <c r="N24" i="13"/>
  <c r="L25" i="13"/>
  <c r="M25" i="13" s="1"/>
  <c r="N25" i="13"/>
  <c r="L26" i="13"/>
  <c r="M26" i="13" s="1"/>
  <c r="N26" i="13"/>
  <c r="L27" i="13"/>
  <c r="M27" i="13" s="1"/>
  <c r="N27" i="13"/>
  <c r="L28" i="13"/>
  <c r="M28" i="13" s="1"/>
  <c r="N28" i="13"/>
  <c r="L29" i="13"/>
  <c r="M29" i="13" s="1"/>
  <c r="N29" i="13"/>
  <c r="L30" i="13"/>
  <c r="M30" i="13"/>
  <c r="N30" i="13"/>
  <c r="L31" i="13"/>
  <c r="M31" i="13" s="1"/>
  <c r="N31" i="13"/>
  <c r="L32" i="13"/>
  <c r="M32" i="13"/>
  <c r="N32" i="13"/>
  <c r="L33" i="13"/>
  <c r="M33" i="13" s="1"/>
  <c r="N33" i="13"/>
  <c r="L34" i="13"/>
  <c r="M34" i="13"/>
  <c r="N34" i="13"/>
  <c r="L35" i="13"/>
  <c r="M35" i="13" s="1"/>
  <c r="N35" i="13"/>
  <c r="L36" i="13"/>
  <c r="M36" i="13"/>
  <c r="N36" i="13"/>
  <c r="L37" i="13"/>
  <c r="M37" i="13"/>
  <c r="N37" i="13"/>
  <c r="L38" i="13"/>
  <c r="M38" i="13"/>
  <c r="N38" i="13"/>
  <c r="L39" i="13"/>
  <c r="M39" i="13"/>
  <c r="N39" i="13"/>
  <c r="L40" i="13"/>
  <c r="M40" i="13" s="1"/>
  <c r="N40" i="13"/>
  <c r="L41" i="13"/>
  <c r="M41" i="13" s="1"/>
  <c r="N41" i="13"/>
  <c r="L42" i="13"/>
  <c r="M42" i="13" s="1"/>
  <c r="N42" i="13"/>
  <c r="L43" i="13"/>
  <c r="M43" i="13" s="1"/>
  <c r="N43" i="13"/>
  <c r="L44" i="13"/>
  <c r="M44" i="13" s="1"/>
  <c r="N44" i="13"/>
  <c r="L45" i="13"/>
  <c r="M45" i="13" s="1"/>
  <c r="N45" i="13"/>
  <c r="L46" i="13"/>
  <c r="M46" i="13" s="1"/>
  <c r="N46" i="13"/>
  <c r="L47" i="13"/>
  <c r="M47" i="13" s="1"/>
  <c r="N47" i="13"/>
  <c r="L48" i="13"/>
  <c r="M48" i="13" s="1"/>
  <c r="N48" i="13"/>
  <c r="L49" i="13"/>
  <c r="M49" i="13" s="1"/>
  <c r="N49" i="13"/>
  <c r="L50" i="13"/>
  <c r="M50" i="13" s="1"/>
  <c r="N50" i="13"/>
  <c r="L51" i="13"/>
  <c r="M51" i="13" s="1"/>
  <c r="N51" i="13"/>
  <c r="L52" i="13"/>
  <c r="M52" i="13"/>
  <c r="N52" i="13"/>
  <c r="L53" i="13"/>
  <c r="M53" i="13" s="1"/>
  <c r="N53" i="13"/>
  <c r="L54" i="13"/>
  <c r="M54" i="13" s="1"/>
  <c r="N54" i="13"/>
  <c r="L55" i="13"/>
  <c r="M55" i="13" s="1"/>
  <c r="N55" i="13"/>
  <c r="L56" i="13"/>
  <c r="M56" i="13" s="1"/>
  <c r="N56" i="13"/>
  <c r="L57" i="13"/>
  <c r="M57" i="13" s="1"/>
  <c r="N57" i="13"/>
  <c r="L58" i="13"/>
  <c r="M58" i="13" s="1"/>
  <c r="N58" i="13"/>
  <c r="L59" i="13"/>
  <c r="M59" i="13" s="1"/>
  <c r="N59" i="13"/>
  <c r="L60" i="13"/>
  <c r="M60" i="13"/>
  <c r="N60" i="13"/>
  <c r="L61" i="13"/>
  <c r="M61" i="13" s="1"/>
  <c r="N61" i="13"/>
  <c r="L62" i="13"/>
  <c r="M62" i="13"/>
  <c r="N62" i="13"/>
  <c r="L63" i="13"/>
  <c r="M63" i="13" s="1"/>
  <c r="N63" i="13"/>
  <c r="L64" i="13"/>
  <c r="M64" i="13"/>
  <c r="N64" i="13"/>
  <c r="L65" i="13"/>
  <c r="M65" i="13" s="1"/>
  <c r="N65" i="13"/>
  <c r="L66" i="13"/>
  <c r="M66" i="13" s="1"/>
  <c r="N66" i="13"/>
  <c r="L67" i="13"/>
  <c r="M67" i="13" s="1"/>
  <c r="N67" i="13"/>
  <c r="L68" i="13"/>
  <c r="M68" i="13" s="1"/>
  <c r="N68" i="13"/>
  <c r="L69" i="13"/>
  <c r="M69" i="13" s="1"/>
  <c r="N69" i="13"/>
  <c r="L70" i="13"/>
  <c r="M70" i="13"/>
  <c r="N70" i="13"/>
  <c r="L71" i="13"/>
  <c r="M71" i="13"/>
  <c r="N71" i="13"/>
  <c r="L72" i="13"/>
  <c r="M72" i="13"/>
  <c r="N72" i="13"/>
  <c r="L73" i="13"/>
  <c r="M73" i="13" s="1"/>
  <c r="N73" i="13"/>
  <c r="L74" i="13"/>
  <c r="M74" i="13" s="1"/>
  <c r="N74" i="13"/>
  <c r="L75" i="13"/>
  <c r="M75" i="13" s="1"/>
  <c r="N75" i="13"/>
  <c r="L76" i="13"/>
  <c r="M76" i="13" s="1"/>
  <c r="N76" i="13"/>
  <c r="L77" i="13"/>
  <c r="M77" i="13" s="1"/>
  <c r="N77" i="13"/>
  <c r="L78" i="13"/>
  <c r="M78" i="13" s="1"/>
  <c r="N78" i="13"/>
  <c r="L79" i="13"/>
  <c r="M79" i="13" s="1"/>
  <c r="N79" i="13"/>
  <c r="L80" i="13"/>
  <c r="M80" i="13"/>
  <c r="N80" i="13"/>
  <c r="L81" i="13"/>
  <c r="M81" i="13" s="1"/>
  <c r="N81" i="13"/>
  <c r="L82" i="13"/>
  <c r="M82" i="13"/>
  <c r="N82" i="13"/>
  <c r="L83" i="13"/>
  <c r="M83" i="13" s="1"/>
  <c r="N83" i="13"/>
  <c r="L84" i="13"/>
  <c r="M84" i="13"/>
  <c r="N84" i="13"/>
  <c r="L85" i="13"/>
  <c r="M85" i="13" s="1"/>
  <c r="N85" i="13"/>
  <c r="L86" i="13"/>
  <c r="M86" i="13" s="1"/>
  <c r="N86" i="13"/>
  <c r="L87" i="13"/>
  <c r="M87" i="13"/>
  <c r="N87" i="13"/>
  <c r="L88" i="13"/>
  <c r="M88" i="13"/>
  <c r="N88" i="13"/>
  <c r="L89" i="13"/>
  <c r="M89" i="13" s="1"/>
  <c r="N89" i="13"/>
  <c r="L90" i="13"/>
  <c r="M90" i="13" s="1"/>
  <c r="N90" i="13"/>
  <c r="L91" i="13"/>
  <c r="M91" i="13" s="1"/>
  <c r="N91" i="13"/>
  <c r="L92" i="13"/>
  <c r="M92" i="13" s="1"/>
  <c r="N92" i="13"/>
  <c r="L93" i="13"/>
  <c r="M93" i="13" s="1"/>
  <c r="N93" i="13"/>
  <c r="L94" i="13"/>
  <c r="M94" i="13" s="1"/>
  <c r="N94" i="13"/>
  <c r="L95" i="13"/>
  <c r="M95" i="13" s="1"/>
  <c r="N95" i="13"/>
  <c r="L96" i="13"/>
  <c r="M96" i="13"/>
  <c r="N96" i="13"/>
  <c r="L97" i="13"/>
  <c r="M97" i="13" s="1"/>
  <c r="N97" i="13"/>
  <c r="L98" i="13"/>
  <c r="M98" i="13"/>
  <c r="N98" i="13"/>
  <c r="L99" i="13"/>
  <c r="M99" i="13" s="1"/>
  <c r="N99" i="13"/>
  <c r="L100" i="13"/>
  <c r="M100" i="13"/>
  <c r="N100" i="13"/>
  <c r="L101" i="13"/>
  <c r="M101" i="13" s="1"/>
  <c r="N101" i="13"/>
  <c r="L102" i="13"/>
  <c r="M102" i="13" s="1"/>
  <c r="N102" i="13"/>
  <c r="L103" i="13"/>
  <c r="M103" i="13"/>
  <c r="N103" i="13"/>
  <c r="L104" i="13"/>
  <c r="M104" i="13"/>
  <c r="N104" i="13"/>
  <c r="O9" i="12"/>
  <c r="Q9" i="12"/>
  <c r="O10" i="12"/>
  <c r="Q10" i="12"/>
  <c r="O11" i="12"/>
  <c r="Q11" i="12"/>
  <c r="O12" i="12"/>
  <c r="Q12" i="12"/>
  <c r="O13" i="12"/>
  <c r="Q13" i="12"/>
  <c r="O14" i="12"/>
  <c r="Q14" i="12"/>
  <c r="O15" i="12"/>
  <c r="Q15" i="12"/>
  <c r="O16" i="12"/>
  <c r="Q16" i="12"/>
  <c r="O17" i="12"/>
  <c r="Q17" i="12"/>
  <c r="O18" i="12"/>
  <c r="Q18" i="12"/>
  <c r="O19" i="12"/>
  <c r="Q19" i="12"/>
  <c r="O20" i="12"/>
  <c r="Q20" i="12"/>
  <c r="O21" i="12"/>
  <c r="Q21" i="12"/>
  <c r="O22" i="12"/>
  <c r="Q22" i="12"/>
  <c r="O23" i="12"/>
  <c r="Q23" i="12"/>
  <c r="O24" i="12"/>
  <c r="Q24" i="12"/>
  <c r="O25" i="12"/>
  <c r="Q25" i="12"/>
  <c r="O26" i="12"/>
  <c r="Q26" i="12"/>
  <c r="O27" i="12"/>
  <c r="Q27" i="12"/>
  <c r="O28" i="12"/>
  <c r="Q28" i="12"/>
  <c r="O29" i="12"/>
  <c r="Q29" i="12"/>
  <c r="O30" i="12"/>
  <c r="Q30" i="12"/>
  <c r="O31" i="12"/>
  <c r="Q31" i="12"/>
  <c r="O32" i="12"/>
  <c r="Q32" i="12"/>
  <c r="O33" i="12"/>
  <c r="Q33" i="12"/>
  <c r="O34" i="12"/>
  <c r="Q34" i="12"/>
  <c r="O35" i="12"/>
  <c r="Q35" i="12"/>
  <c r="O36" i="12"/>
  <c r="Q36" i="12"/>
  <c r="O37" i="12"/>
  <c r="Q37" i="12"/>
  <c r="O38" i="12"/>
  <c r="Q38" i="12"/>
  <c r="O39" i="12"/>
  <c r="Q39" i="12"/>
  <c r="O40" i="12"/>
  <c r="Q40" i="12"/>
  <c r="O41" i="12"/>
  <c r="Q41" i="12"/>
  <c r="O42" i="12"/>
  <c r="Q42" i="12"/>
  <c r="O43" i="12"/>
  <c r="Q43" i="12"/>
  <c r="O44" i="12"/>
  <c r="Q44" i="12"/>
  <c r="O45" i="12"/>
  <c r="Q45" i="12"/>
  <c r="O46" i="12"/>
  <c r="Q46" i="12"/>
  <c r="O47" i="12"/>
  <c r="Q47" i="12"/>
  <c r="O48" i="12"/>
  <c r="Q48" i="12"/>
  <c r="O49" i="12"/>
  <c r="Q49" i="12"/>
  <c r="O50" i="12"/>
  <c r="Q50" i="12"/>
  <c r="O51" i="12"/>
  <c r="Q51" i="12"/>
  <c r="O52" i="12"/>
  <c r="Q52" i="12"/>
  <c r="O53" i="12"/>
  <c r="Q53" i="12"/>
  <c r="O54" i="12"/>
  <c r="Q54" i="12"/>
  <c r="O55" i="12"/>
  <c r="Q55" i="12"/>
  <c r="O56" i="12"/>
  <c r="Q56" i="12"/>
  <c r="O57" i="12"/>
  <c r="Q57" i="12"/>
  <c r="O58" i="12"/>
  <c r="Q58" i="12"/>
  <c r="O59" i="12"/>
  <c r="Q59" i="12"/>
  <c r="O60" i="12"/>
  <c r="Q60" i="12"/>
  <c r="O61" i="12"/>
  <c r="Q61" i="12"/>
  <c r="O62" i="12"/>
  <c r="Q62" i="12"/>
  <c r="O63" i="12"/>
  <c r="Q63" i="12"/>
  <c r="O64" i="12"/>
  <c r="Q64" i="12"/>
  <c r="O65" i="12"/>
  <c r="Q65" i="12"/>
  <c r="O66" i="12"/>
  <c r="Q66" i="12"/>
  <c r="O67" i="12"/>
  <c r="Q67" i="12"/>
  <c r="O68" i="12"/>
  <c r="Q68" i="12"/>
  <c r="O69" i="12"/>
  <c r="Q69" i="12"/>
  <c r="O70" i="12"/>
  <c r="Q70" i="12"/>
  <c r="O71" i="12"/>
  <c r="Q71" i="12"/>
  <c r="O72" i="12"/>
  <c r="Q72" i="12"/>
  <c r="O73" i="12"/>
  <c r="Q73" i="12"/>
  <c r="O74" i="12"/>
  <c r="Q74" i="12"/>
  <c r="O75" i="12"/>
  <c r="Q75" i="12"/>
  <c r="O76" i="12"/>
  <c r="Q76" i="12"/>
  <c r="O77" i="12"/>
  <c r="Q77" i="12"/>
  <c r="O78" i="12"/>
  <c r="Q78" i="12"/>
  <c r="O79" i="12"/>
  <c r="Q79" i="12"/>
  <c r="O80" i="12"/>
  <c r="Q80" i="12"/>
  <c r="O81" i="12"/>
  <c r="Q81" i="12"/>
  <c r="O82" i="12"/>
  <c r="Q82" i="12"/>
  <c r="O83" i="12"/>
  <c r="Q83" i="12"/>
  <c r="O84" i="12"/>
  <c r="Q84" i="12"/>
  <c r="O85" i="12"/>
  <c r="Q85" i="12"/>
  <c r="O86" i="12"/>
  <c r="Q86" i="12"/>
  <c r="O87" i="12"/>
  <c r="Q87" i="12"/>
  <c r="O88" i="12"/>
  <c r="Q88" i="12"/>
  <c r="O89" i="12"/>
  <c r="Q89" i="12"/>
  <c r="O90" i="12"/>
  <c r="Q90" i="12"/>
  <c r="O91" i="12"/>
  <c r="Q91" i="12"/>
  <c r="O92" i="12"/>
  <c r="Q92" i="12"/>
  <c r="O93" i="12"/>
  <c r="Q93" i="12"/>
  <c r="O94" i="12"/>
  <c r="Q94" i="12"/>
  <c r="O95" i="12"/>
  <c r="Q95" i="12"/>
  <c r="O96" i="12"/>
  <c r="Q96" i="12"/>
  <c r="O97" i="12"/>
  <c r="Q97" i="12"/>
  <c r="O98" i="12"/>
  <c r="Q98" i="12"/>
  <c r="O99" i="12"/>
  <c r="Q99" i="12"/>
  <c r="O100" i="12"/>
  <c r="Q100" i="12"/>
  <c r="O101" i="12"/>
  <c r="Q101" i="12"/>
  <c r="O102" i="12"/>
  <c r="Q102" i="12"/>
  <c r="O103" i="12"/>
  <c r="Q103" i="12"/>
  <c r="O104" i="12"/>
  <c r="Q104" i="12"/>
  <c r="O105" i="12"/>
  <c r="Q105" i="12"/>
  <c r="O106" i="12"/>
  <c r="Q106" i="12"/>
  <c r="O107" i="12"/>
  <c r="Q107" i="12"/>
  <c r="O108" i="12"/>
  <c r="Q108" i="12"/>
  <c r="O109" i="12"/>
  <c r="Q109" i="12"/>
  <c r="O110" i="12"/>
  <c r="Q110" i="12"/>
  <c r="O111" i="12"/>
  <c r="Q111" i="12"/>
  <c r="O112" i="12"/>
  <c r="Q112" i="12"/>
  <c r="O113" i="12"/>
  <c r="Q113" i="12"/>
  <c r="O114" i="12"/>
  <c r="Q114" i="12"/>
  <c r="O115" i="12"/>
  <c r="Q115" i="12"/>
  <c r="O116" i="12"/>
  <c r="Q116" i="12"/>
  <c r="O117" i="12"/>
  <c r="Q117" i="12"/>
  <c r="O118" i="12"/>
  <c r="Q118" i="12"/>
  <c r="O119" i="12"/>
  <c r="Q119" i="12"/>
  <c r="O120" i="12"/>
  <c r="Q120" i="12"/>
  <c r="O121" i="12"/>
  <c r="Q121" i="12"/>
  <c r="O122" i="12"/>
  <c r="Q122" i="12"/>
  <c r="O123" i="12"/>
  <c r="Q123" i="12"/>
  <c r="O124" i="12"/>
  <c r="Q124" i="12"/>
  <c r="O125" i="12"/>
  <c r="Q125" i="12"/>
  <c r="O126" i="12"/>
  <c r="Q126" i="12"/>
  <c r="O127" i="12"/>
  <c r="Q127" i="12"/>
  <c r="O128" i="12"/>
  <c r="Q128" i="12"/>
  <c r="O129" i="12"/>
  <c r="Q129" i="12"/>
  <c r="O130" i="12"/>
  <c r="Q130" i="12"/>
  <c r="O131" i="12"/>
  <c r="Q131" i="12"/>
  <c r="O132" i="12"/>
  <c r="Q132" i="12"/>
  <c r="O133" i="12"/>
  <c r="Q133" i="12"/>
  <c r="O134" i="12"/>
  <c r="Q134" i="12"/>
  <c r="O135" i="12"/>
  <c r="Q135" i="12"/>
  <c r="O136" i="12"/>
  <c r="Q136" i="12"/>
  <c r="O137" i="12"/>
  <c r="Q137" i="12"/>
  <c r="O138" i="12"/>
  <c r="Q138" i="12"/>
  <c r="O139" i="12"/>
  <c r="Q139" i="12"/>
  <c r="O140" i="12"/>
  <c r="Q140" i="12"/>
  <c r="O141" i="12"/>
  <c r="Q141" i="12"/>
  <c r="O142" i="12"/>
  <c r="Q142" i="12"/>
  <c r="O143" i="12"/>
  <c r="Q143" i="12"/>
  <c r="O144" i="12"/>
  <c r="Q144" i="12"/>
  <c r="O145" i="12"/>
  <c r="Q145" i="12"/>
  <c r="O146" i="12"/>
  <c r="Q146" i="12"/>
  <c r="O147" i="12"/>
  <c r="Q147" i="12"/>
  <c r="O148" i="12"/>
  <c r="Q148" i="12"/>
  <c r="O149" i="12"/>
  <c r="Q149" i="12"/>
  <c r="O150" i="12"/>
  <c r="Q150" i="12"/>
  <c r="O151" i="12"/>
  <c r="Q151" i="12"/>
  <c r="O152" i="12"/>
  <c r="Q152" i="12"/>
  <c r="O153" i="12"/>
  <c r="Q153" i="12"/>
  <c r="O154" i="12"/>
  <c r="Q154" i="12"/>
  <c r="O155" i="12"/>
  <c r="Q155" i="12"/>
  <c r="O156" i="12"/>
  <c r="Q156" i="12"/>
  <c r="O157" i="12"/>
  <c r="Q157" i="12"/>
  <c r="O158" i="12"/>
  <c r="Q158" i="12"/>
  <c r="O159" i="12"/>
  <c r="Q159" i="12"/>
  <c r="O160" i="12"/>
  <c r="Q160" i="12"/>
  <c r="O161" i="12"/>
  <c r="Q161" i="12"/>
  <c r="O162" i="12"/>
  <c r="Q162" i="12"/>
  <c r="O163" i="12"/>
  <c r="Q163" i="12"/>
  <c r="O164" i="12"/>
  <c r="Q164" i="12"/>
  <c r="O165" i="12"/>
  <c r="Q165" i="12"/>
  <c r="O166" i="12"/>
  <c r="Q166" i="12"/>
  <c r="O167" i="12"/>
  <c r="Q167" i="12"/>
  <c r="O168" i="12"/>
  <c r="Q168" i="12"/>
  <c r="O169" i="12"/>
  <c r="Q169" i="12"/>
  <c r="O170" i="12"/>
  <c r="Q170" i="12"/>
  <c r="O171" i="12"/>
  <c r="Q171" i="12"/>
  <c r="O172" i="12"/>
  <c r="Q172" i="12"/>
  <c r="O173" i="12"/>
  <c r="Q173" i="12"/>
  <c r="O174" i="12"/>
  <c r="Q174" i="12"/>
  <c r="O175" i="12"/>
  <c r="Q175" i="12"/>
  <c r="O176" i="12"/>
  <c r="Q176" i="12"/>
  <c r="O177" i="12"/>
  <c r="Q177" i="12"/>
  <c r="O178" i="12"/>
  <c r="Q178" i="12"/>
  <c r="O179" i="12"/>
  <c r="Q179" i="12"/>
  <c r="O180" i="12"/>
  <c r="Q180" i="12"/>
  <c r="O181" i="12"/>
  <c r="Q181" i="12"/>
  <c r="O182" i="12"/>
  <c r="Q182" i="12"/>
  <c r="O183" i="12"/>
  <c r="Q183" i="12"/>
  <c r="O184" i="12"/>
  <c r="Q184" i="12"/>
  <c r="O185" i="12"/>
  <c r="Q185" i="12"/>
  <c r="O186" i="12"/>
  <c r="Q186" i="12"/>
  <c r="O187" i="12"/>
  <c r="Q187" i="12"/>
  <c r="O188" i="12"/>
  <c r="Q188" i="12"/>
  <c r="L6" i="10"/>
  <c r="L7" i="10"/>
  <c r="L8" i="10"/>
  <c r="L9" i="10"/>
  <c r="L10" i="10"/>
  <c r="L11" i="10"/>
  <c r="L12" i="10"/>
  <c r="L13" i="10"/>
  <c r="L14" i="10"/>
  <c r="L15" i="10"/>
  <c r="L16" i="10"/>
  <c r="L17" i="10"/>
  <c r="L18" i="10"/>
  <c r="L19" i="10"/>
  <c r="Y6" i="8"/>
  <c r="Y7" i="8"/>
  <c r="Y8" i="8"/>
  <c r="Y9" i="8"/>
  <c r="Q10" i="5"/>
  <c r="Q12" i="5"/>
  <c r="N7" i="3"/>
  <c r="N8" i="3"/>
  <c r="N9" i="3"/>
  <c r="N10"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5" i="3"/>
  <c r="N216" i="3"/>
  <c r="N223" i="3"/>
  <c r="N227" i="3"/>
  <c r="N230" i="3"/>
  <c r="N232" i="3"/>
  <c r="N237" i="3"/>
  <c r="N239" i="3"/>
  <c r="N242" i="3"/>
  <c r="N221" i="3"/>
  <c r="N282" i="3"/>
  <c r="N281" i="3"/>
  <c r="N271" i="3"/>
  <c r="N213" i="3"/>
  <c r="N214" i="3"/>
  <c r="N217" i="3"/>
  <c r="N218" i="3"/>
  <c r="N219" i="3"/>
  <c r="N220" i="3"/>
  <c r="N224" i="3"/>
  <c r="N225" i="3"/>
  <c r="N226" i="3"/>
  <c r="N229" i="3"/>
  <c r="N231" i="3"/>
  <c r="N234" i="3"/>
  <c r="N235" i="3"/>
  <c r="N236" i="3"/>
  <c r="N243" i="3"/>
  <c r="N244" i="3"/>
  <c r="N245" i="3"/>
  <c r="N246" i="3"/>
  <c r="N247" i="3"/>
  <c r="N248" i="3"/>
  <c r="N249" i="3"/>
  <c r="N250" i="3"/>
  <c r="N251" i="3"/>
  <c r="N252" i="3"/>
  <c r="N253" i="3"/>
  <c r="N254" i="3"/>
  <c r="N255" i="3"/>
  <c r="N256" i="3"/>
  <c r="N257" i="3"/>
  <c r="N258" i="3"/>
  <c r="N259" i="3"/>
  <c r="N260" i="3"/>
  <c r="N261" i="3"/>
  <c r="N262" i="3"/>
  <c r="N263" i="3"/>
  <c r="N268" i="3"/>
  <c r="N269" i="3"/>
  <c r="N270" i="3"/>
  <c r="N275" i="3"/>
  <c r="N276" i="3"/>
  <c r="N277" i="3"/>
  <c r="N278" i="3"/>
  <c r="N279" i="3"/>
  <c r="N280" i="3"/>
  <c r="N228" i="3"/>
  <c r="N264" i="3"/>
  <c r="N265" i="3"/>
  <c r="N272" i="3"/>
  <c r="N273" i="3"/>
  <c r="N274" i="3"/>
  <c r="N233" i="3"/>
  <c r="N238" i="3"/>
  <c r="N240" i="3"/>
  <c r="N241" i="3"/>
  <c r="N267" i="3"/>
  <c r="N222" i="3"/>
  <c r="N266" i="3"/>
  <c r="N285" i="3"/>
  <c r="N286" i="3"/>
  <c r="N293" i="3"/>
  <c r="N297" i="3"/>
  <c r="N300" i="3"/>
  <c r="N302" i="3"/>
  <c r="N307" i="3"/>
  <c r="N309" i="3"/>
  <c r="N312" i="3"/>
  <c r="N291" i="3"/>
  <c r="N351" i="3"/>
  <c r="N350" i="3"/>
  <c r="N340" i="3"/>
  <c r="N283" i="3"/>
  <c r="N284" i="3"/>
  <c r="N287" i="3"/>
  <c r="N288" i="3"/>
  <c r="N289" i="3"/>
  <c r="N290" i="3"/>
  <c r="N294" i="3"/>
  <c r="N295" i="3"/>
  <c r="N296" i="3"/>
  <c r="N299" i="3"/>
  <c r="N301" i="3"/>
  <c r="N304" i="3"/>
  <c r="N305" i="3"/>
  <c r="N306" i="3"/>
  <c r="N313" i="3"/>
  <c r="N314" i="3"/>
  <c r="N315" i="3"/>
  <c r="N316" i="3"/>
  <c r="N317" i="3"/>
  <c r="N318" i="3"/>
  <c r="N319" i="3"/>
  <c r="N320" i="3"/>
  <c r="N321" i="3"/>
  <c r="N322" i="3"/>
  <c r="N323" i="3"/>
  <c r="N324" i="3"/>
  <c r="N325" i="3"/>
  <c r="N326" i="3"/>
  <c r="N327" i="3"/>
  <c r="N328" i="3"/>
  <c r="N329" i="3"/>
  <c r="N330" i="3"/>
  <c r="N331" i="3"/>
  <c r="N332" i="3"/>
  <c r="N333" i="3"/>
  <c r="N337" i="3"/>
  <c r="N338" i="3"/>
  <c r="N339" i="3"/>
  <c r="N344" i="3"/>
  <c r="N345" i="3"/>
  <c r="N346" i="3"/>
  <c r="N347" i="3"/>
  <c r="N348" i="3"/>
  <c r="N349" i="3"/>
  <c r="N298" i="3"/>
  <c r="N334" i="3"/>
  <c r="N335" i="3"/>
  <c r="N341" i="3"/>
  <c r="N342" i="3"/>
  <c r="N343" i="3"/>
  <c r="N303" i="3"/>
  <c r="N308" i="3"/>
  <c r="N310" i="3"/>
  <c r="N311" i="3"/>
  <c r="N336" i="3"/>
  <c r="N292" i="3"/>
  <c r="N354" i="3"/>
  <c r="N355" i="3"/>
  <c r="N362" i="3"/>
  <c r="N366" i="3"/>
  <c r="N369" i="3"/>
  <c r="N371" i="3"/>
  <c r="N376" i="3"/>
  <c r="N378" i="3"/>
  <c r="N381" i="3"/>
  <c r="N360" i="3"/>
  <c r="N421" i="3"/>
  <c r="N420" i="3"/>
  <c r="N410" i="3"/>
  <c r="N352" i="3"/>
  <c r="N353" i="3"/>
  <c r="N356" i="3"/>
  <c r="N357" i="3"/>
  <c r="N358" i="3"/>
  <c r="N359" i="3"/>
  <c r="N363" i="3"/>
  <c r="N364" i="3"/>
  <c r="N365" i="3"/>
  <c r="N368" i="3"/>
  <c r="N370" i="3"/>
  <c r="N373" i="3"/>
  <c r="N374" i="3"/>
  <c r="N375" i="3"/>
  <c r="N382" i="3"/>
  <c r="N383" i="3"/>
  <c r="N384" i="3"/>
  <c r="N385" i="3"/>
  <c r="N386" i="3"/>
  <c r="N387" i="3"/>
  <c r="N388" i="3"/>
  <c r="N389" i="3"/>
  <c r="N390" i="3"/>
  <c r="N391" i="3"/>
  <c r="N392" i="3"/>
  <c r="N393" i="3"/>
  <c r="N394" i="3"/>
  <c r="N395" i="3"/>
  <c r="N396" i="3"/>
  <c r="N397" i="3"/>
  <c r="N398" i="3"/>
  <c r="N399" i="3"/>
  <c r="N400" i="3"/>
  <c r="N401" i="3"/>
  <c r="N402" i="3"/>
  <c r="N407" i="3"/>
  <c r="N408" i="3"/>
  <c r="N409" i="3"/>
  <c r="N414" i="3"/>
  <c r="N415" i="3"/>
  <c r="N416" i="3"/>
  <c r="N417" i="3"/>
  <c r="N418" i="3"/>
  <c r="N419" i="3"/>
  <c r="N367" i="3"/>
  <c r="N403" i="3"/>
  <c r="N404" i="3"/>
  <c r="N411" i="3"/>
  <c r="N412" i="3"/>
  <c r="N413" i="3"/>
  <c r="N372" i="3"/>
  <c r="N377" i="3"/>
  <c r="N379" i="3"/>
  <c r="N380" i="3"/>
  <c r="N406" i="3"/>
  <c r="N361" i="3"/>
  <c r="N405" i="3"/>
  <c r="R8" i="14"/>
  <c r="R7" i="14"/>
  <c r="R6" i="14"/>
  <c r="R5" i="14"/>
  <c r="N9" i="13"/>
  <c r="L9" i="13"/>
  <c r="M9" i="13"/>
  <c r="N8" i="13"/>
  <c r="L8" i="13"/>
  <c r="M8" i="13" s="1"/>
  <c r="N7" i="13"/>
  <c r="L7" i="13"/>
  <c r="M7" i="13" s="1"/>
  <c r="N6" i="13"/>
  <c r="L6" i="13"/>
  <c r="M6" i="13"/>
  <c r="L5" i="13"/>
  <c r="M5" i="13" s="1"/>
  <c r="Q8" i="12"/>
  <c r="O8" i="12"/>
  <c r="Q7" i="12"/>
  <c r="O7" i="12"/>
  <c r="Q6" i="12"/>
  <c r="O6" i="12"/>
  <c r="Q5" i="12"/>
  <c r="O5" i="12"/>
  <c r="L5" i="10"/>
  <c r="Y5" i="8"/>
  <c r="Q14" i="5"/>
  <c r="N5" i="3"/>
</calcChain>
</file>

<file path=xl/sharedStrings.xml><?xml version="1.0" encoding="utf-8"?>
<sst xmlns="http://schemas.openxmlformats.org/spreadsheetml/2006/main" count="21493" uniqueCount="1255">
  <si>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</si>
  <si>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</si>
  <si>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</si>
  <si>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</si>
  <si>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</si>
  <si>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</si>
  <si>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</si>
  <si>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</si>
  <si>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</si>
  <si>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</si>
  <si>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</si>
  <si>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</si>
  <si>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</si>
  <si>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</si>
  <si>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</si>
  <si>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</si>
  <si>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</si>
  <si>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</si>
  <si>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</si>
  <si>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</si>
  <si>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</si>
  <si>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</si>
  <si>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</si>
  <si>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</si>
  <si>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</si>
  <si>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</si>
  <si>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</si>
  <si>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</si>
  <si>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</si>
  <si>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</si>
  <si>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</si>
  <si>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</si>
  <si>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</si>
  <si>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</si>
  <si>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</si>
  <si>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</si>
  <si>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</si>
  <si>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</si>
  <si>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</si>
  <si>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</si>
  <si>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</si>
  <si>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</si>
  <si>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</si>
  <si>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</si>
  <si>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</si>
  <si>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</si>
  <si>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</si>
  <si>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</si>
  <si>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</si>
  <si>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</si>
  <si>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</si>
  <si>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</si>
  <si>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</si>
  <si>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</si>
  <si>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</si>
  <si>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</si>
  <si>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</si>
  <si>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</si>
  <si>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</si>
  <si>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</si>
  <si>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</si>
  <si>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</si>
  <si>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</si>
  <si>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</si>
  <si>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</si>
  <si>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</si>
  <si>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</si>
  <si>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</si>
  <si>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</si>
  <si>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</si>
  <si>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</si>
  <si>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</si>
  <si>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</si>
  <si>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</si>
  <si>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</si>
  <si>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</si>
  <si>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</si>
  <si>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</si>
  <si>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</si>
  <si>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</si>
  <si>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</si>
  <si>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</si>
  <si>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</si>
  <si>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</si>
  <si>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</si>
  <si>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</si>
  <si>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</si>
  <si>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</si>
  <si>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</si>
  <si>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</si>
  <si>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</si>
  <si>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</si>
  <si>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</si>
  <si>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</si>
  <si>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</si>
  <si>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</si>
  <si>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</si>
  <si>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</si>
  <si>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</si>
  <si>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</si>
  <si>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</si>
  <si>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</si>
  <si>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</si>
  <si>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</si>
  <si>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</si>
  <si>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</si>
  <si>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</si>
  <si>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</si>
  <si>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</si>
  <si>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</si>
  <si>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</si>
  <si>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</si>
  <si>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</si>
  <si>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</si>
  <si>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</si>
  <si>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</si>
  <si>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</si>
  <si>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</si>
  <si>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</si>
  <si>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</si>
  <si>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</si>
  <si>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</si>
  <si>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</si>
  <si>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</si>
  <si>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</si>
  <si>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</si>
  <si>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</si>
  <si>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</si>
  <si>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</si>
  <si>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</si>
  <si>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</si>
  <si>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</si>
  <si>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</si>
  <si>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</si>
  <si>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</si>
  <si>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</si>
  <si>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</si>
  <si>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</si>
  <si>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</si>
  <si>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</si>
  <si>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</si>
  <si>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</si>
  <si>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</si>
  <si>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</si>
  <si>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</si>
  <si>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</si>
  <si>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</si>
  <si>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</si>
  <si>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</si>
  <si>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</si>
  <si>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</si>
  <si>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</si>
  <si>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</si>
  <si>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</si>
  <si>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</si>
  <si>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</si>
  <si>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</si>
  <si>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</si>
  <si>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</si>
  <si>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</si>
  <si>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</si>
  <si>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</si>
  <si>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</si>
  <si>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</si>
  <si>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</si>
  <si>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</si>
  <si>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</si>
  <si>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</si>
  <si>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</si>
  <si>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</si>
  <si>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</si>
  <si>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</si>
  <si>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</si>
  <si>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</si>
  <si>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</si>
  <si>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</si>
  <si>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</si>
  <si>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</si>
  <si>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</si>
  <si>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</si>
  <si>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</si>
  <si>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</si>
  <si>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</si>
  <si>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</si>
  <si>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</si>
  <si>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</si>
  <si>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</si>
  <si>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</si>
  <si>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</si>
  <si>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</si>
  <si>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</si>
  <si>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</si>
  <si>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</si>
  <si>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</si>
  <si>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</si>
  <si>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</si>
  <si>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</si>
  <si>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</si>
  <si>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</si>
  <si>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</si>
  <si>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</si>
  <si>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</si>
  <si>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</si>
  <si>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</si>
  <si>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</si>
  <si>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</si>
  <si>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</si>
  <si>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</si>
  <si>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</si>
  <si>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</si>
  <si>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</si>
  <si>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</si>
  <si>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</si>
  <si>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</si>
  <si>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</si>
  <si>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</si>
  <si>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</si>
  <si>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</si>
  <si>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</si>
  <si>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</si>
  <si>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</si>
  <si>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</si>
  <si>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</si>
  <si>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</si>
  <si>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</si>
  <si>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</si>
  <si>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</si>
  <si>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</si>
  <si>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</si>
  <si>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</si>
  <si>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</si>
  <si>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</si>
  <si>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</si>
  <si>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</si>
  <si>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</si>
  <si>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</si>
  <si>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</si>
  <si>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</si>
  <si>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</si>
  <si>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</si>
  <si>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</si>
  <si>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</si>
  <si>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</si>
  <si>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</si>
  <si>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</si>
  <si>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</si>
  <si>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</si>
  <si>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</si>
  <si>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</si>
  <si>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</si>
  <si>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</si>
  <si>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</si>
  <si>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</si>
  <si>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</si>
  <si>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</si>
  <si>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</si>
  <si>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</si>
  <si>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</si>
  <si>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</si>
  <si>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</si>
  <si>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</si>
  <si>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</si>
  <si>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</si>
  <si>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</si>
  <si>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</si>
  <si>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</si>
  <si>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</si>
  <si>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</si>
  <si>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</si>
  <si>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</si>
  <si>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</si>
  <si>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</si>
  <si>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</si>
  <si>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</si>
  <si>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</si>
  <si>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</si>
  <si>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</si>
  <si>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</si>
  <si>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</si>
  <si>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</si>
  <si>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</si>
  <si>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</si>
  <si>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</si>
  <si>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</si>
  <si>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</si>
  <si>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</si>
  <si>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</si>
  <si>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</si>
  <si>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</si>
  <si>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</si>
  <si>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</si>
  <si>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</si>
  <si>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</si>
  <si>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</si>
  <si>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</si>
  <si>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</si>
  <si>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</si>
  <si>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</si>
  <si>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</si>
  <si>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</si>
  <si>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</si>
  <si>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</si>
  <si>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</si>
  <si>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</si>
  <si>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</si>
  <si>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GRC</t>
  </si>
  <si>
    <t>2016 &amp; 2018</t>
  </si>
  <si>
    <t>Anguilla anguilla</t>
  </si>
  <si>
    <t>Mediterranean Sea</t>
  </si>
  <si>
    <t xml:space="preserve">GFCM </t>
  </si>
  <si>
    <t>All areas</t>
  </si>
  <si>
    <t>Y</t>
  </si>
  <si>
    <t>None</t>
  </si>
  <si>
    <t>N</t>
  </si>
  <si>
    <t>Catadromous species included in management plan. Relevant in all EMUs in transitional waters. No marine fisheries targeting eel. See table 1E</t>
  </si>
  <si>
    <t>Aristaeomorpha foliacea</t>
  </si>
  <si>
    <t>2.2  &amp; 3.1</t>
  </si>
  <si>
    <t>&lt;200</t>
  </si>
  <si>
    <t>Relevant in GSAs 20, 22,23. Species present in Appendix A.2 of the GFCM DCRF for GSA20.</t>
  </si>
  <si>
    <t>Aristeus antennatus</t>
  </si>
  <si>
    <t>0.07</t>
  </si>
  <si>
    <t xml:space="preserve">Relevant in GSAs 20, 22,23. </t>
  </si>
  <si>
    <t>Boops boops</t>
  </si>
  <si>
    <t>3502.96</t>
  </si>
  <si>
    <t>Relevant in GSAs 20, 22,23. Species present in Appendix A.2 of the GFCM DCRF</t>
  </si>
  <si>
    <t>Coryphaena equiselis</t>
  </si>
  <si>
    <t>ICCAT</t>
  </si>
  <si>
    <t>Relevant in GSAs 20, 22,23.The species is rare at commercial landings. Length data will be collected through the commercial sampling and the research surveys at sea whenever caught.</t>
  </si>
  <si>
    <t>Coryphaena hippurus</t>
  </si>
  <si>
    <t>Relevant in GSAs 20, 22. In GSA 23 the specie's landings are very low.</t>
  </si>
  <si>
    <t>Dicentrarchus labrax</t>
  </si>
  <si>
    <t>Relevant in GSAs 20, 22,23</t>
  </si>
  <si>
    <t>Eledone cirrhosa</t>
  </si>
  <si>
    <t>Eledone moschata</t>
  </si>
  <si>
    <t>356.02</t>
  </si>
  <si>
    <t>Relevant in GSAs 20, 22</t>
  </si>
  <si>
    <t>Engraulis encrasicolus</t>
  </si>
  <si>
    <t>13303.18</t>
  </si>
  <si>
    <t>Relevant in GSAs 20,22. In GSA 23 the specie's landings are very low.</t>
  </si>
  <si>
    <t>Eutrigla gurnardus</t>
  </si>
  <si>
    <t>Illex spp., Todarodes spp.</t>
  </si>
  <si>
    <t>578.75</t>
  </si>
  <si>
    <t>Istiophoridae</t>
  </si>
  <si>
    <t xml:space="preserve">Relevant in GSAs 20, 22,23.The species is rare at commercial landings. Length data will be collected through the commercial sampling and the research surveys at sea whenever caught.No sampling plan can be applied.  </t>
  </si>
  <si>
    <t>Loligo vulgaris</t>
  </si>
  <si>
    <t>307.96</t>
  </si>
  <si>
    <t xml:space="preserve">Relevant in GSAs 20,22 </t>
  </si>
  <si>
    <t>Lophius budegassa</t>
  </si>
  <si>
    <t>523.42</t>
  </si>
  <si>
    <t>Relevant in GSAs 20,22. Species present in Appendix A.2 of the GFCM DCRF for GSA20.</t>
  </si>
  <si>
    <t>Lophius piscatorius</t>
  </si>
  <si>
    <t>Merluccius merluccius</t>
  </si>
  <si>
    <t>4411.74</t>
  </si>
  <si>
    <t>Micromesistius poutassou</t>
  </si>
  <si>
    <t>3.1</t>
  </si>
  <si>
    <t>792.38</t>
  </si>
  <si>
    <t>Relevant in GSA 22. In GSA 23 the specie's landings are very low.</t>
  </si>
  <si>
    <t>Mugilidae</t>
  </si>
  <si>
    <t>753.59</t>
  </si>
  <si>
    <t>Relevant in GSAs 20, 22,23. Group of species</t>
  </si>
  <si>
    <t>Mullus barbatus</t>
  </si>
  <si>
    <t>2678.32</t>
  </si>
  <si>
    <t>Mullus surmuletus</t>
  </si>
  <si>
    <t>1797.2</t>
  </si>
  <si>
    <t>Nephrops norvegicus</t>
  </si>
  <si>
    <t>207.35</t>
  </si>
  <si>
    <t>Relevant in GSAs 20,22. In GSA 23 the specie's landings are very low. Species present in Appendix A.2 of the GFCM DCRF.</t>
  </si>
  <si>
    <t>Octopus vulgaris</t>
  </si>
  <si>
    <t>3270.05</t>
  </si>
  <si>
    <t>Pagellus erythrinus</t>
  </si>
  <si>
    <t>1205.23</t>
  </si>
  <si>
    <t>Relevant in GSAs 20, 22,23. Species present in Appendix A.2 of the GFCM DCRF.</t>
  </si>
  <si>
    <t>Parapenaeus longirostris</t>
  </si>
  <si>
    <t>2562.77</t>
  </si>
  <si>
    <t>Penaeus kerathurus</t>
  </si>
  <si>
    <t>1330.96</t>
  </si>
  <si>
    <t>Sardina pilchardus</t>
  </si>
  <si>
    <t>12406.02</t>
  </si>
  <si>
    <t>Scomber spp.</t>
  </si>
  <si>
    <t>Relevant in GSAs 20,22. In GSA 23 the specie's landings are very low.Sampling plan will consider the two species (S. scombrus,S. colias)  separately. Both species present in Appendix A.2 of the GFCM DCRF</t>
  </si>
  <si>
    <t>Sepia officinalis</t>
  </si>
  <si>
    <t>3122.27</t>
  </si>
  <si>
    <t>Relevant in GSAs 20, 22,23. Species present in Appendix A.2 of the GFCM DCRF for GSA 20</t>
  </si>
  <si>
    <t>Solea solea</t>
  </si>
  <si>
    <t>608.98</t>
  </si>
  <si>
    <t>Relevant in GSA 22. In GSA 23 the specie's landings are very low.Species present in Appendix A.2 of the GFCM DCRF</t>
  </si>
  <si>
    <t>Sparus aurata</t>
  </si>
  <si>
    <t>594.04</t>
  </si>
  <si>
    <t>Relevant in GSAs 22. In GSA 23 the specie's landings are very low.</t>
  </si>
  <si>
    <t>Spicara smaris</t>
  </si>
  <si>
    <t>1182.4</t>
  </si>
  <si>
    <t>Relevant in GSAs 22,23.  Species present in Appendix A.2 of the GFCM DCRF</t>
  </si>
  <si>
    <t>Squilla mantis</t>
  </si>
  <si>
    <t>2.2</t>
  </si>
  <si>
    <t>507.78</t>
  </si>
  <si>
    <t>Relevant in GSA 20</t>
  </si>
  <si>
    <t>Trachurus mediterraneus</t>
  </si>
  <si>
    <t>Relevant in GSAs 20, 22.In GSA 23 the specie's landings are very low.</t>
  </si>
  <si>
    <t>Trachurus trachurus</t>
  </si>
  <si>
    <t>546.79</t>
  </si>
  <si>
    <t>Relevant in GSAs 20, 22. In GSA 23 the specie's landings are very low. Species present in Appendix A.2 of the GFCM DCRF.</t>
  </si>
  <si>
    <t>Chelidonichthys lucerna</t>
  </si>
  <si>
    <t>Veneridae</t>
  </si>
  <si>
    <t>Trisopterus minutus</t>
  </si>
  <si>
    <t>Selachii, Rajidae</t>
  </si>
  <si>
    <t>Relevant in GSAs 20, 22,23. The disaggregation of the landings by species is not available.</t>
  </si>
  <si>
    <t>Alopias superciliosus</t>
  </si>
  <si>
    <t xml:space="preserve">Relevant in GSAs 20, 22,23.The species is rare at commercial landings. Length data will be collected through the commercial sampling and the research surveys at sea whenever caught. No sampling plan can be applied.  </t>
  </si>
  <si>
    <t>Alopias vulpinus</t>
  </si>
  <si>
    <t>Carcharhinus plumbeus</t>
  </si>
  <si>
    <t>Carcharias taurus</t>
  </si>
  <si>
    <t>Relevant in GSAs 20, 22,23. Official ban of sharks &amp; rays fishery (Ministerial Decision 4531/83795/20-7-2016)</t>
  </si>
  <si>
    <t>Carcharodon carcharias</t>
  </si>
  <si>
    <t>Centrophorus granulosus</t>
  </si>
  <si>
    <t>Centrophorus squamosus</t>
  </si>
  <si>
    <t>Centrophorus uyato</t>
  </si>
  <si>
    <t>Cetorhinus maximus</t>
  </si>
  <si>
    <t>Dalatias licha</t>
  </si>
  <si>
    <t>Dasyatidae</t>
  </si>
  <si>
    <t xml:space="preserve">Relevant in GSAs 20, 22,23.The species of the family are rare at commercial landings. Length data will be collected through the commercial sampling and the research surveys at sea whenever caught. No sampling plan can be applied.  </t>
  </si>
  <si>
    <t>Dasyatis pastinaca</t>
  </si>
  <si>
    <t>Relevant in GSAs 20, 22,23. .</t>
  </si>
  <si>
    <t>Dipturus batis</t>
  </si>
  <si>
    <t>Dipturus oxyrinchus</t>
  </si>
  <si>
    <t>Etmopterus spinax</t>
  </si>
  <si>
    <t>Galeorhinus galeus</t>
  </si>
  <si>
    <t>Relevant in GSAs 20, 22,23.  Official ban of sharks &amp; rays fishery (Ministerial Decision 4531/83795/20-7-2016)</t>
  </si>
  <si>
    <t>Galeus melastomus</t>
  </si>
  <si>
    <t>24.34</t>
  </si>
  <si>
    <t>Gymnura altavela</t>
  </si>
  <si>
    <t>Heptranchias perlo</t>
  </si>
  <si>
    <t>Hexanchus griseus</t>
  </si>
  <si>
    <t>23.53</t>
  </si>
  <si>
    <t>Isurus oxyrinchus</t>
  </si>
  <si>
    <t>Lamna nasus</t>
  </si>
  <si>
    <t>Leucoraja circularis</t>
  </si>
  <si>
    <t>Leucoraja melitensis</t>
  </si>
  <si>
    <t>Mustelus asterias</t>
  </si>
  <si>
    <t>Mustelus mustelus</t>
  </si>
  <si>
    <t>2.89</t>
  </si>
  <si>
    <t>Mustelus punctulatus</t>
  </si>
  <si>
    <t>Mustelus spp</t>
  </si>
  <si>
    <t>99.87</t>
  </si>
  <si>
    <t>Myliobatis aquila</t>
  </si>
  <si>
    <t>28.11</t>
  </si>
  <si>
    <t>Odontaspis ferox</t>
  </si>
  <si>
    <t>Oxynotus centrina</t>
  </si>
  <si>
    <t>Prionace glauca</t>
  </si>
  <si>
    <t>Pristis pectinata</t>
  </si>
  <si>
    <t>Pristis pristis</t>
  </si>
  <si>
    <t>Pteroplatytrygon violacea</t>
  </si>
  <si>
    <t>Raja alba</t>
  </si>
  <si>
    <t>Raja asterias</t>
  </si>
  <si>
    <t>0.09</t>
  </si>
  <si>
    <t>Raja batis</t>
  </si>
  <si>
    <t>Relevant in GSAs 20, 22,23.</t>
  </si>
  <si>
    <t>Raja brachyura</t>
  </si>
  <si>
    <t>Raja clavata</t>
  </si>
  <si>
    <t>1.05</t>
  </si>
  <si>
    <t>Raja fullonica</t>
  </si>
  <si>
    <t>Raja microocellata</t>
  </si>
  <si>
    <t xml:space="preserve">Relevant in GSAs 20, 22,23. The species is rare at commercial landings. Length data will be collected through the commercial sampling and the research surveys at sea whenever caught. No sampling plan can be applied.  </t>
  </si>
  <si>
    <t>Raja miraletus</t>
  </si>
  <si>
    <t>0.05</t>
  </si>
  <si>
    <t>Raja montagui</t>
  </si>
  <si>
    <t>Raja naevus</t>
  </si>
  <si>
    <t>Raja oxyrinchus</t>
  </si>
  <si>
    <t>Raja polystigma</t>
  </si>
  <si>
    <t>Raja radula</t>
  </si>
  <si>
    <t>Raja spp.</t>
  </si>
  <si>
    <t>Raja undulata</t>
  </si>
  <si>
    <t>Rajidae</t>
  </si>
  <si>
    <t>442.83</t>
  </si>
  <si>
    <t>98.98</t>
  </si>
  <si>
    <t>Scyliorhinus canicula</t>
  </si>
  <si>
    <t>5.26</t>
  </si>
  <si>
    <t>Scyliorhinus spp.</t>
  </si>
  <si>
    <t>Scyliorhinus stellaris</t>
  </si>
  <si>
    <t>27.31</t>
  </si>
  <si>
    <t>Sphyrna lewini</t>
  </si>
  <si>
    <t>Sphyrna mokarran</t>
  </si>
  <si>
    <t>Sphyrna tudes</t>
  </si>
  <si>
    <t>Sphyrna zygaena</t>
  </si>
  <si>
    <t>Squalus acanthias</t>
  </si>
  <si>
    <t>31.47</t>
  </si>
  <si>
    <t>Squalus blainville</t>
  </si>
  <si>
    <t>Squatina aculeata</t>
  </si>
  <si>
    <t>Squatina oculata</t>
  </si>
  <si>
    <t>Squatina squatina</t>
  </si>
  <si>
    <t>Torpedo marmorata</t>
  </si>
  <si>
    <t>Torpedo torpedo</t>
  </si>
  <si>
    <t>Triakidae</t>
  </si>
  <si>
    <t>Auxis spp.</t>
  </si>
  <si>
    <t>488.29</t>
  </si>
  <si>
    <t>6.32</t>
  </si>
  <si>
    <t xml:space="preserve">Relevant in GSAs 20, 22,23. The disaggregation of the landings by species is not always available. </t>
  </si>
  <si>
    <t>Euthynnus alleteratus</t>
  </si>
  <si>
    <t>429.74</t>
  </si>
  <si>
    <t>11.02</t>
  </si>
  <si>
    <t>Relevant in GSAs 20, 22, 23</t>
  </si>
  <si>
    <t>Sarda  sarda</t>
  </si>
  <si>
    <t>580.04</t>
  </si>
  <si>
    <t>20.72</t>
  </si>
  <si>
    <t>Thunnus alalunga</t>
  </si>
  <si>
    <t>820.54</t>
  </si>
  <si>
    <t>3.28</t>
  </si>
  <si>
    <t>Thunnus thynnus</t>
  </si>
  <si>
    <t>240.04</t>
  </si>
  <si>
    <t>2.18</t>
  </si>
  <si>
    <t>Xiphias gladius</t>
  </si>
  <si>
    <t>500.94</t>
  </si>
  <si>
    <t>3.13</t>
  </si>
  <si>
    <t>Diplodus annularis</t>
  </si>
  <si>
    <t>Sardinella aurita</t>
  </si>
  <si>
    <t>Saurida undosquamis</t>
  </si>
  <si>
    <t>Siganus luridus</t>
  </si>
  <si>
    <t>Siganus rivulatus</t>
  </si>
  <si>
    <t>Sphyraena sphyraena</t>
  </si>
  <si>
    <t>Fistularia commersonii</t>
  </si>
  <si>
    <t>Lagocephalus sceleratus</t>
  </si>
  <si>
    <t>Marsupenaeus japonicus</t>
  </si>
  <si>
    <t>Metapenaeus stebbingi</t>
  </si>
  <si>
    <t>Scomberomorus commerson</t>
  </si>
  <si>
    <t>Corallium rubrum</t>
  </si>
  <si>
    <t>Thunnus albacares</t>
  </si>
  <si>
    <t>Atlantic Ocean and adjacent seas</t>
  </si>
  <si>
    <t>No presence of this species has been recorded in the Mediterranean.No sampling plan can be applied. Information will be collected if the species caught.</t>
  </si>
  <si>
    <t>Thunnus obesus</t>
  </si>
  <si>
    <t>Katsuwonus pelamis</t>
  </si>
  <si>
    <t>Makaira nigricans</t>
  </si>
  <si>
    <t>Istiophorous albicans</t>
  </si>
  <si>
    <t>Tetrapturus albidus</t>
  </si>
  <si>
    <t>Thunnus altanticus</t>
  </si>
  <si>
    <t>Orcynopsis unicolor</t>
  </si>
  <si>
    <t>Scomberomorus brasiliensis</t>
  </si>
  <si>
    <t>Scomberomorus regalis</t>
  </si>
  <si>
    <t>Scomberomorus cavalla</t>
  </si>
  <si>
    <t>Scomberomorus tritor</t>
  </si>
  <si>
    <t>Scomberomorus maculatus</t>
  </si>
  <si>
    <t>Acanthocybium solandri</t>
  </si>
  <si>
    <r>
      <t xml:space="preserve">Relevant in GSAs 22, 23. </t>
    </r>
    <r>
      <rPr>
        <b/>
        <sz val="10"/>
        <rFont val="Arial"/>
        <family val="2"/>
      </rPr>
      <t xml:space="preserve">Species present in Appendix A.2 of the GFCM DCRF. </t>
    </r>
  </si>
  <si>
    <r>
      <t xml:space="preserve">Relevant in GSA 20. </t>
    </r>
    <r>
      <rPr>
        <b/>
        <sz val="10"/>
        <rFont val="Arial"/>
        <family val="2"/>
      </rPr>
      <t xml:space="preserve">Species present in Appendix A.2 of the GFCM DCRF.  </t>
    </r>
  </si>
  <si>
    <r>
      <t xml:space="preserve">Relevant in GSAs 22, 23. </t>
    </r>
    <r>
      <rPr>
        <b/>
        <sz val="10"/>
        <rFont val="Arial"/>
        <family val="2"/>
      </rPr>
      <t xml:space="preserve">Species present in Appendix A.3 of the GFCM DCRF.  </t>
    </r>
  </si>
  <si>
    <r>
      <t xml:space="preserve">Relevant in GSAs 22, 23. </t>
    </r>
    <r>
      <rPr>
        <b/>
        <sz val="10"/>
        <rFont val="Arial"/>
        <family val="2"/>
      </rPr>
      <t>Species present in Appendix A.3 of the GFCM DCRF.</t>
    </r>
  </si>
  <si>
    <r>
      <t xml:space="preserve">Relevant in GSAs 20, 22, 23. </t>
    </r>
    <r>
      <rPr>
        <b/>
        <sz val="10"/>
        <rFont val="Arial"/>
        <family val="2"/>
      </rPr>
      <t>Species present in Appendix A.3 of the GFCM DCRF.</t>
    </r>
  </si>
  <si>
    <r>
      <t xml:space="preserve">Relevant in GSAs 22, 23. </t>
    </r>
    <r>
      <rPr>
        <b/>
        <sz val="10"/>
        <rFont val="Arial"/>
        <family val="2"/>
      </rPr>
      <t xml:space="preserve">Species present in Appendix A.1 of the GFCM DCRF. </t>
    </r>
  </si>
  <si>
    <r>
      <t>Relevant in GSAs 20, 22,23.</t>
    </r>
    <r>
      <rPr>
        <b/>
        <sz val="10"/>
        <rFont val="Arial"/>
        <family val="2"/>
      </rPr>
      <t>The species required by Appendix A.3 of GFCM DCRF.</t>
    </r>
    <r>
      <rPr>
        <sz val="11"/>
        <rFont val="Calibri"/>
        <family val="2"/>
        <scheme val="minor"/>
      </rPr>
      <t xml:space="preserve"> According to RCM MED BS LP2016 biological data for the species will be collected through MEDITS survey, if caught. No sampling plan can be applied.  </t>
    </r>
  </si>
  <si>
    <r>
      <t xml:space="preserve">Relevant in GSAs 20, 22,23. </t>
    </r>
    <r>
      <rPr>
        <b/>
        <sz val="10"/>
        <rFont val="Arial"/>
        <family val="2"/>
      </rPr>
      <t>Species present in Appendix A.2 of the GFCM DCRF for  GSA20 and Appendix A.3 of the GFCM DCRF for GSAs 22 &amp; 23</t>
    </r>
    <r>
      <rPr>
        <sz val="11"/>
        <rFont val="Calibri"/>
        <family val="2"/>
        <scheme val="minor"/>
      </rPr>
      <t xml:space="preserve">. According to RCM MED BS LP2016 biological data for the species will be collected through MEDITS survey, if caught. No sampling plan can be applied.  </t>
    </r>
  </si>
  <si>
    <r>
      <t xml:space="preserve">Relevant in GSA 20. </t>
    </r>
    <r>
      <rPr>
        <b/>
        <sz val="10"/>
        <rFont val="Arial"/>
        <family val="2"/>
      </rPr>
      <t>Species present in Appendix A.2 of the GFCM DCRF</t>
    </r>
    <r>
      <rPr>
        <sz val="11"/>
        <rFont val="Calibri"/>
        <family val="2"/>
        <scheme val="minor"/>
      </rPr>
      <t xml:space="preserve">. DCRF threshold applies (2% of national landings). </t>
    </r>
  </si>
  <si>
    <r>
      <t xml:space="preserve">Relevant in GSAs 20, 22,23. </t>
    </r>
    <r>
      <rPr>
        <b/>
        <sz val="10"/>
        <rFont val="Arial"/>
        <family val="2"/>
      </rPr>
      <t>Species present in Appendix A.2 of the GFCM DCRF</t>
    </r>
    <r>
      <rPr>
        <sz val="11"/>
        <rFont val="Calibri"/>
        <family val="2"/>
        <scheme val="minor"/>
      </rPr>
      <t>. DCRF threshold applies.The share (%) refers to national landings</t>
    </r>
  </si>
  <si>
    <r>
      <t xml:space="preserve">Relevant in GSAs 22, 23. </t>
    </r>
    <r>
      <rPr>
        <b/>
        <sz val="10"/>
        <rFont val="Arial"/>
        <family val="2"/>
      </rPr>
      <t>Species present in Appendix A.2 of the GFCM DCRF</t>
    </r>
    <r>
      <rPr>
        <sz val="11"/>
        <rFont val="Calibri"/>
        <family val="2"/>
        <scheme val="minor"/>
      </rPr>
      <t>.</t>
    </r>
  </si>
  <si>
    <t xml:space="preserve">Mediterranean Sea </t>
  </si>
  <si>
    <t>all EMUs</t>
  </si>
  <si>
    <t>A</t>
  </si>
  <si>
    <t>GSA 20</t>
  </si>
  <si>
    <t>Q</t>
  </si>
  <si>
    <t>GSA 22</t>
  </si>
  <si>
    <t>GSA 23</t>
  </si>
  <si>
    <t>Scomber colias</t>
  </si>
  <si>
    <t>Scomber scombrus</t>
  </si>
  <si>
    <t>Catadromous species included in management plan. Relevant in EMUs 1,2,3 in transitional waters. No marine fisheries targeting eel. See table 1E</t>
  </si>
  <si>
    <t>Group 2 species of the GFCM-DCRF.According to RCM MED&amp;BS-LP2016 Rec.No2 biological parameters (length, sex, age, maturity,weight) should be reported every three years for Group 2 species.</t>
  </si>
  <si>
    <t>Group 1 species of the GFCM-DCRF</t>
  </si>
  <si>
    <t>Group 2 species of the GFCM-DCRF. According to RCM MED&amp;BS-LP2016 Rec.No2 biological parameters (length, sex, age, maturity,weight) should be reported every three years for Group 2 species.</t>
  </si>
  <si>
    <t xml:space="preserve">The disaggregation of the landings by species is not always available. </t>
  </si>
  <si>
    <t>RCMMed&amp;BS-LP 2016 suggested 20 specimens every 1000 tons (values reported in Table 1A)</t>
  </si>
  <si>
    <t>RCMMed&amp;BS-LP 2016 suggested 40 specimens every 1000 tons (values reported in Table 1A)</t>
  </si>
  <si>
    <t>X</t>
  </si>
  <si>
    <t>Not applicable</t>
  </si>
  <si>
    <t>ESP-FRA-ITA-MTL-SLO-CYP-GRE</t>
  </si>
  <si>
    <t>all areas</t>
  </si>
  <si>
    <t>Commercial  samples</t>
  </si>
  <si>
    <t>NA</t>
  </si>
  <si>
    <t>New species required with no EUMAP threshold. The disaggregation of the landings by species is not always available. Length data will be collected concurrently through commercial sampling.</t>
  </si>
  <si>
    <t>According to RCM MED&amp;BS - LP 2016 WP Agreement n.3,the same number of individuals of large pelagic species, as regionally agreed to be collected by each country for the previous triennial period (PGMed 2014),  is to be retained.</t>
  </si>
  <si>
    <t>New species required with no EUMAP threshold.Indicative number.</t>
  </si>
  <si>
    <t>Τhe landings of the species shows an upward trend the last three yeats, so the MS increased the number of individuals for all the biological variables</t>
  </si>
  <si>
    <t>According to RCM MED&amp;BS - LP 2016 WP Agreement n.3, the same number of individuals of large pelagic species, as regionally agreed to be collected by each country for the previous triennial period (PGMed 2014),  is to be retained.</t>
  </si>
  <si>
    <t>Surveys</t>
  </si>
  <si>
    <t xml:space="preserve">length </t>
  </si>
  <si>
    <t xml:space="preserve">Not available </t>
  </si>
  <si>
    <t>Highly migratory ICCAT species</t>
  </si>
  <si>
    <t>Other highly migratory ICCAT species, relevant for the Mediterranean, that are subject to recreational fishery will be identified throught the pilot study 1</t>
  </si>
  <si>
    <t>GFCM</t>
  </si>
  <si>
    <t xml:space="preserve">Official ban of eels recreational fishery (Ministerial Decision 643/39462/01-4-2013) </t>
  </si>
  <si>
    <t xml:space="preserve">Carcharias  taurus </t>
  </si>
  <si>
    <t xml:space="preserve"> Official ban of sharks &amp; rays fishery (Ministerial Decision 4531/83795/20-7-2016)</t>
  </si>
  <si>
    <t>Ν</t>
  </si>
  <si>
    <t>ΝΑ</t>
  </si>
  <si>
    <t xml:space="preserve">Carcharodon  carcharias </t>
  </si>
  <si>
    <t xml:space="preserve">Cetorhinus  maximus </t>
  </si>
  <si>
    <t xml:space="preserve">Dipturus  batis </t>
  </si>
  <si>
    <t xml:space="preserve">Galeorhinus  galeus </t>
  </si>
  <si>
    <t xml:space="preserve">Gymnura  altavela </t>
  </si>
  <si>
    <t xml:space="preserve">Isurus  oxyrinchus </t>
  </si>
  <si>
    <t xml:space="preserve">Lamna  nasus </t>
  </si>
  <si>
    <t xml:space="preserve">Leucoraja  circularis </t>
  </si>
  <si>
    <t xml:space="preserve">Mobula  mobular </t>
  </si>
  <si>
    <t xml:space="preserve">Odontaspis  ferox </t>
  </si>
  <si>
    <t xml:space="preserve">Oxynotus  centrina </t>
  </si>
  <si>
    <t xml:space="preserve">Rhinobatos  rhinobatos </t>
  </si>
  <si>
    <t xml:space="preserve">Rostroraja  alba </t>
  </si>
  <si>
    <t xml:space="preserve">Sphyrna  lewini </t>
  </si>
  <si>
    <t xml:space="preserve">Sphyrna  mokarran </t>
  </si>
  <si>
    <t xml:space="preserve">Sphyrna  zygaena </t>
  </si>
  <si>
    <t xml:space="preserve">Squatina  aculeata </t>
  </si>
  <si>
    <t xml:space="preserve">Squatina  oculata </t>
  </si>
  <si>
    <t>Squatina  squatina</t>
  </si>
  <si>
    <t>Elasmobranchs pelagic &amp; demersal</t>
  </si>
  <si>
    <t>According to the outcomes of the pilot study the species to be sampled and all the relevant information will be updated.</t>
  </si>
  <si>
    <r>
      <t xml:space="preserve">Official ban of </t>
    </r>
    <r>
      <rPr>
        <i/>
        <sz val="10"/>
        <rFont val="Arial"/>
        <family val="2"/>
      </rPr>
      <t>Thunnus thynnus, Thunnus alalunga and Xiphias gladius</t>
    </r>
    <r>
      <rPr>
        <sz val="10"/>
        <rFont val="Arial"/>
        <family val="2"/>
      </rPr>
      <t xml:space="preserve"> recreational fishery (Ministerial Decision 5632/104626/2015 )</t>
    </r>
  </si>
  <si>
    <r>
      <t>Leucoraja</t>
    </r>
    <r>
      <rPr>
        <sz val="10"/>
        <rFont val="Arial"/>
        <family val="2"/>
      </rPr>
      <t xml:space="preserve">  melitensis </t>
    </r>
  </si>
  <si>
    <r>
      <t>Pristis</t>
    </r>
    <r>
      <rPr>
        <sz val="10"/>
        <rFont val="Arial"/>
        <family val="2"/>
      </rPr>
      <t xml:space="preserve">  pectinata </t>
    </r>
  </si>
  <si>
    <r>
      <t>Pristis</t>
    </r>
    <r>
      <rPr>
        <sz val="10"/>
        <rFont val="Arial"/>
        <family val="2"/>
      </rPr>
      <t xml:space="preserve">  pristis </t>
    </r>
  </si>
  <si>
    <r>
      <t>Rhinobatos</t>
    </r>
    <r>
      <rPr>
        <sz val="10"/>
        <rFont val="Arial"/>
        <family val="2"/>
      </rPr>
      <t xml:space="preserve">  cemiculus </t>
    </r>
  </si>
  <si>
    <t>EMU 3</t>
  </si>
  <si>
    <t>Transitional waters</t>
  </si>
  <si>
    <t>Silver eels</t>
  </si>
  <si>
    <t>Fishery</t>
  </si>
  <si>
    <t>Permanent traps</t>
  </si>
  <si>
    <t>n. samples</t>
  </si>
  <si>
    <t>100/year</t>
  </si>
  <si>
    <t>O-3</t>
  </si>
  <si>
    <t>The proposed planned nos (100) will be used for age estimation and will be collected from one EMU per year, starting with EMU3, following EMU1 and EMU2. So at the end of a three years period, 300 samples will have been collected from all EMUs.</t>
  </si>
  <si>
    <t>EMU 1</t>
  </si>
  <si>
    <t>The assessment of the standing population will be performed in one site in EMU1</t>
  </si>
  <si>
    <t xml:space="preserve">The proposed 200 planned nos refer to length and weight data collected from each EMU every year. Tha eels will be released alive </t>
  </si>
  <si>
    <t>EMU 2</t>
  </si>
  <si>
    <t>ΕΜU3</t>
  </si>
  <si>
    <t xml:space="preserve">Estuarine system of rivers in each EMU </t>
  </si>
  <si>
    <t>Yellow eels</t>
  </si>
  <si>
    <t>Independent data collection</t>
  </si>
  <si>
    <t>Fyke nets</t>
  </si>
  <si>
    <t>No. sites</t>
  </si>
  <si>
    <t>The assessment of the standing population will be performed in one site in EMU3. The results of the study will be implemented to the rest of the EMUs in a 3 year frequency (EMU1 and then EMU2).</t>
  </si>
  <si>
    <t>ΕΜU1</t>
  </si>
  <si>
    <t>Glass eels</t>
  </si>
  <si>
    <t>glass eel traps/</t>
  </si>
  <si>
    <t>at sea</t>
  </si>
  <si>
    <t>I_1 ( I_GNS)</t>
  </si>
  <si>
    <t>“birds”, “mammals”, “reptiles”, “elasmobranch” and “fish protected under Union legislation and international agreements”</t>
  </si>
  <si>
    <t>The monitoring scheme for the incidental PET by-catch for 2021 will be decided within 2020, based on a preliminary process on the outcomes of the first two years of the pilot study</t>
  </si>
  <si>
    <t xml:space="preserve"> at sea </t>
  </si>
  <si>
    <t>I_2 ( I_PS)</t>
  </si>
  <si>
    <t>I_3 ( I_GTR)</t>
  </si>
  <si>
    <t>I_4 ( I_LLS)</t>
  </si>
  <si>
    <t>I_5 ( I_OTB)</t>
  </si>
  <si>
    <t>I_7_(I_SB)</t>
  </si>
  <si>
    <t xml:space="preserve">at sea </t>
  </si>
  <si>
    <t>A_1 (A_PS)</t>
  </si>
  <si>
    <t>A_2 (A_OTB)</t>
  </si>
  <si>
    <t>A_3 (A_GNS)</t>
  </si>
  <si>
    <t>A_4 (A_GTR)</t>
  </si>
  <si>
    <t>A_5 (A_LLS)</t>
  </si>
  <si>
    <t>A_6 (A_FPO)</t>
  </si>
  <si>
    <t>A_8 (A_SB)</t>
  </si>
  <si>
    <t>C_1 (C_GTR)</t>
  </si>
  <si>
    <t>C_2 (C_OTB)</t>
  </si>
  <si>
    <t>C_3 (C_PS)</t>
  </si>
  <si>
    <t>C_5 (C_LLS)</t>
  </si>
  <si>
    <t>C_6 (C_GNS)</t>
  </si>
  <si>
    <t>BIL 95</t>
  </si>
  <si>
    <t>LLD</t>
  </si>
  <si>
    <t>SB was not included in the  monitoring scheme for the incidental PET by-catch for 2021 according to the outcomes of the Pilot study</t>
  </si>
  <si>
    <t>see comment in row 6</t>
  </si>
  <si>
    <t>International bottom trawl survey in the Mediterranean</t>
  </si>
  <si>
    <t>MEDITS</t>
  </si>
  <si>
    <t>GSA 20, 22, 23</t>
  </si>
  <si>
    <t>Spring‐summer (qtrs 2-3)</t>
  </si>
  <si>
    <t>Annual</t>
  </si>
  <si>
    <t>Fish Hauls</t>
  </si>
  <si>
    <t>Fig 1.G.2</t>
  </si>
  <si>
    <t>GFCM-MEDITS Steering Committee</t>
  </si>
  <si>
    <t>Fishtrawl</t>
  </si>
  <si>
    <t xml:space="preserve">Pan-Mediterranean Acoustic Survey </t>
  </si>
  <si>
    <t>MEDIAS</t>
  </si>
  <si>
    <t>GSA 22 , GSA 20  (eastern Ionian Sea)</t>
  </si>
  <si>
    <t>Echo Nm</t>
  </si>
  <si>
    <t>Fig 1.G.1</t>
  </si>
  <si>
    <t>GFCM-MEDIAS Steering Committee</t>
  </si>
  <si>
    <t>The MEDIAS Steering Committee is currently working towards establishing an international database. Till now the fields to include in such a database were discussed.</t>
  </si>
  <si>
    <t>The location of fish hauls vary in annual base depending to the distribution of fish aggregations. A map will be included in the ARs of 2020 &amp;2021 indicating hauls positions of the sampling year.</t>
  </si>
  <si>
    <t>CTD</t>
  </si>
  <si>
    <t>Additional variable depending on funding. A map will be included in the ARs of 2020 &amp; 2021 indicating CTDs position of the sampling year.</t>
  </si>
  <si>
    <t>Plankton hauls</t>
  </si>
  <si>
    <t>Additional variable depending on funding. A map will be included in the ARs of 2020 &amp; 2021 indicating the plankton hauls position of the sampling year.</t>
  </si>
  <si>
    <t>Biological data for Medits Group 1 Species</t>
  </si>
  <si>
    <t>C</t>
  </si>
  <si>
    <t>Biological data for Medits Group 2 Species</t>
  </si>
  <si>
    <t>Biological data for Medits Group 3 Species</t>
  </si>
  <si>
    <t>CTD by Haul (Temperature by haul)</t>
  </si>
  <si>
    <t>Litter items in the trawl</t>
  </si>
  <si>
    <t>Other megafauna species</t>
  </si>
  <si>
    <t>Anchovy acoustic/biological data</t>
  </si>
  <si>
    <t>Sardine acoustic/biological data</t>
  </si>
  <si>
    <t>Biological data for Mackerel</t>
  </si>
  <si>
    <t>Depending on the catch</t>
  </si>
  <si>
    <t>Biological data for Horse Mackerel</t>
  </si>
  <si>
    <t>Biological data for Gilt Sardine</t>
  </si>
  <si>
    <t>CTD in Predetermined Stations</t>
  </si>
  <si>
    <t>Marine Mammal observations</t>
  </si>
  <si>
    <t>Plankton sampling in predetermined stations</t>
  </si>
  <si>
    <t>Depending on funding</t>
  </si>
  <si>
    <t>Following  last year STECF comments, lines 6-9 from Table 1G, as it was presented in the NWP 2020-21, were deleted in order to be in line with the guidelines.</t>
  </si>
  <si>
    <t>Additional biological data (stomach contents)</t>
  </si>
  <si>
    <t>Following last year STECF comments,  lines 11-14 from Table 1H, as it was presented in the NWP 2020-21, were deleted in order to be in line with the guidelines</t>
  </si>
  <si>
    <t>Following last year STECF comments, MS added a separate row to identify the collection of additional biological data on stomach content.</t>
  </si>
  <si>
    <t>Mediterranean Sea and Black Sea</t>
  </si>
  <si>
    <t>all fishing techniques</t>
  </si>
  <si>
    <t>all length classes</t>
  </si>
  <si>
    <t>All metiers</t>
  </si>
  <si>
    <t>Fleet register</t>
  </si>
  <si>
    <t>100%</t>
  </si>
  <si>
    <t>GT,kw,Vessel Age</t>
  </si>
  <si>
    <t>Live weight of landings total and per species</t>
  </si>
  <si>
    <t>Demersal Trawlers and/or demersal seiners</t>
  </si>
  <si>
    <t xml:space="preserve">12-&lt; 18 m </t>
  </si>
  <si>
    <t>SB_SV_DEF_0_0_0</t>
  </si>
  <si>
    <t>I</t>
  </si>
  <si>
    <t>ERS data</t>
  </si>
  <si>
    <t>Probability sampling survey</t>
  </si>
  <si>
    <t>columns J and M have been filled using % of fishing vessels, rather than % of fishing trips</t>
  </si>
  <si>
    <t>Price by commercial species</t>
  </si>
  <si>
    <t>Value of landings total and per commercial species</t>
  </si>
  <si>
    <t>Days at sea</t>
  </si>
  <si>
    <t>ERS-VMS data</t>
  </si>
  <si>
    <t>Fishing days</t>
  </si>
  <si>
    <t>GT * Fishing days</t>
  </si>
  <si>
    <t>kW * Fishing days</t>
  </si>
  <si>
    <t>Number of trips</t>
  </si>
  <si>
    <t xml:space="preserve">18-&lt; 24 m </t>
  </si>
  <si>
    <t>OTB_DEF_&gt;=40_0_0</t>
  </si>
  <si>
    <t>24-&lt; 40 m</t>
  </si>
  <si>
    <t>Demersal Trawlers and/or demersal seiners*</t>
  </si>
  <si>
    <t xml:space="preserve">6-&lt; 12 m </t>
  </si>
  <si>
    <t>Drift and/or fixed netters</t>
  </si>
  <si>
    <t>0-&lt; 6 m</t>
  </si>
  <si>
    <t xml:space="preserve">columns J and M have been filled using % of fishing vessels, rather than % of fishing trips. </t>
  </si>
  <si>
    <t>Number of nets/Length</t>
  </si>
  <si>
    <t>6-&lt; 12 m</t>
  </si>
  <si>
    <t>columns J and M have been filled using % of fishing vessels, rather than % of fishing trips.</t>
  </si>
  <si>
    <t>Drift and/or fixed netters*</t>
  </si>
  <si>
    <t>Purse seiners</t>
  </si>
  <si>
    <t>PS_SPF_&gt;=14_0_0</t>
  </si>
  <si>
    <t>Number of fishing operations</t>
  </si>
  <si>
    <t>Purse seiners*</t>
  </si>
  <si>
    <t>Vessels using hooks</t>
  </si>
  <si>
    <t>Number of hooks, Number of lines</t>
  </si>
  <si>
    <t>Vessels using hooks*</t>
  </si>
  <si>
    <t>Boat dredge*</t>
  </si>
  <si>
    <t>Vessels using Pots and/or traps</t>
  </si>
  <si>
    <t>FPO_DEF_0_0_0</t>
  </si>
  <si>
    <t>Numbers of pots, traps</t>
  </si>
  <si>
    <t>Vessels using Pots and/or traps*</t>
  </si>
  <si>
    <t>E</t>
  </si>
  <si>
    <t>Consumption of fixed capital</t>
  </si>
  <si>
    <t>Fleet Register, questionnaires</t>
  </si>
  <si>
    <t>A - Census</t>
  </si>
  <si>
    <t>Estimated using the PIM methodology</t>
  </si>
  <si>
    <t>ERS-VMS data / questionnaires</t>
  </si>
  <si>
    <t xml:space="preserve">A - Census / B - Probability Sample Survey </t>
  </si>
  <si>
    <t>Taken from fishing activity variables - effort. The control data will be validated through data collected using probability sample survey and questionnaires.</t>
  </si>
  <si>
    <t>Energy consumption</t>
  </si>
  <si>
    <t>questionnaires</t>
  </si>
  <si>
    <t>B - Probability Sample Survey</t>
  </si>
  <si>
    <t>Energy costs</t>
  </si>
  <si>
    <t>Engaged crew</t>
  </si>
  <si>
    <t>Gross value of landings</t>
  </si>
  <si>
    <t>Taken from Fishing activity variables - Landings. The control data will be validated through data collected using probability sample survey and questionnaires.</t>
  </si>
  <si>
    <t xml:space="preserve">Income from leasing out quota or other fishing rights </t>
  </si>
  <si>
    <t>Up unti now, there is no such source of income in Greece</t>
  </si>
  <si>
    <t>Investments in tangible assets, net</t>
  </si>
  <si>
    <t>Lease/rental payments for quota or other fishing rights</t>
  </si>
  <si>
    <t>Long/short Debt</t>
  </si>
  <si>
    <t>Mean age of vessels</t>
  </si>
  <si>
    <t>Fleet Register</t>
  </si>
  <si>
    <t xml:space="preserve">Mean LOA of vessels </t>
  </si>
  <si>
    <t>Non-variable costs</t>
  </si>
  <si>
    <t>All fishing techniques</t>
  </si>
  <si>
    <t>All length classes</t>
  </si>
  <si>
    <t>Number of fishing entreprises/units</t>
  </si>
  <si>
    <t xml:space="preserve">Number of vessels </t>
  </si>
  <si>
    <t xml:space="preserve">Operating subsidies </t>
  </si>
  <si>
    <t>Other income</t>
  </si>
  <si>
    <t>Personnel costs</t>
  </si>
  <si>
    <t>Repair and maintenance costs</t>
  </si>
  <si>
    <t xml:space="preserve">Subsidies on investments </t>
  </si>
  <si>
    <t>Total assets</t>
  </si>
  <si>
    <t>Total hours worked per year</t>
  </si>
  <si>
    <t xml:space="preserve">Total vessel's power </t>
  </si>
  <si>
    <t>Total vessel's tonnage</t>
  </si>
  <si>
    <t xml:space="preserve">Unpaid labour </t>
  </si>
  <si>
    <t>Value of landings per species</t>
  </si>
  <si>
    <t>Taken from fishing activity variables - Landings. The control data will be validated through data collected using probability sample survey and questionnaires.</t>
  </si>
  <si>
    <t>Value of physical capital</t>
  </si>
  <si>
    <t xml:space="preserve">Value of quota and other fishing rights </t>
  </si>
  <si>
    <t>Value of unpaid labour</t>
  </si>
  <si>
    <t>D - Indirect Survey</t>
  </si>
  <si>
    <t>Variable costs</t>
  </si>
  <si>
    <t>S</t>
  </si>
  <si>
    <t>Employment by age</t>
  </si>
  <si>
    <t>Triennial</t>
  </si>
  <si>
    <t>Employment by education level</t>
  </si>
  <si>
    <t>Employment by employment status</t>
  </si>
  <si>
    <t>Employment by gender</t>
  </si>
  <si>
    <t>Employment by nationality</t>
  </si>
  <si>
    <t>FTE by gender</t>
  </si>
  <si>
    <t>FTE National</t>
  </si>
  <si>
    <t>Unpaid labour by gender</t>
  </si>
  <si>
    <t xml:space="preserve">Average price per species </t>
  </si>
  <si>
    <t>Taken from fishing activity variables - landings. The control data will be validated through data collected using probability sample survey and questionnaires.</t>
  </si>
  <si>
    <t xml:space="preserve">24-&lt; 40 m </t>
  </si>
  <si>
    <t xml:space="preserve">B - Probability Sample Survey </t>
  </si>
  <si>
    <t>Taken from fishing activity variables.</t>
  </si>
  <si>
    <t>Taken from fishing activity variables - effort.</t>
  </si>
  <si>
    <t xml:space="preserve">The planned sample rate is slightly lower than the one of year 2015. The reason is that the sampling scheme has been changed and is now identical with the sampling scheme of the fishing activity variables. In addition, following the methodology proposed in the "Quality guidelines for the DCF" the sample size for the estimation of the fishing activity variables is determined by taking under consideration: Population size, Variance of the population, Margin of error and confidence level (see Textbox 2A). </t>
  </si>
  <si>
    <t>Taken from Fishing activity variables - Landings.</t>
  </si>
  <si>
    <t xml:space="preserve">Up unti now, there is no such source of income in Greece. The planned sample rate is slightly lower than the one of year 2015. The reason is that the sampling scheme has been changed and is now identical with the sampling scheme of the fishing activity variables. In addition, following the methodology proposed in the "Quality guidelines for the DCF" the sample size for the estimation of the fishing activity variables is determined by taking under consideration: Population size, Variance of the population, Margin of error and confidence level (see Textbox 2A). </t>
  </si>
  <si>
    <t>The planned sample rate is slightly lower than the one of year 2015. The reason is that the sampling scheme has been changed and is now identical with the sampling scheme of the fishing activity variables. In addition, following the methodology proposed in the "Quality guidelines for the DCF" the sample size for the estimation of the fishing activity variables is determined by taking under consideration: Population size, Variance of the population, Margin of error and confidence level (see Textbox 2A).</t>
  </si>
  <si>
    <t xml:space="preserve">Taken from fishing activity variables - effort. </t>
  </si>
  <si>
    <t>Up unti now, there is no such source of income in Greece.</t>
  </si>
  <si>
    <t>12-&lt; 18 m</t>
  </si>
  <si>
    <t>Inactive</t>
  </si>
  <si>
    <t xml:space="preserve">0-&lt; 6 m </t>
  </si>
  <si>
    <t>Purse Seiners</t>
  </si>
  <si>
    <t>Purse Seiners*</t>
  </si>
  <si>
    <t xml:space="preserve">Taken from Fishing activity variables - Landings. </t>
  </si>
  <si>
    <t>Taken from fishing activity variables</t>
  </si>
  <si>
    <t>Taken from Fishing activity variables - Landings</t>
  </si>
  <si>
    <t>Taken from fishing activity variables - Landings</t>
  </si>
  <si>
    <t>Vessels using pots and/or traps</t>
  </si>
  <si>
    <t>Vessels using pots and/or traps*</t>
  </si>
  <si>
    <t xml:space="preserve">Up unti now, there is no such source of income in Greece. </t>
  </si>
  <si>
    <t>National and EU coordination</t>
  </si>
  <si>
    <t>Regional coordination</t>
  </si>
  <si>
    <t>Med&amp;BS‑RDB</t>
  </si>
  <si>
    <t>Meeting of the sub-group on the Data transmission issues</t>
  </si>
  <si>
    <t xml:space="preserve"> ICES &amp; other Planning Groups or Workshops related to the DCF</t>
  </si>
  <si>
    <t>WGBIOP</t>
  </si>
  <si>
    <t>ICES</t>
  </si>
  <si>
    <t>WGRFS</t>
  </si>
  <si>
    <t>WGCATCH</t>
  </si>
  <si>
    <t>RFMOs</t>
  </si>
  <si>
    <t>SAC</t>
  </si>
  <si>
    <t xml:space="preserve">Planning Groups on surveys at sea </t>
  </si>
  <si>
    <t>Other relevant meetings</t>
  </si>
  <si>
    <t>Support to Scientific Advice - ICES</t>
  </si>
  <si>
    <t>WGEEL</t>
  </si>
  <si>
    <t>WGEF</t>
  </si>
  <si>
    <t>WGECO</t>
  </si>
  <si>
    <t>Tanks and race-ways</t>
  </si>
  <si>
    <t>trout</t>
  </si>
  <si>
    <t>Gross sales per species</t>
  </si>
  <si>
    <t>financial accounts/questionnaires</t>
  </si>
  <si>
    <t>C - Non-Probability Sample Survey</t>
  </si>
  <si>
    <t>Livestock costs</t>
  </si>
  <si>
    <t>Feed costs</t>
  </si>
  <si>
    <t>Repair and maintenance</t>
  </si>
  <si>
    <t>Other operating costs</t>
  </si>
  <si>
    <t>Operating subsidies</t>
  </si>
  <si>
    <t>Subsidies on investments</t>
  </si>
  <si>
    <t>Total value of assets</t>
  </si>
  <si>
    <t>Financial income</t>
  </si>
  <si>
    <t>Financial expenditures</t>
  </si>
  <si>
    <t>Net Investments</t>
  </si>
  <si>
    <t>Debt</t>
  </si>
  <si>
    <t>Livestock used</t>
  </si>
  <si>
    <t>Fish Feed used</t>
  </si>
  <si>
    <t>Weight of sales per species</t>
  </si>
  <si>
    <t>persons employed</t>
  </si>
  <si>
    <t>Unpaid labour</t>
  </si>
  <si>
    <t>Number of hours worked by employees and unpaid workers</t>
  </si>
  <si>
    <t>Number of enterprises (by category on the number of persons employed)</t>
  </si>
  <si>
    <t>Hatcheries and nurseries</t>
  </si>
  <si>
    <t>sea bass - sea bream</t>
  </si>
  <si>
    <t>Financial accounts</t>
  </si>
  <si>
    <t>Cages</t>
  </si>
  <si>
    <t>Ponds</t>
  </si>
  <si>
    <t>other fresh water fish</t>
  </si>
  <si>
    <t>other marine fish</t>
  </si>
  <si>
    <t>long line</t>
  </si>
  <si>
    <t xml:space="preserve">mussel </t>
  </si>
  <si>
    <t xml:space="preserve">workforce allocation is not specialized as personnel is involved in more than one activities </t>
  </si>
  <si>
    <t>FTE National is both annual and triennial due to the fact that according to DECISION (EU) 2016/1251 it is required in both social (triennial) and economic (annual) variables</t>
  </si>
  <si>
    <t>The ‘legal status’ firms in the shellfish segment are mostly co‐operative organizations, where every worker is also a member of the organization.</t>
  </si>
  <si>
    <t>Companies &lt;= 10</t>
  </si>
  <si>
    <t>Turnover</t>
  </si>
  <si>
    <t>Companies 11-49</t>
  </si>
  <si>
    <t>financial accounts/questionnaieres</t>
  </si>
  <si>
    <t>Companies 50-250</t>
  </si>
  <si>
    <t xml:space="preserve">Companies &gt; 250 </t>
  </si>
  <si>
    <t>C - Non Probability Sample Survey</t>
  </si>
  <si>
    <t>Purchase of fish and other raw material for production</t>
  </si>
  <si>
    <t>Other operational costs</t>
  </si>
  <si>
    <t>Net investments</t>
  </si>
  <si>
    <t>Number of persons employed</t>
  </si>
  <si>
    <t>Number of enterprises</t>
  </si>
  <si>
    <t>Weight of raw material per species and origin (optional)</t>
  </si>
  <si>
    <t>at sea &amp;on shore/market</t>
  </si>
  <si>
    <t>fishing trip</t>
  </si>
  <si>
    <t>Landinngs+Discards+PETS</t>
  </si>
  <si>
    <t>Stocks in Table 1A, 1Β, 1C, 1D &amp; GFCM-DCRF Annexes A.1, A.2, A.3</t>
  </si>
  <si>
    <t>Quarterly</t>
  </si>
  <si>
    <t>Landinngs+Discards</t>
  </si>
  <si>
    <t>Stocks in Table 1A, 1Β, 1C &amp; GFCM-DCRF Annexes A.1, A.2, A.3</t>
  </si>
  <si>
    <t>Stocks in Table 1A, 1Β, 1C, &amp; GFCM-DCRF Annexes A.1, A.2, A.3</t>
  </si>
  <si>
    <t>According to the Ministerial Decision 5632/104626/2015 which lays down specific rules for the fisheries of large pelagic species (Thunnus thynnus, Thunnus alalunga and Xiphias gladius) in Greek waters, metier LLD_LPF_0_0_0, the fisheries for these species can only be practiced by professional fishermen with a special license issued annually. 
According to the General Directorate of Sustainable Fisheries, Ministry of Rural Development and Food that issue the licenses,  for 2018, 31 vessels &gt;15m  will hold special license; the 5% of them corresponds to 2 vessels. For vessels &lt;15m  119  will hold special license, 5% of them contribute to 6 vessels. In the NWP 258 trips are planned for metier LLD_LPF_0_0_0, which covers the requirements of the recovery plan for the Mediterranean swordfish.</t>
  </si>
  <si>
    <t>all GSAs</t>
  </si>
  <si>
    <t>GNS_DEF_&gt;=16_0_0</t>
  </si>
  <si>
    <t>Demersal species (DEF)</t>
  </si>
  <si>
    <t>GTR_DEF_&gt;=16_0_0</t>
  </si>
  <si>
    <t>LLS_DEF_0_0_0</t>
  </si>
  <si>
    <t>Small Pelagic fish (SPF)</t>
  </si>
  <si>
    <t xml:space="preserve">SB-SV_DEF_0_0_0 </t>
  </si>
  <si>
    <t>BIL95</t>
  </si>
  <si>
    <t xml:space="preserve">LLD_LPF_0_0_0 </t>
  </si>
  <si>
    <t>Large Pelagic fish (LPF)</t>
  </si>
  <si>
    <t>GTN</t>
  </si>
  <si>
    <t>2017 &amp; 2018</t>
  </si>
  <si>
    <t>GNC</t>
  </si>
  <si>
    <t>2018 &amp; 2018</t>
  </si>
  <si>
    <t>LHM</t>
  </si>
  <si>
    <t>2019 &amp; 2018</t>
  </si>
  <si>
    <t>LHP</t>
  </si>
  <si>
    <t>2020 &amp; 2018</t>
  </si>
  <si>
    <t>LTL</t>
  </si>
  <si>
    <t>2021 &amp; 2018</t>
  </si>
  <si>
    <t>DRB/DRH</t>
  </si>
  <si>
    <t xml:space="preserve">  trips of small scale vessels operating in GSA 20 </t>
  </si>
  <si>
    <t>trips of the commercial vessels that are occupied in metier GNS_DEF_&gt;=16_0_0</t>
  </si>
  <si>
    <t>random draw of trip  from  GNS_DEF_&gt;=16_0_0 vessels operating in  GSA 20 (with replacement)</t>
  </si>
  <si>
    <t xml:space="preserve"> trips of purse seiners operating in GSA 20</t>
  </si>
  <si>
    <t>trips of the commercial vessels that are occupied in metier PS_SPF_&gt;=14_0_0</t>
  </si>
  <si>
    <t>random draw of trip from PS_SPF_&gt;=14_0_0 vessels operating in  GSA 20 (with replacement)</t>
  </si>
  <si>
    <t xml:space="preserve">  trips of small scale vessels operating in of GSA 20 </t>
  </si>
  <si>
    <t xml:space="preserve">trips of the commercial vessels that are occupied in metier GTR_DEF_&gt;=16_0_0 </t>
  </si>
  <si>
    <t>random draw of trip from GTR_DEF_&gt;=16_0_0 vessels operating in  GSA 20 (with replacement)</t>
  </si>
  <si>
    <t>trips of the commercial vessels that are occupied in metier LLS_DEF_0_0_0</t>
  </si>
  <si>
    <t>random draw of trip from LLS_DEF_0_0_0 vessels operating in  GSA 20 (with replacement)</t>
  </si>
  <si>
    <t xml:space="preserve">  trips of trawlers operating in  GSA 20</t>
  </si>
  <si>
    <t>trips of the commercial vessels that are occupied in metier OTB_DEF_&gt;=40_0_0</t>
  </si>
  <si>
    <t>random draw of trip from OTB_DEF_&gt;=40_0_0 vessels operating in  GSA 20 (with replacement)</t>
  </si>
  <si>
    <t xml:space="preserve"> trips of SV_DEF_0_0_0s operating in GSA 20</t>
  </si>
  <si>
    <t>trips of the commercial vessels that are occupied in metier SB-SV_DEF_0_0_0</t>
  </si>
  <si>
    <t>random draw of trip from SV_DEF_0_0_0 vessels operating in  GSA 20 (with replacement)</t>
  </si>
  <si>
    <t xml:space="preserve"> trips of purse seiners operating in GSA 22</t>
  </si>
  <si>
    <t>random draw of trip from  PS_SPF_&gt;=14_0_0 vessels operating in  GSA 22 (with replacement)</t>
  </si>
  <si>
    <t xml:space="preserve"> trips of trawlers operating in  GSA 22</t>
  </si>
  <si>
    <t>random draw of trip from OTB_DEF_&gt;=40_0_0 vessels operating in  GSA 22 (with replacement)</t>
  </si>
  <si>
    <t xml:space="preserve">  trips of small scale vessels operating in  GSA 22 </t>
  </si>
  <si>
    <t>random draw of trip from  GNS_DEF_&gt;=16_0_0 vessels operating in  GSA  22 (with replacement)</t>
  </si>
  <si>
    <t>random draw of trip from GTR_DEF_&gt;=16_0_0 vessels operating in  GSA 22 (with replacement)</t>
  </si>
  <si>
    <t xml:space="preserve">  trips of small scale vessels operating in GSA 22 </t>
  </si>
  <si>
    <t>random draw of trip from LLS_DEF_0_0_0 vessels operating in  GSA 22 (with replacement)</t>
  </si>
  <si>
    <t>trips of the commercial vessels that are occupied in metier FPO_DES_0_0_0</t>
  </si>
  <si>
    <t>random draw of trip from  FPO_DES_0_0_0 vessels operating in  GSA 22 (with replacement)</t>
  </si>
  <si>
    <t xml:space="preserve"> trips of SV_DEF_0_0_0s  operating in GSA 22</t>
  </si>
  <si>
    <t>random draw of trip from SV_DEF_0_0_0 vessels operating in  GSA 22 (with replacement)</t>
  </si>
  <si>
    <t xml:space="preserve">  trips of small scale vessels operating in  GSA 23 </t>
  </si>
  <si>
    <t xml:space="preserve">  trips of trawlers  operating in   GSA 23</t>
  </si>
  <si>
    <t xml:space="preserve"> trips of purse seiners  operating in   GSA 23</t>
  </si>
  <si>
    <t>random draw of trip from GNS_DEF_&gt;=16_0_0 vessels operating in  GSA 22 (with replacement)</t>
  </si>
  <si>
    <t xml:space="preserve"> trips of drifting longliners operating in all GSAs</t>
  </si>
  <si>
    <t>trips of the commercial vessels that are occupied in metier LLD_LPF_0_0_0</t>
  </si>
  <si>
    <t>random draw of trip from LLD_LPF_0_0_0  vessels operating in all GSAs (with replacement)</t>
  </si>
  <si>
    <t xml:space="preserve">NA </t>
  </si>
  <si>
    <t xml:space="preserve">  trips of small scale vessels operating in  all GSAs</t>
  </si>
  <si>
    <t xml:space="preserve">trips of vessels occupied in several metiers that were not selected for sampling by the ranking </t>
  </si>
  <si>
    <t>No sampling for biological variables will be done in this stratum</t>
  </si>
  <si>
    <t>ports</t>
  </si>
  <si>
    <t>Biological data</t>
  </si>
  <si>
    <t>1A,1B,1C</t>
  </si>
  <si>
    <t>length, age, weight,maturity, sex-ratio</t>
  </si>
  <si>
    <t>N+1 June 30</t>
  </si>
  <si>
    <t xml:space="preserve">RCM recomends to maintain 6 month delay following GFCM DCRF calendar, the availability of fishing activity data (landing and effort data), work process for data management and not enaugh resources to carry out all requested activity (age reading).  </t>
  </si>
  <si>
    <t>Recreational data</t>
  </si>
  <si>
    <t>1D</t>
  </si>
  <si>
    <t>all</t>
  </si>
  <si>
    <t xml:space="preserve">Anadromous &amp; catadromous spec. </t>
  </si>
  <si>
    <t>1E</t>
  </si>
  <si>
    <t>lenght every year, age every 3 years</t>
  </si>
  <si>
    <t>Ecosystem data incidental by-catch</t>
  </si>
  <si>
    <t>1F</t>
  </si>
  <si>
    <t>Ecosystem data impact of fisheries</t>
  </si>
  <si>
    <t>Fishing activity data</t>
  </si>
  <si>
    <t>2A</t>
  </si>
  <si>
    <t>capacity,effort,landings</t>
  </si>
  <si>
    <t>N+1 May 31</t>
  </si>
  <si>
    <t>economic data for the fleet</t>
  </si>
  <si>
    <t>3A</t>
  </si>
  <si>
    <t>N-1</t>
  </si>
  <si>
    <t>N+1 March 1</t>
  </si>
  <si>
    <t>economic data for the aquaculture</t>
  </si>
  <si>
    <t>3B</t>
  </si>
  <si>
    <t>economic data for the processing industry</t>
  </si>
  <si>
    <t>3C</t>
  </si>
  <si>
    <t xml:space="preserve">N+1 June 30 </t>
  </si>
  <si>
    <t>Survey data MEDITS</t>
  </si>
  <si>
    <t>1G-1Η</t>
  </si>
  <si>
    <t>N+1 March 31</t>
  </si>
  <si>
    <t>Updated according to RCG MED&amp;BS 2017 Recommendation 7.</t>
  </si>
  <si>
    <t>Survey data MEDIAS</t>
  </si>
  <si>
    <t xml:space="preserve">RCM recomends to maintain 6 month delay following, the availability of fishing activity data (landing and effort data), work process for data management and not enough resources to carry out all requested activity (age reading).  </t>
  </si>
  <si>
    <t>social data fleet</t>
  </si>
  <si>
    <t>in triennial basis</t>
  </si>
  <si>
    <t>social data aquaculture</t>
  </si>
  <si>
    <t>social data processing  industry</t>
  </si>
  <si>
    <t xml:space="preserve">N+1 July 30 </t>
  </si>
  <si>
    <t>Greece has not sign  bilateral or  multilateral agreements with other MSs regarding data collection in the fisheries and aquaculture sector.</t>
  </si>
  <si>
    <t>Greece supports the recommendation and will participate with experts in  the workshop</t>
  </si>
  <si>
    <t>1C, 4A</t>
  </si>
  <si>
    <t>Greece supports the recommendation and will participate with experts in  the training workshop</t>
  </si>
  <si>
    <t>5 A, 5B</t>
  </si>
  <si>
    <t xml:space="preserve">Greece supports the recommendation </t>
  </si>
  <si>
    <t>Greece applies data quality checks  before submitting data to the relevant Data Calls with several tools</t>
  </si>
  <si>
    <t>Greece will follow the recommendation</t>
  </si>
  <si>
    <t>Training workshop on PETS identification</t>
  </si>
  <si>
    <t>17th LM 2020</t>
  </si>
  <si>
    <t>Recreational fisheries</t>
  </si>
  <si>
    <t>RCG MED &amp; BS 2020 Recommendation 6</t>
  </si>
  <si>
    <t xml:space="preserve">RCG MED&amp;BS 2020 recommends continuation of the workshop for Recreational fisheries. </t>
  </si>
  <si>
    <t>The first meeting of this workshop was in 2019, but due to COVID-19 the 2020 meeting was postponed for 2021.</t>
  </si>
  <si>
    <t>Speeding up the establishment of a scientific network for sampling optimization</t>
  </si>
  <si>
    <t>RCG MED &amp; BS 2020 Recommendation 7</t>
  </si>
  <si>
    <t>RCG MED&amp;BS 2020 recommends speeding up the establishment of a scientific network for sampling optimization. Med&amp;BS NCs should nominate national experts for participating in the network on sampling optimization; the nominations should be communicated to the current moderator of the scientific network for sampling optimization (Ms Isabella Bitetto) and RCG Med&amp;BS chairs.</t>
  </si>
  <si>
    <t>RCG MED &amp; BS 2020 Recommendation 8</t>
  </si>
  <si>
    <t>RCG MED &amp; BS 2020 Recommendation 9</t>
  </si>
  <si>
    <t>RCG MED &amp; BS 2020 Recommendation 11</t>
  </si>
  <si>
    <t>RCG MED &amp; BS 2020 Recommendation 12</t>
  </si>
  <si>
    <t>Training workshop on the use of the commercial sampling optimization tools developed under STREAM project</t>
  </si>
  <si>
    <t>RCG MED&amp;BS 2020 recommends the organization of a training workshop on the use of the sampling optimization tools developed under STREAM project.</t>
  </si>
  <si>
    <t>Data quality. Application the data quality checks developed under the WP6 of the STREAM project</t>
  </si>
  <si>
    <t>RCG Med&amp;BS 2020 recommends applying the data quality checks developed under the WP6 of the STREAM project before submitting data to the relevant Data Calls</t>
  </si>
  <si>
    <t>RCG MED&amp;BS 2020 recommends the organization of a Training workshop on PETS identification for all categories of PETS (marine mammals, sea birds, sharks and rays, reptiles).</t>
  </si>
  <si>
    <t>Continuation of Setting up of a Regional Database (RDB) for the RCG MED &amp; BS</t>
  </si>
  <si>
    <t>RCG MED&amp;BS 2020 recommends continuation of the setting up of a Regional Database.</t>
  </si>
  <si>
    <t>Greece confirmed SC members</t>
  </si>
  <si>
    <t>The appointed Greek experts have participated to the
3rd SC Med&amp;BS-RDB that was held on 22 March 2021 and to the 4th SC Med&amp;BS-RDB that was held from.12-13 July 2021.</t>
  </si>
  <si>
    <t>The workshop on recreational fisheries was held from 8-9 March 2021. Follow-up meeting was held on 9 April 2021 to discuss on list of priority species on sub-regional level. Greek experts participated in both.</t>
  </si>
  <si>
    <t>PGECON 2020 Recommendation 4</t>
  </si>
  <si>
    <t>Revision of EU Map delegated tables and delegated Annex - data on the fish processing sector</t>
  </si>
  <si>
    <t>PGECON 2020</t>
  </si>
  <si>
    <t xml:space="preserve">For the years 2020-2021 all social and economic variables and raw material data collection for the processing industry was carried out according to NWP 2020-21 </t>
  </si>
  <si>
    <t xml:space="preserve">PGECON recommends to revise the text of Draft Commission Delegated Decision (new EU MAP), Chapter II paragraph 7 and to include under that paragraph the reference to a revised current binding Table 11 COM 2016/1251) in order to allow MSs to collect the data for the fish processing sector on an optional basis, as fish processing data collection is established by the currently binding Regulation (EC) 2017/1004.
Hence, PGECON recommends to include in the requirements for the optional provision of data on raw materials under the proposed Table (13) of the Commission Delegated Decision (Economic and social variables for the processing industry sector):
Volume and value by:
• Species
• Production environment (Capture based fishery and aquaculture sector)
• Country of Origin (Domestic, other EU or non-EU)
• Type of processed material (fresh, frozen and semi-processed materials) – where possible
 </t>
  </si>
  <si>
    <t>Implementation of the guidelines for the valuation of the fishing rights</t>
  </si>
  <si>
    <t>PGECON 2020 Recommendation 6</t>
  </si>
  <si>
    <t>PGECON recommends accepting the conclusions from the WS on capital value regarding the implementation of the guidelines for the valuation of the fishing rights. 
PGECON recommends a transition period in which MS explore the possibilities to apply the guidelines in their situation. During this transition period the obligation to gather information on the value of intangible assets should only include the transferable fishing rights. 
PGECON also recommends that in the meantime possibilities are sought to facilitate the sharing of experiences with the application of the guidelines in the various MS and the further development of the methodology.</t>
  </si>
  <si>
    <t>No value of fishing rights in Greece</t>
  </si>
  <si>
    <t>Regional coordination in the drafting of RWP</t>
  </si>
  <si>
    <t>PGECON 2020 Recommendation 7</t>
  </si>
  <si>
    <t>MS is willing to interact with RCG and so ensure the unobstructed drafting of RWP. MS waits for RGS's inititatives to this end</t>
  </si>
  <si>
    <t>Greece has nominated experts to participate in the network.</t>
  </si>
  <si>
    <t>Recommendation GFCM/43/2019/1 on a set of management measures for the use of anchored fish aggregating devices in common dolphinfish fisheries in the Mediterranean Sea</t>
  </si>
  <si>
    <t>Management measures for the use of anchored fish aggregating devices in common dolphinfish fisheries in the Mediterranean Sea</t>
  </si>
  <si>
    <t xml:space="preserve"> GFCM/43/2019/1</t>
  </si>
  <si>
    <t>Recommendationon on management measures for the use of anchored fish aggregating devices in common dolphinfish fisheries in the Mediterranean Sea</t>
  </si>
  <si>
    <t>Recommendation GFCM/43/2019/4 on a management plan for the sustainable exploitation of red coral in the Mediterranean Sea</t>
  </si>
  <si>
    <t>Not relevant for Greece since  this fishing technique does not apply in Greece</t>
  </si>
  <si>
    <t>management plan for the sustainable exploitation of red coral in the Mediterranean Sea</t>
  </si>
  <si>
    <t xml:space="preserve">GFCM/43/2019/4 </t>
  </si>
  <si>
    <t>Recommendation on management plan for the sustainable exploitation of red coral in the Mediterranean Sea</t>
  </si>
  <si>
    <t>The collection of corals is carried out in the framework of the provisions of Law 1740/87, Presidential Decree 324/94 and Ministerial Decisions that define the coral exploitation zones.</t>
  </si>
  <si>
    <t>Due to COVID-19 outbreak, the workshop was postponed for the first quarter of 2022 (5-11/2/2022) and was attended by greek experts</t>
  </si>
  <si>
    <t>Stratified random sampling on shore and onboard, following ICCAT guidelines</t>
  </si>
  <si>
    <t>random sampling</t>
  </si>
  <si>
    <t>10 ind/cm/quarter</t>
  </si>
  <si>
    <t>5 ind/cm/quarter</t>
  </si>
  <si>
    <t>MEDITS Instruction Manual Version no. 9 (2017)</t>
  </si>
  <si>
    <t>5 ind/  0,5 cm/ month</t>
  </si>
  <si>
    <t>3 ind/cm/quarter</t>
  </si>
  <si>
    <t>11 ind/ cm/ quarter</t>
  </si>
  <si>
    <t>4 ind/ 2cm/ quarter</t>
  </si>
  <si>
    <t>8 ind/ 2cm/ quarter</t>
  </si>
  <si>
    <t>5 ind/ cm/ quarter</t>
  </si>
  <si>
    <t>3 ind/ cm/ quarter</t>
  </si>
  <si>
    <t>4 ind/ 2 mm CL/ quarter</t>
  </si>
  <si>
    <t>3 ind/ 2 cm/ quarter</t>
  </si>
  <si>
    <t>4 ind/ 2 mm CL/ month</t>
  </si>
  <si>
    <t>4 ind/ cm/ quarter</t>
  </si>
  <si>
    <t>7 ind/ cm/ quarter</t>
  </si>
  <si>
    <t>14 ind/ 2 mm CL/ quarter</t>
  </si>
  <si>
    <t>2 ind/ cm/ quarter</t>
  </si>
  <si>
    <t>8 ind/ cm/ quarter</t>
  </si>
  <si>
    <t>8 ind/  0,5 cm/ month</t>
  </si>
  <si>
    <t>10 ind/ 2cm/ quarter</t>
  </si>
  <si>
    <t>3 ind/cm/ month</t>
  </si>
  <si>
    <t>10 ind/ cm/ quarter</t>
  </si>
  <si>
    <t>7 ind/ 2 mm CL/ quarter</t>
  </si>
  <si>
    <t>9 ind/ 2 cm/ month</t>
  </si>
  <si>
    <t>7 ind/ 2 mm CL/ month</t>
  </si>
  <si>
    <t>7 ind/  0,5 cm/ month</t>
  </si>
  <si>
    <t>9 ind/ cm/ quarter</t>
  </si>
  <si>
    <t>10 ind/ cm</t>
  </si>
  <si>
    <t>Onboard concurrent sampling</t>
  </si>
  <si>
    <t>-</t>
  </si>
  <si>
    <t>The metier was not selected for sampling by the ranking in any of the 3 Greek GSAs.</t>
  </si>
  <si>
    <t>'The metier was not selected for sampling by the ranking in any of the 3 Greek GSAs.</t>
  </si>
  <si>
    <t>the achieved sample rate was extracted from the company representatives suggestion as a percentage of annual production instead of exact value</t>
  </si>
  <si>
    <t>aquaculture</t>
  </si>
  <si>
    <t>A — Census</t>
  </si>
  <si>
    <t>questionnaires/balance sheets</t>
  </si>
  <si>
    <t>Υ</t>
  </si>
  <si>
    <t>https://inale.gr/national-fishing-data-collection-program_el/</t>
  </si>
  <si>
    <t>Comment for P4 Confidentiality: Data sources for both sectors, aquaculture and processing, are companies' published balance sheets and questionnaires. Since balance sheets are available mostly online from companies' websites and Ministry of Finance's databases,  confidentiality is mainly pointed out during pre-data collection communications  and during on site interviews, where interviewees are assured about the confidentiality of the data they provide.  Furthermore, the new database of the survey data ensures confidentiality by permitting specific users with recorded account names and passwords to input and manage survey data for both aquaculture and processing sectors.</t>
  </si>
  <si>
    <t>processing indutry</t>
  </si>
  <si>
    <t>Comment for columns P5 Sound methodology: The methodologies, guidelines and practices agreed by PGECON, are implemented in the survey. Comment for columns P6: Regarding financial data, questionnaires are designed according to Greece's administrative financial data and  according to accounting regulations and standards. Quantitative and socio-economic data are collected according to Greece's National Work Plan.</t>
  </si>
  <si>
    <t>Mediterranean sea</t>
  </si>
  <si>
    <t xml:space="preserve">Comment for column P8: During data entry and data processing, spreadsheet tools check the validity of the data as it is compared to previous fiscal and quantitative values of companies that participate in the survey in successive years </t>
  </si>
  <si>
    <t>Comment for columns P10: As it can be seen in Textbox 3B, The guidelines and practices agreed upon by program’s partners and experts, were followed and monitored by monthly work reports and regular work meetings to guarantee proper implementaion of the survey schedule and avoid possible errors in the survey.</t>
  </si>
  <si>
    <t>2018-2019 data</t>
  </si>
  <si>
    <t>Physical</t>
  </si>
  <si>
    <t>The survey was not carried out in 2021 as the research vessel was not available due to its reconstruction. No suitable commercial fishing vessel (both in terms of echosounders and regarding COVDI-19 measures) was available for use.</t>
  </si>
  <si>
    <t>The survey was not carried out in 2021 as the research vessel was not available due to its reconstruction. No suitable commercial fishing vessel (both in terms of echosounders and regarding COVID-19 measures) was available for use.</t>
  </si>
  <si>
    <t>The survey was not carried out in 2021 as the research vessel was not available due to its reconstruction. No suitable commercial fishing vessel (both in terms of echosounders and regarding COVID-19 measures) was available for use. An extended  re-evaluation of the 2019 and 2020 anchovy estimates for GSA22 took place.</t>
  </si>
  <si>
    <t>Planned Sample Rate has been updated with respect to the one reported in the WP, see Text box 3A, paragraph 8 for more details</t>
  </si>
  <si>
    <t xml:space="preserve">There is no Frame population for this segment in the Greek Fleet registry. Number of inactive vessels used for the estimation of this variable is based on inactivity levels of the other fishing segments, obtained during the data collection. More specifically, the number of inactive vessels per segment that are found in the sample are then raised to the population to get the number of inactive vessels in the population. </t>
  </si>
  <si>
    <t xml:space="preserve">Sampling at sea </t>
  </si>
  <si>
    <t>List of licensed vessels in all Greek GSAs</t>
  </si>
  <si>
    <t>Database of the Ministry of Rural Development and Food.</t>
  </si>
  <si>
    <t>national sql database</t>
  </si>
  <si>
    <t>Sampling on shore/market</t>
  </si>
  <si>
    <t>On site sampling (silver eel*Permanent traps, yellow eel*Fyke nets, glass eel *traps)</t>
  </si>
  <si>
    <t>list of EMUs</t>
  </si>
  <si>
    <t xml:space="preserve"> Methodology and Data Quality Assurance Framework for anadromous and catadromous species    http://www.alieia.minagric.gr/sites/default/files/basicPageFiles/GREECE%20Eel%20Methodology-data%20QAF_2020.pdf  </t>
  </si>
  <si>
    <t>Off-site, on-site sampling survey for recreational fishery</t>
  </si>
  <si>
    <t>Not available</t>
  </si>
  <si>
    <t>Fishing fleet</t>
  </si>
  <si>
    <t>B - Probability Sample Survey  / A - Census  / D - Indirect Survey</t>
  </si>
  <si>
    <t>Questionnaires / Fleet Registrer / ERS-VMS</t>
  </si>
  <si>
    <t>https://www.agreri.gr/sites/default/files/projects/Methodology%20%26%20Quality%20Report_Fisheries%20v4.pdf</t>
  </si>
  <si>
    <t>Few questions are still replied with "N". Specifically:
"Is duplication of data collection avoided?"
"Are statistics comparable over time?"
See Textbox 5B for details</t>
  </si>
  <si>
    <t xml:space="preserve">The MS negatively responded in only three questions in the WP. Now, only two negative answers appear, as the the question "Is there consistency between administrative and other statistical data?" is positively replied. MS is committed to make all the necessary steps needed to tackle these issues in the next programming period. </t>
  </si>
  <si>
    <t>Uploaded at the relevant data call at 19/2/2021</t>
  </si>
  <si>
    <t>All valiables for 2019</t>
  </si>
  <si>
    <t>All variables for 2019 and capacity for 2020</t>
  </si>
  <si>
    <t>RCG MED&amp;BS</t>
  </si>
  <si>
    <t>WGCEPH</t>
  </si>
  <si>
    <t>WKAMEMSA</t>
  </si>
  <si>
    <t>WGBYC</t>
  </si>
  <si>
    <t>WGRF</t>
  </si>
  <si>
    <t>WKFEA</t>
  </si>
  <si>
    <t>WGFTFB</t>
  </si>
  <si>
    <t>ICES-FAO</t>
  </si>
  <si>
    <t>Date of uploading data: 13/1/2021</t>
  </si>
  <si>
    <t>Date of uploading data: 11/1/ 2022</t>
  </si>
  <si>
    <t>2017-2018 data</t>
  </si>
  <si>
    <t>All biological variables  for 2020</t>
  </si>
  <si>
    <t>Length data for 2020</t>
  </si>
  <si>
    <t>Data  were uploaded to the  ICES WGBYC   data call at 12/8/2021</t>
  </si>
  <si>
    <t>All valiables for 2019 according to data call.</t>
  </si>
  <si>
    <t>All valiables for 2020</t>
  </si>
  <si>
    <t>All variables for 2020</t>
  </si>
  <si>
    <t>EIFAAC/ICES/GFCM</t>
  </si>
  <si>
    <t xml:space="preserve">Working Group on Elasmobranch Fishes, 15-24 June 2021 </t>
  </si>
  <si>
    <t>Working Group on the Ecosystem Effects of Fishing Activities, 13 April – 24 June 2021</t>
  </si>
  <si>
    <t>RCG ECON</t>
  </si>
  <si>
    <t>off-site, on-site sampling survey</t>
  </si>
  <si>
    <t>Pilot</t>
  </si>
  <si>
    <t>Uploaded at  the relevant data call with deadline 25/6/2021</t>
  </si>
  <si>
    <t xml:space="preserve">Uploaded at 25/6/2021 at the relevant data call and after corrections at 14/7/2021 </t>
  </si>
  <si>
    <t xml:space="preserve">Uploaded at 25/6/2021 at the relevant data call and after corrections at 14/7/2020 </t>
  </si>
  <si>
    <t>Coincided with MEDITS survey</t>
  </si>
  <si>
    <t xml:space="preserve">The meeting was not realised </t>
  </si>
  <si>
    <t>Coincided with MEDITS survey as well as with other meetings</t>
  </si>
  <si>
    <t xml:space="preserve">Data were collected during the 2020 period </t>
  </si>
  <si>
    <t xml:space="preserve">A heavy flood in December damaged the lagoon embankments and traps causing the migratory silver eels escaped to the sea, so it was not possible to collect more samples. </t>
  </si>
  <si>
    <t>Due to administrative constrains the proclamation of the project was not done for Western Greece (EMU2) resulting in diminished sampling. For this reason the implementation of the WP started from EMU3.</t>
  </si>
  <si>
    <t>Due to administrative constrains the proclamation of the project was not done for Western Greece (EMU1) resulting in diminished sampling. For this reason the implementation of the WP started from EMU3.</t>
  </si>
  <si>
    <t>Due to the ongoing failures to capture glass eels during 2020 no additional samplings performed in 2021. Data on the glass eel recruitment will be provided by the Eel Population Dynamics Model, as described in the WP, after it will be calibrated with the data gathered from EMU3</t>
  </si>
  <si>
    <t>ICES-GFCM-WGEEL</t>
  </si>
  <si>
    <t>Oversampling in order to cover the total planned target of the species for all the variables.</t>
  </si>
  <si>
    <t xml:space="preserve">Oversampling in order to cover the total planned target of the species </t>
  </si>
  <si>
    <t>The total planned targets was covered by samples from MEDITS survey</t>
  </si>
  <si>
    <t>The total planned targets was nearly  covered by samples from MEDITS survey</t>
  </si>
  <si>
    <t>The  operation of boat seines during 2021 was suspended by ministerial decision(145/296596/2020)</t>
  </si>
  <si>
    <t>Low catches of the species in the MEDITS Survey, however the total planned target was nearly covered by samples from the commercial fishery.</t>
  </si>
  <si>
    <t>Target species (G1) of MEDITS survey. All individuals caught were measured for all variables.No additional expenditure.</t>
  </si>
  <si>
    <t>Target species (G2) of MEDITS survey. All individuals caught were measured for length.No additional expenditure.</t>
  </si>
  <si>
    <t>Illex coindettii is target species (G2) of MEDITS survey. All individuals caught were measured for all variables.No additional expenditure.</t>
  </si>
  <si>
    <t>WKABSENS</t>
  </si>
  <si>
    <t>The pilot study for the identification of other highly migratory ICCAT species, relevant for the Mediterranean, that are subject to recreational fishery has been prolonged till the end of 2021. Results are available in the  final version of Pilot study 1 (Annex I of AR 2021)</t>
  </si>
  <si>
    <r>
      <t>The measurements refers to species</t>
    </r>
    <r>
      <rPr>
        <i/>
        <sz val="10"/>
        <color theme="1"/>
        <rFont val="Arial"/>
        <family val="2"/>
        <charset val="161"/>
      </rPr>
      <t xml:space="preserve"> Auxis rochei</t>
    </r>
  </si>
  <si>
    <t>Administrative  constraints didn’t allow the implementation of the biological sampling in all EMUs for 2021. See also Table 1E</t>
  </si>
  <si>
    <t>FPO was not included in the  monitoring scheme for the incidental PET by-catch for 2021 according to the outcomes of the Pilot study.</t>
  </si>
  <si>
    <t>WGSAD</t>
  </si>
  <si>
    <t>WGSASP</t>
  </si>
  <si>
    <t xml:space="preserve">ICES Workshop on the production of abundance estimates for sensitive species, 14-18 June 2021, online meeting </t>
  </si>
  <si>
    <t>RCG for the Mediterranean &amp; Black Sea, 7-9 September 2021, online meeting</t>
  </si>
  <si>
    <t>National coordination, 26-27 April 2021, online meeting</t>
  </si>
  <si>
    <t>National Correspondents Meetings (20/4/2021, 20-21/9/2021) online meetings</t>
  </si>
  <si>
    <t>Regional Coordination Group on Economic Issues,1-3 September 2021,online meeting</t>
  </si>
  <si>
    <t>3rd Steering Committee for the Med&amp;BS Regional Database,22 March 2021, online meeting</t>
  </si>
  <si>
    <t>4th Steering Committee for the Med&amp;BS Regional Database, 12-13 July 2021, online meeting</t>
  </si>
  <si>
    <t>Workshop on Recreational Fisheries, 8-9 March 2021, online meeting</t>
  </si>
  <si>
    <t>Workshop on Recreational Fisheries  - follow-up meeting, 9 April 2021, online meeting</t>
  </si>
  <si>
    <t>Meeting on data needed to assess the impact of fisheries on the marine ecosystem in the Mediterranean and Black Sea , 14 July 2021, online meeting</t>
  </si>
  <si>
    <t>Joint meeting of the RCG (MED&amp;BS), DG MARE, JRC &amp; STECF on data quality and availability, 16 December 2021, online meeting</t>
  </si>
  <si>
    <t>ICES Working Group on Biological Parameters, 5-7 October 2021 online meeting</t>
  </si>
  <si>
    <t>ICES Working Group on Recreational Fisheries Surveys, 14-18/6/2021, online  meeting</t>
  </si>
  <si>
    <t xml:space="preserve">ICES Working Group on Commercial Catches Sampling, 8-12 November 2021, online meeting </t>
  </si>
  <si>
    <t>ICES Working Group on Bycatch of Protected Species, 28 September-1October 2021, online meeting</t>
  </si>
  <si>
    <t>Workshop on the use of Age and Maturity Error in Stock Assessment,  27-29 September 2021, online meeting</t>
  </si>
  <si>
    <t xml:space="preserve">Scientific Advisory Committee, 22nd session, 22–25 June 2021,online meeting </t>
  </si>
  <si>
    <t>Working Group on Recreational Fisheries, 25-26 February 2021, online meeting</t>
  </si>
  <si>
    <t>Working Group on stock assessment of demersal species,  18-30 January, online meeting</t>
  </si>
  <si>
    <t>Working Group on stock assessment of small-pelagic species,  18-23 January, online meeting</t>
  </si>
  <si>
    <t>SCRS Annual Session, 27 September-2October 2021, online meeting</t>
  </si>
  <si>
    <t>SCRS Species Groups meetings, 20-25 September 2021, online meeting</t>
  </si>
  <si>
    <t>Intersessional meeting of the swordfish species group, 31 May - 7 June 2021, online meeting</t>
  </si>
  <si>
    <t>Coordination meeting for MEDITS (Mediterranean Demersal Trawl Surveys) Working Group, 12 May online meeting</t>
  </si>
  <si>
    <t>Coordination meeting for MEDIAS, 20-22 April 2021, online meeting</t>
  </si>
  <si>
    <t>Joint EIFAC/ICES Working Group on Eels, 27 September-4 October 2021, online meeting</t>
  </si>
  <si>
    <t>Workshop on the future of eel Advice, 2 November 2020–29 January 2021, online meeting</t>
  </si>
  <si>
    <t>Working Group on Cephalopod Fisheries and Life History, 8-11 June 2021, online meeting</t>
  </si>
  <si>
    <t>RCG NANS&amp;EA + Baltic Sea - ISSG ‘Regionally coordinated stomach sampling’, 13 April 2021, online meeting</t>
  </si>
  <si>
    <t>Working Group on Fishing Technology and Fish Behaviour, 19-23 April 2021, online meeting</t>
  </si>
  <si>
    <t>RCG ISSG Diadromous Meeting,  20-22 April 2021 online meeting</t>
  </si>
  <si>
    <r>
      <t>Uploaded at 25/6/2021</t>
    </r>
    <r>
      <rPr>
        <sz val="11"/>
        <rFont val="Calibri"/>
        <family val="2"/>
        <charset val="161"/>
        <scheme val="minor"/>
      </rPr>
      <t xml:space="preserve"> </t>
    </r>
    <r>
      <rPr>
        <sz val="11"/>
        <rFont val="Calibri"/>
        <family val="2"/>
        <scheme val="minor"/>
      </rPr>
      <t>with the other biological variables.</t>
    </r>
  </si>
  <si>
    <r>
      <t xml:space="preserve">The data of </t>
    </r>
    <r>
      <rPr>
        <b/>
        <u/>
        <sz val="11"/>
        <rFont val="Calibri"/>
        <family val="2"/>
        <charset val="161"/>
        <scheme val="minor"/>
      </rPr>
      <t xml:space="preserve">Pilot study 3 </t>
    </r>
    <r>
      <rPr>
        <sz val="11"/>
        <rFont val="Calibri"/>
        <family val="2"/>
        <charset val="161"/>
        <scheme val="minor"/>
      </rPr>
      <t xml:space="preserve">(for the year 2018) was  available from 30/6/ 2019 and will be uploaded at any relevant data call. The relults were presented in the Report of Pilot study 3 that was submitted at 8/3/2021  in the relevant request. Data collection that impemented in 2021 will be uploaded in the 2022 data call. </t>
    </r>
  </si>
  <si>
    <t>Final Results are available in the  final version of Pilot study 1 (Annex I of AR 2021)</t>
  </si>
  <si>
    <r>
      <t>The</t>
    </r>
    <r>
      <rPr>
        <b/>
        <u/>
        <sz val="10"/>
        <rFont val="Arial"/>
        <family val="2"/>
        <charset val="161"/>
      </rPr>
      <t xml:space="preserve"> Pilot study 1</t>
    </r>
    <r>
      <rPr>
        <sz val="11"/>
        <rFont val="Calibri"/>
        <family val="2"/>
        <scheme val="minor"/>
      </rPr>
      <t xml:space="preserve">  has been prolonged till the end of 2021. Preliminary results were presented in the Report of Pilot study 1 that was submitted at 8/3/2021. </t>
    </r>
  </si>
  <si>
    <r>
      <t xml:space="preserve">The data of </t>
    </r>
    <r>
      <rPr>
        <b/>
        <u/>
        <sz val="10"/>
        <rFont val="Arial"/>
        <family val="2"/>
      </rPr>
      <t>Pilot study 2</t>
    </r>
    <r>
      <rPr>
        <sz val="11"/>
        <rFont val="Calibri"/>
        <family val="2"/>
        <scheme val="minor"/>
      </rPr>
      <t xml:space="preserve"> were available at 30/6/2021 and will be uploaded at any relevant data call.Preliminary results were presented in the Report of Pilot study 1 that was submitted at 8/3/2021 </t>
    </r>
  </si>
  <si>
    <t>Final Results are available in the  final version of Pilot study 2 (Annex II of AR 2021)</t>
  </si>
  <si>
    <t xml:space="preserve">In the GSA 23 there are only 6 vessels in this stratum and due to the COVID-19 pandemic we had access only in 1 vessel, which restricted our chances to cover all the planned trips. </t>
  </si>
  <si>
    <t>Oversampling in order to achieve the higher possible coverage of length distributions of the main species.</t>
  </si>
  <si>
    <t>Sex ratio and sexual maturity were determined only during on-board sampling, as the species is landed gutted</t>
  </si>
  <si>
    <t>The overall planned targets were almost met by samples from the MEDITS survey</t>
  </si>
  <si>
    <t>Lower fishing effort for albacore in 2021 as the LLD fishery targeted mainly swordfish and bluefin tuna</t>
  </si>
  <si>
    <t>ICCAT Annual Session, 15-23 November 2021, online meeting</t>
  </si>
  <si>
    <t>Low catches of the species in the MEDITS survey, however the total planned target was covered by samples from the commercial fishery.</t>
  </si>
  <si>
    <t>https://inale.gr/wp-content/uploads/2022/05/GREECE_Sampling_Scheme_Data_Quality_25_5_2022.pdf</t>
  </si>
  <si>
    <t>Oversampling in order to cover as much length classes for the LFD</t>
  </si>
  <si>
    <t>Species with landings &lt; 200 tons, length data were collected through commercial sampling whenever they were caught.No sampling plan was applied.</t>
  </si>
  <si>
    <t>The pilot study for the identification of Elasmobranchs pelagic &amp; demersal species, relevant for the Mediterranean, that are subject to recreational fishery has been prolonged till the end of 2021. Results are available in the  final version of Pilot study 1 (Annex I of AR 2021)</t>
  </si>
  <si>
    <r>
      <t xml:space="preserve">_According to the outcomes of the </t>
    </r>
    <r>
      <rPr>
        <b/>
        <sz val="10"/>
        <rFont val="Arial"/>
        <family val="2"/>
        <charset val="161"/>
      </rPr>
      <t>pilot study 2</t>
    </r>
    <r>
      <rPr>
        <sz val="10"/>
        <rFont val="Arial"/>
        <family val="2"/>
      </rPr>
      <t xml:space="preserve"> on the "Level of fishing and impact of fisheries on biological resources and marine ecosystem"(Annex II of AR 2021) it was decided to include into the monitoring scheme for the incidental PET by-catch for 2021 the bottom trawls, the longlines and the nets in GSAs 20, 22 and 23.                               _Due to the known  inconsistency between the Table 1F header section stating “has there been occurrence of bycatch?” and the guidelines, MS clarifies that t</t>
    </r>
    <r>
      <rPr>
        <b/>
        <sz val="10"/>
        <rFont val="Arial"/>
        <family val="2"/>
      </rPr>
      <t xml:space="preserve">he  Y/N indicator in the P-T columns refers to the occurrence of the relevant PET species category in the by-catches, not to their recording. </t>
    </r>
    <r>
      <rPr>
        <b/>
        <u/>
        <sz val="10"/>
        <rFont val="Arial"/>
        <family val="2"/>
        <charset val="161"/>
      </rPr>
      <t>All the planned strata were recorded</t>
    </r>
    <r>
      <rPr>
        <b/>
        <sz val="10"/>
        <rFont val="Arial"/>
        <family val="2"/>
      </rPr>
      <t xml:space="preserve"> </t>
    </r>
    <r>
      <rPr>
        <b/>
        <u/>
        <sz val="10"/>
        <rFont val="Arial"/>
        <family val="2"/>
        <charset val="161"/>
      </rPr>
      <t>for all categories of PET species .</t>
    </r>
  </si>
  <si>
    <t>PS was not included in the  monitoring scheme for the incidental PET by-catch for 2021 according to the outcomes of the Pilot study 2</t>
  </si>
  <si>
    <t>SB was not included in the  monitoring scheme for the incidental PET by-catch for 2021 according to the outcomes of the Pilot study 2.</t>
  </si>
  <si>
    <t>PS was not included in the  monitoring scheme for the incidental PET by-catch for 2021 according to the outcomes of the Pilot study 2.</t>
  </si>
  <si>
    <t>Workshop on sampling design optimization R tools, 29 November-1 December 2021, online meeting</t>
  </si>
  <si>
    <t>The  operation of boat seines during 2021 was suspended by ministerial decision(145/296596/2020)</t>
  </si>
  <si>
    <t>Capacity</t>
  </si>
  <si>
    <t>Landings</t>
  </si>
  <si>
    <t>Effort</t>
  </si>
  <si>
    <t>SE-SS-1</t>
  </si>
  <si>
    <t>SE-F-3</t>
  </si>
  <si>
    <t>SE-F2</t>
  </si>
  <si>
    <t>SE-F-1</t>
  </si>
  <si>
    <t>YE-I-1</t>
  </si>
  <si>
    <t>GE-I-1</t>
  </si>
  <si>
    <t>Species with landings &lt; 200 tons, length data were collected through commercial sampling whenever they were caught. No sampling plan was applied.</t>
  </si>
  <si>
    <r>
      <rPr>
        <sz val="11"/>
        <color rgb="FFFF0000"/>
        <rFont val="Calibri"/>
        <family val="2"/>
        <scheme val="minor"/>
      </rPr>
      <t>on site sampling design is available in Annex 1 PS1 Final Report,  off site sampling design available at</t>
    </r>
    <r>
      <rPr>
        <u/>
        <sz val="11"/>
        <color rgb="FFFF0000"/>
        <rFont val="Calibri"/>
        <family val="2"/>
        <scheme val="minor"/>
      </rPr>
      <t xml:space="preserve">  : https://doi.org/10.3390/su14073824   </t>
    </r>
  </si>
  <si>
    <r>
      <t xml:space="preserve">The data of </t>
    </r>
    <r>
      <rPr>
        <b/>
        <u/>
        <sz val="11"/>
        <rFont val="Calibri"/>
        <family val="2"/>
        <charset val="161"/>
        <scheme val="minor"/>
      </rPr>
      <t xml:space="preserve">Pilot study 4 </t>
    </r>
    <r>
      <rPr>
        <sz val="11"/>
        <rFont val="Calibri"/>
        <family val="2"/>
        <charset val="161"/>
        <scheme val="minor"/>
      </rPr>
      <t xml:space="preserve">(for the year 2018) was  available from 30/6/ 2019 and will be uploaded at any relevant data call. The relults were presented in the Report of Pilot study 4 that was submitted at 8/3/2021  in the relevant request. Data collection that impemented in 2021 will be uploaded in the 2022 data call. </t>
    </r>
  </si>
  <si>
    <t>Greece has participated with experts in the Workshop on sampling design optimization R tools that was took place virtually from 29 November to 1 December 2021</t>
  </si>
  <si>
    <t>Data collection for activity variables has taken place during 2020 (reference year 2020). For this reason, the achieved sample rate and the repsonse rate corresponds to the values reported in the Table 2A of the AR2020. In addtion, Planned Sample Rate has been updated with respect to the one reported in the WP, see Text box 3A, paragraph 8 for more details</t>
  </si>
  <si>
    <t>Data collection for activity variables has taken place during 2020 (reference year 2020). For this reason, the achieved sample rate and the repsonse rate corresponds to the values reported in the Table 2A of the AR2020. In addtion, Planned Sample Rate has been updated with respect to the one reported in the WP, see Text box 3A, paragraph 8 for more details. For more details on the low response rate, see point 8 in Textbox 2A of AR2021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</si>
</sst>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b/>
      <sz val="8"/>
      <color indexed="8"/>
      <name val="Arial"/>
      <family val="2"/>
    </font>
    <font>
      <sz val="8"/>
      <color rgb="FF000000"/>
      <name val="Arial"/>
      <family val="2"/>
    </font>
    <font>
      <b/>
      <sz val="8"/>
      <color rgb="FF000000"/>
      <name val="Arial"/>
      <family val="2"/>
    </font>
    <font>
      <b/>
      <sz val="8"/>
      <color theme="1"/>
      <name val="Arial"/>
      <family val="2"/>
    </font>
    <font>
      <sz val="9"/>
      <name val="Arial"/>
      <family val="2"/>
      <charset val="161"/>
    </font>
    <font>
      <sz val="9"/>
      <name val="Arial"/>
      <family val="2"/>
    </font>
    <font>
      <sz val="11"/>
      <name val="Calibri"/>
      <family val="2"/>
      <scheme val="minor"/>
    </font>
    <font>
      <i/>
      <sz val="10"/>
      <name val="Arial"/>
      <family val="2"/>
      <charset val="161"/>
    </font>
    <font>
      <sz val="11"/>
      <color indexed="8"/>
      <name val="Calibri"/>
      <family val="2"/>
    </font>
    <font>
      <sz val="10"/>
      <name val="Arial"/>
      <family val="2"/>
      <charset val="161"/>
    </font>
    <font>
      <sz val="8"/>
      <name val="Calibri"/>
      <family val="2"/>
      <scheme val="minor"/>
    </font>
    <font>
      <b/>
      <sz val="10"/>
      <name val="Arial"/>
      <family val="2"/>
      <charset val="161"/>
    </font>
    <font>
      <sz val="10"/>
      <color theme="1"/>
      <name val="Arial"/>
      <family val="2"/>
      <charset val="161"/>
    </font>
    <font>
      <u/>
      <sz val="11"/>
      <color theme="10"/>
      <name val="Calibri"/>
      <family val="2"/>
      <scheme val="minor"/>
    </font>
    <font>
      <sz val="11"/>
      <name val="Calibri"/>
      <family val="2"/>
      <charset val="161"/>
      <scheme val="minor"/>
    </font>
    <font>
      <b/>
      <u/>
      <sz val="10"/>
      <name val="Arial"/>
      <family val="2"/>
      <charset val="161"/>
    </font>
    <font>
      <b/>
      <u/>
      <sz val="10"/>
      <name val="Arial"/>
      <family val="2"/>
    </font>
    <font>
      <b/>
      <sz val="10"/>
      <color theme="1"/>
      <name val="Arial"/>
      <family val="2"/>
      <charset val="161"/>
    </font>
    <font>
      <sz val="11"/>
      <name val="Arial"/>
      <family val="2"/>
    </font>
    <font>
      <i/>
      <sz val="10"/>
      <color theme="1"/>
      <name val="Arial"/>
      <family val="2"/>
      <charset val="161"/>
    </font>
    <font>
      <sz val="10"/>
      <color rgb="FFFF0000"/>
      <name val="Arial"/>
      <family val="2"/>
      <charset val="161"/>
    </font>
    <font>
      <b/>
      <sz val="10"/>
      <color indexed="8"/>
      <name val="Arial"/>
      <family val="2"/>
      <charset val="161"/>
    </font>
    <font>
      <sz val="10"/>
      <color indexed="8"/>
      <name val="Arial"/>
      <family val="2"/>
      <charset val="161"/>
    </font>
    <font>
      <u/>
      <sz val="10"/>
      <color theme="10"/>
      <name val="Arial"/>
      <family val="2"/>
      <charset val="161"/>
    </font>
    <font>
      <sz val="10"/>
      <color rgb="FF000000"/>
      <name val="Arial"/>
      <family val="2"/>
      <charset val="161"/>
    </font>
    <font>
      <b/>
      <u/>
      <sz val="11"/>
      <name val="Calibri"/>
      <family val="2"/>
      <charset val="161"/>
      <scheme val="minor"/>
    </font>
    <font>
      <u/>
      <sz val="11"/>
      <color rgb="FFFF0000"/>
      <name val="Calibri"/>
      <family val="2"/>
      <scheme val="minor"/>
    </font>
    <font>
      <sz val="11"/>
      <color rgb="FFFF0000"/>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26"/>
      </patternFill>
    </fill>
    <fill>
      <patternFill patternType="solid">
        <fgColor indexed="9"/>
        <bgColor indexed="64"/>
      </patternFill>
    </fill>
    <fill>
      <patternFill patternType="solid">
        <fgColor theme="0" tint="-0.34998626667073579"/>
        <bgColor indexed="41"/>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rgb="FFFFFFFF"/>
      </patternFill>
    </fill>
    <fill>
      <patternFill patternType="solid">
        <fgColor theme="9" tint="0.79998168889431442"/>
        <bgColor indexed="64"/>
      </patternFill>
    </fill>
  </fills>
  <borders count="124">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right/>
      <top style="thin">
        <color indexed="64"/>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auto="1"/>
      </left>
      <right style="thin">
        <color auto="1"/>
      </right>
      <top/>
      <bottom style="thin">
        <color auto="1"/>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8"/>
      </top>
      <bottom style="thin">
        <color indexed="8"/>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8"/>
      </top>
      <bottom/>
      <diagonal/>
    </border>
    <border>
      <left style="medium">
        <color indexed="64"/>
      </left>
      <right style="thin">
        <color indexed="64"/>
      </right>
      <top/>
      <bottom style="medium">
        <color indexed="64"/>
      </bottom>
      <diagonal/>
    </border>
  </borders>
  <cellStyleXfs count="15">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22" fillId="0" borderId="0"/>
    <xf numFmtId="0" fontId="4" fillId="0" borderId="0"/>
    <xf numFmtId="0" fontId="27" fillId="0" borderId="0" applyNumberFormat="0" applyFill="0" applyBorder="0" applyAlignment="0" applyProtection="0"/>
  </cellStyleXfs>
  <cellXfs count="919">
    <xf numFmtId="0" fontId="0" fillId="0" borderId="0" xfId="0"/>
    <xf numFmtId="0" fontId="2" fillId="0" borderId="1" xfId="0" applyFont="1" applyBorder="1" applyAlignment="1">
      <alignment vertical="center"/>
    </xf>
    <xf numFmtId="0" fontId="5" fillId="0" borderId="0" xfId="0" applyFont="1"/>
    <xf numFmtId="0" fontId="2" fillId="0" borderId="0" xfId="0" applyFont="1" applyAlignment="1">
      <alignment vertical="center"/>
    </xf>
    <xf numFmtId="0" fontId="7" fillId="0" borderId="12" xfId="0" applyFont="1" applyBorder="1" applyAlignment="1">
      <alignment horizontal="center"/>
    </xf>
    <xf numFmtId="0" fontId="2" fillId="0" borderId="5" xfId="0" applyFont="1" applyBorder="1" applyAlignment="1">
      <alignment horizontal="left" vertical="center"/>
    </xf>
    <xf numFmtId="0" fontId="4" fillId="0" borderId="0" xfId="0" applyFont="1"/>
    <xf numFmtId="0" fontId="4" fillId="0" borderId="4" xfId="0" applyFont="1" applyBorder="1"/>
    <xf numFmtId="0" fontId="4" fillId="0" borderId="36" xfId="0" applyFont="1" applyBorder="1"/>
    <xf numFmtId="0" fontId="2" fillId="0" borderId="28" xfId="0" applyFont="1" applyBorder="1" applyAlignment="1">
      <alignment horizontal="left" vertical="center"/>
    </xf>
    <xf numFmtId="1" fontId="4" fillId="3" borderId="24" xfId="1" applyNumberFormat="1" applyFont="1" applyFill="1" applyBorder="1" applyAlignment="1">
      <alignment horizontal="center"/>
    </xf>
    <xf numFmtId="0" fontId="2" fillId="0" borderId="2" xfId="0" applyFont="1" applyBorder="1"/>
    <xf numFmtId="0" fontId="7" fillId="0" borderId="0" xfId="0" applyFont="1"/>
    <xf numFmtId="0" fontId="7" fillId="0" borderId="16" xfId="0" applyFont="1" applyBorder="1"/>
    <xf numFmtId="0" fontId="7" fillId="0" borderId="4" xfId="0" applyFont="1" applyBorder="1"/>
    <xf numFmtId="0" fontId="7" fillId="0" borderId="11" xfId="0" applyFont="1" applyBorder="1" applyAlignment="1">
      <alignment horizontal="center"/>
    </xf>
    <xf numFmtId="0" fontId="7" fillId="2" borderId="13" xfId="0" applyFont="1" applyFill="1" applyBorder="1"/>
    <xf numFmtId="0" fontId="7" fillId="0" borderId="0" xfId="0" applyFont="1" applyAlignment="1">
      <alignment horizontal="center"/>
    </xf>
    <xf numFmtId="0" fontId="7" fillId="0" borderId="0" xfId="0" applyFont="1" applyAlignment="1">
      <alignment vertical="top" wrapText="1"/>
    </xf>
    <xf numFmtId="0" fontId="2" fillId="0" borderId="4" xfId="0" applyFont="1" applyBorder="1" applyAlignment="1">
      <alignment vertical="center"/>
    </xf>
    <xf numFmtId="0" fontId="2" fillId="0" borderId="7" xfId="0" applyFont="1" applyBorder="1" applyAlignment="1">
      <alignment horizontal="center" vertical="center" wrapText="1"/>
    </xf>
    <xf numFmtId="0" fontId="2" fillId="0" borderId="8" xfId="2"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6" fillId="0" borderId="12" xfId="0" applyFont="1" applyBorder="1" applyAlignment="1">
      <alignment horizontal="left"/>
    </xf>
    <xf numFmtId="1" fontId="7" fillId="2" borderId="12" xfId="0" applyNumberFormat="1" applyFont="1" applyFill="1" applyBorder="1"/>
    <xf numFmtId="0" fontId="7" fillId="2" borderId="12" xfId="0" applyFont="1" applyFill="1" applyBorder="1"/>
    <xf numFmtId="0" fontId="12" fillId="0" borderId="35" xfId="0" applyFont="1" applyBorder="1" applyAlignment="1">
      <alignment horizontal="right"/>
    </xf>
    <xf numFmtId="0" fontId="2" fillId="0" borderId="3" xfId="0" applyFont="1" applyBorder="1" applyAlignment="1">
      <alignment horizontal="right"/>
    </xf>
    <xf numFmtId="0" fontId="2" fillId="0" borderId="0" xfId="0" applyFont="1"/>
    <xf numFmtId="0" fontId="2" fillId="0" borderId="4" xfId="0" applyFont="1" applyBorder="1"/>
    <xf numFmtId="0" fontId="7" fillId="2" borderId="24" xfId="0" applyFont="1" applyFill="1" applyBorder="1" applyAlignment="1">
      <alignment horizontal="center"/>
    </xf>
    <xf numFmtId="0" fontId="2" fillId="4" borderId="34" xfId="0" applyFont="1" applyFill="1" applyBorder="1" applyAlignment="1">
      <alignment horizontal="center" vertical="center" wrapText="1"/>
    </xf>
    <xf numFmtId="0" fontId="10" fillId="0" borderId="3" xfId="0" applyFont="1" applyBorder="1" applyAlignment="1">
      <alignment horizontal="right"/>
    </xf>
    <xf numFmtId="0" fontId="10" fillId="2" borderId="6" xfId="0" applyFont="1" applyFill="1" applyBorder="1"/>
    <xf numFmtId="0" fontId="2" fillId="0" borderId="34" xfId="0" applyFont="1" applyBorder="1" applyAlignment="1">
      <alignment horizontal="center" vertical="center" wrapText="1"/>
    </xf>
    <xf numFmtId="0" fontId="2" fillId="2" borderId="34" xfId="0" applyFont="1" applyFill="1" applyBorder="1" applyAlignment="1">
      <alignment horizontal="center" vertical="center" wrapText="1"/>
    </xf>
    <xf numFmtId="0" fontId="10" fillId="0" borderId="21" xfId="0" applyFont="1" applyBorder="1" applyAlignment="1">
      <alignment horizontal="right"/>
    </xf>
    <xf numFmtId="0" fontId="3" fillId="2" borderId="34" xfId="0" applyFont="1" applyFill="1" applyBorder="1" applyAlignment="1">
      <alignment horizontal="center" vertical="center" wrapText="1"/>
    </xf>
    <xf numFmtId="0" fontId="2" fillId="0" borderId="0" xfId="6" applyFont="1" applyAlignment="1">
      <alignment vertical="center"/>
    </xf>
    <xf numFmtId="0" fontId="3" fillId="0" borderId="34" xfId="2" applyFont="1" applyBorder="1" applyAlignment="1">
      <alignment horizontal="center" vertical="center" wrapText="1"/>
    </xf>
    <xf numFmtId="0" fontId="3" fillId="0" borderId="34" xfId="0" applyFont="1" applyBorder="1" applyAlignment="1">
      <alignment horizontal="center" vertical="center"/>
    </xf>
    <xf numFmtId="0" fontId="3" fillId="4" borderId="34" xfId="7" applyFont="1" applyFill="1" applyBorder="1" applyAlignment="1">
      <alignment horizontal="center" vertical="center" wrapText="1" shrinkToFit="1"/>
    </xf>
    <xf numFmtId="0" fontId="3" fillId="4" borderId="34" xfId="2" applyFont="1" applyFill="1" applyBorder="1" applyAlignment="1">
      <alignment horizontal="center" vertical="center" wrapText="1"/>
    </xf>
    <xf numFmtId="0" fontId="3" fillId="2" borderId="34" xfId="2" applyFont="1" applyFill="1" applyBorder="1" applyAlignment="1">
      <alignment horizontal="center" vertical="center" wrapText="1"/>
    </xf>
    <xf numFmtId="0" fontId="10" fillId="0" borderId="2" xfId="0" applyFont="1" applyBorder="1"/>
    <xf numFmtId="0" fontId="2" fillId="0" borderId="34" xfId="7" applyFont="1" applyBorder="1" applyAlignment="1">
      <alignment horizontal="center" vertical="center" wrapText="1" shrinkToFit="1"/>
    </xf>
    <xf numFmtId="0" fontId="2" fillId="0" borderId="34" xfId="0" applyFont="1" applyBorder="1" applyAlignment="1">
      <alignment horizontal="center" vertical="center"/>
    </xf>
    <xf numFmtId="0" fontId="2" fillId="3" borderId="34" xfId="2" applyFont="1" applyFill="1" applyBorder="1" applyAlignment="1">
      <alignment horizontal="center" vertical="center" wrapText="1"/>
    </xf>
    <xf numFmtId="0" fontId="4" fillId="2" borderId="24" xfId="7" applyFill="1" applyBorder="1" applyAlignment="1">
      <alignment horizontal="center" vertical="center"/>
    </xf>
    <xf numFmtId="0" fontId="2" fillId="4" borderId="34" xfId="7" applyFont="1" applyFill="1" applyBorder="1" applyAlignment="1">
      <alignment horizontal="center" vertical="center" wrapText="1"/>
    </xf>
    <xf numFmtId="0" fontId="2" fillId="0" borderId="34" xfId="7" applyFont="1" applyBorder="1" applyAlignment="1">
      <alignment horizontal="center" vertical="center" wrapText="1"/>
    </xf>
    <xf numFmtId="0" fontId="2" fillId="0" borderId="34" xfId="8" applyFont="1" applyBorder="1" applyAlignment="1">
      <alignment horizontal="center" vertical="center" wrapText="1"/>
    </xf>
    <xf numFmtId="0" fontId="2" fillId="0" borderId="34" xfId="7" applyFont="1" applyBorder="1" applyAlignment="1">
      <alignment horizontal="center" vertical="center"/>
    </xf>
    <xf numFmtId="0" fontId="2" fillId="2" borderId="9" xfId="2" applyFont="1" applyFill="1" applyBorder="1" applyAlignment="1">
      <alignment horizontal="center" vertical="center" wrapText="1"/>
    </xf>
    <xf numFmtId="0" fontId="10" fillId="0" borderId="0" xfId="10" applyFont="1" applyAlignment="1">
      <alignment horizontal="left"/>
    </xf>
    <xf numFmtId="0" fontId="7" fillId="0" borderId="0" xfId="10" applyFont="1"/>
    <xf numFmtId="0" fontId="2" fillId="0" borderId="34" xfId="0" applyFont="1" applyBorder="1" applyAlignment="1">
      <alignment horizontal="center" vertical="center" wrapText="1" shrinkToFit="1"/>
    </xf>
    <xf numFmtId="0" fontId="7" fillId="0" borderId="36" xfId="0" applyFont="1" applyBorder="1"/>
    <xf numFmtId="1" fontId="7" fillId="2" borderId="24" xfId="0" applyNumberFormat="1" applyFont="1" applyFill="1" applyBorder="1"/>
    <xf numFmtId="0" fontId="10" fillId="2" borderId="12" xfId="0" applyFont="1" applyFill="1" applyBorder="1"/>
    <xf numFmtId="0" fontId="10" fillId="0" borderId="34" xfId="0" applyFont="1" applyBorder="1" applyAlignment="1">
      <alignment horizontal="center" vertical="center" wrapText="1"/>
    </xf>
    <xf numFmtId="0" fontId="10" fillId="0" borderId="0" xfId="0" applyFont="1" applyAlignment="1">
      <alignment wrapText="1"/>
    </xf>
    <xf numFmtId="0" fontId="10" fillId="0" borderId="55" xfId="0" applyFont="1" applyBorder="1" applyAlignment="1">
      <alignment wrapText="1"/>
    </xf>
    <xf numFmtId="0" fontId="7" fillId="0" borderId="54" xfId="0" applyFont="1" applyBorder="1" applyAlignment="1">
      <alignment horizontal="right"/>
    </xf>
    <xf numFmtId="0" fontId="2" fillId="0" borderId="0" xfId="0" applyFont="1" applyAlignment="1">
      <alignment vertical="top"/>
    </xf>
    <xf numFmtId="0" fontId="2" fillId="7" borderId="24" xfId="0" applyFont="1" applyFill="1" applyBorder="1" applyAlignment="1">
      <alignment vertical="top" wrapText="1"/>
    </xf>
    <xf numFmtId="0" fontId="7" fillId="0" borderId="0" xfId="0" applyFont="1" applyAlignment="1">
      <alignment horizontal="left"/>
    </xf>
    <xf numFmtId="0" fontId="7" fillId="0" borderId="0" xfId="0" applyFont="1" applyAlignment="1">
      <alignment horizontal="left" vertical="top" wrapText="1"/>
    </xf>
    <xf numFmtId="0" fontId="2" fillId="0" borderId="8" xfId="0" applyFont="1" applyBorder="1" applyAlignment="1">
      <alignment horizontal="left" vertical="center" wrapText="1"/>
    </xf>
    <xf numFmtId="0" fontId="6" fillId="0" borderId="0" xfId="0" applyFont="1" applyAlignment="1">
      <alignment horizontal="left" vertical="center"/>
    </xf>
    <xf numFmtId="49" fontId="18" fillId="0" borderId="12" xfId="0" applyNumberFormat="1" applyFont="1" applyBorder="1" applyAlignment="1">
      <alignment horizontal="left" vertical="top" wrapText="1"/>
    </xf>
    <xf numFmtId="0" fontId="18" fillId="0" borderId="12" xfId="0" applyFont="1" applyBorder="1" applyAlignment="1">
      <alignment horizontal="left" vertical="top" wrapText="1"/>
    </xf>
    <xf numFmtId="49" fontId="19" fillId="0" borderId="12" xfId="0" applyNumberFormat="1" applyFont="1" applyBorder="1" applyAlignment="1">
      <alignment horizontal="left" vertical="top" wrapText="1"/>
    </xf>
    <xf numFmtId="0" fontId="18" fillId="0" borderId="31" xfId="0" applyFont="1" applyBorder="1" applyAlignment="1">
      <alignment vertical="top" wrapText="1"/>
    </xf>
    <xf numFmtId="49" fontId="20" fillId="0" borderId="12" xfId="0" applyNumberFormat="1" applyFont="1" applyBorder="1" applyAlignment="1">
      <alignment horizontal="left" vertical="top" wrapText="1"/>
    </xf>
    <xf numFmtId="0" fontId="20" fillId="0" borderId="12" xfId="0" applyFont="1" applyBorder="1" applyAlignment="1">
      <alignment horizontal="left" vertical="top" wrapText="1"/>
    </xf>
    <xf numFmtId="0" fontId="20" fillId="0" borderId="12" xfId="0" applyFont="1" applyBorder="1" applyAlignment="1">
      <alignment vertical="top" wrapText="1"/>
    </xf>
    <xf numFmtId="49" fontId="20" fillId="0" borderId="12" xfId="0" applyNumberFormat="1" applyFont="1" applyBorder="1" applyAlignment="1">
      <alignment vertical="top" wrapText="1"/>
    </xf>
    <xf numFmtId="49" fontId="4" fillId="0" borderId="12" xfId="0" applyNumberFormat="1" applyFont="1" applyBorder="1" applyAlignment="1">
      <alignment wrapText="1"/>
    </xf>
    <xf numFmtId="0" fontId="0" fillId="0" borderId="24" xfId="0" applyBorder="1" applyAlignment="1">
      <alignment horizontal="center"/>
    </xf>
    <xf numFmtId="49" fontId="21" fillId="0" borderId="24" xfId="0" applyNumberFormat="1" applyFont="1" applyBorder="1" applyAlignment="1">
      <alignment horizontal="left" vertical="center"/>
    </xf>
    <xf numFmtId="49" fontId="21" fillId="0" borderId="12" xfId="0" applyNumberFormat="1" applyFont="1" applyBorder="1" applyAlignment="1">
      <alignment horizontal="left" vertical="center"/>
    </xf>
    <xf numFmtId="0" fontId="21" fillId="0" borderId="12" xfId="0" applyFont="1" applyBorder="1" applyAlignment="1">
      <alignment horizontal="left"/>
    </xf>
    <xf numFmtId="49" fontId="21" fillId="0" borderId="12" xfId="0" applyNumberFormat="1" applyFont="1" applyBorder="1" applyAlignment="1">
      <alignment horizontal="left"/>
    </xf>
    <xf numFmtId="0" fontId="4" fillId="0" borderId="66" xfId="0" applyFont="1" applyBorder="1" applyAlignment="1">
      <alignment horizontal="center"/>
    </xf>
    <xf numFmtId="0" fontId="7" fillId="0" borderId="24" xfId="0" applyFont="1" applyBorder="1" applyAlignment="1">
      <alignment horizontal="center"/>
    </xf>
    <xf numFmtId="0" fontId="7" fillId="0" borderId="78" xfId="0" applyFont="1" applyBorder="1" applyAlignment="1">
      <alignment horizontal="center"/>
    </xf>
    <xf numFmtId="0" fontId="7" fillId="0" borderId="78" xfId="0" applyFont="1" applyBorder="1" applyAlignment="1">
      <alignment horizontal="center" wrapText="1"/>
    </xf>
    <xf numFmtId="0" fontId="7" fillId="0" borderId="24" xfId="0" applyFont="1" applyBorder="1" applyAlignment="1">
      <alignment horizontal="center" wrapText="1"/>
    </xf>
    <xf numFmtId="0" fontId="7" fillId="0" borderId="0" xfId="0" applyFont="1" applyAlignment="1">
      <alignment wrapText="1"/>
    </xf>
    <xf numFmtId="0" fontId="0" fillId="0" borderId="78" xfId="0" applyBorder="1" applyAlignment="1">
      <alignment horizontal="center"/>
    </xf>
    <xf numFmtId="0" fontId="0" fillId="0" borderId="78" xfId="0" applyBorder="1"/>
    <xf numFmtId="0" fontId="2" fillId="0" borderId="28" xfId="0" applyFont="1" applyBorder="1" applyAlignment="1">
      <alignment horizontal="left"/>
    </xf>
    <xf numFmtId="0" fontId="10" fillId="2" borderId="29" xfId="0" applyFont="1" applyFill="1" applyBorder="1"/>
    <xf numFmtId="0" fontId="7" fillId="2" borderId="12" xfId="0" applyFont="1" applyFill="1" applyBorder="1" applyAlignment="1">
      <alignment wrapText="1"/>
    </xf>
    <xf numFmtId="0" fontId="5" fillId="0" borderId="24" xfId="0" applyFont="1" applyBorder="1" applyAlignment="1">
      <alignment horizontal="center" wrapText="1"/>
    </xf>
    <xf numFmtId="0" fontId="4" fillId="0" borderId="24" xfId="0" applyFont="1" applyBorder="1" applyAlignment="1">
      <alignment horizontal="center" wrapText="1"/>
    </xf>
    <xf numFmtId="0" fontId="4" fillId="0" borderId="66" xfId="0" applyFont="1" applyBorder="1" applyAlignment="1">
      <alignment wrapText="1"/>
    </xf>
    <xf numFmtId="0" fontId="2" fillId="0" borderId="0" xfId="2" applyFont="1"/>
    <xf numFmtId="0" fontId="4" fillId="4" borderId="0" xfId="0" applyFont="1" applyFill="1"/>
    <xf numFmtId="0" fontId="2" fillId="0" borderId="7" xfId="0" applyFont="1" applyBorder="1"/>
    <xf numFmtId="0" fontId="2" fillId="0" borderId="7" xfId="0" applyFont="1" applyBorder="1" applyAlignment="1">
      <alignment horizontal="left"/>
    </xf>
    <xf numFmtId="0" fontId="2" fillId="2" borderId="24" xfId="0" applyFont="1" applyFill="1" applyBorder="1"/>
    <xf numFmtId="0" fontId="13" fillId="0" borderId="0" xfId="0" applyFont="1"/>
    <xf numFmtId="0" fontId="4" fillId="0" borderId="24" xfId="0" applyFont="1" applyBorder="1" applyAlignment="1">
      <alignment horizontal="center"/>
    </xf>
    <xf numFmtId="0" fontId="4" fillId="0" borderId="24" xfId="0" applyFont="1" applyBorder="1" applyAlignment="1">
      <alignment wrapText="1"/>
    </xf>
    <xf numFmtId="49" fontId="4" fillId="0" borderId="24" xfId="2" applyNumberFormat="1" applyBorder="1" applyAlignment="1">
      <alignment horizontal="center"/>
    </xf>
    <xf numFmtId="0" fontId="6" fillId="0" borderId="66" xfId="0" applyFont="1" applyBorder="1" applyAlignment="1">
      <alignment horizontal="center"/>
    </xf>
    <xf numFmtId="0" fontId="4" fillId="0" borderId="66" xfId="0" applyFont="1" applyBorder="1" applyAlignment="1">
      <alignment horizontal="center" wrapText="1"/>
    </xf>
    <xf numFmtId="49" fontId="4" fillId="0" borderId="66" xfId="2" applyNumberFormat="1" applyBorder="1" applyAlignment="1">
      <alignment horizontal="center"/>
    </xf>
    <xf numFmtId="49" fontId="4" fillId="0" borderId="66" xfId="2" applyNumberFormat="1" applyBorder="1" applyAlignment="1">
      <alignment horizontal="center" wrapText="1"/>
    </xf>
    <xf numFmtId="0" fontId="20" fillId="0" borderId="66" xfId="0" applyFont="1" applyBorder="1"/>
    <xf numFmtId="0" fontId="23" fillId="0" borderId="24"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6" fillId="0" borderId="66" xfId="0" applyFont="1" applyBorder="1" applyAlignment="1">
      <alignment horizontal="center" wrapText="1"/>
    </xf>
    <xf numFmtId="0" fontId="23" fillId="0" borderId="78" xfId="0" applyFont="1" applyBorder="1" applyAlignment="1">
      <alignment horizontal="center"/>
    </xf>
    <xf numFmtId="0" fontId="2" fillId="4" borderId="0" xfId="0" applyFont="1" applyFill="1"/>
    <xf numFmtId="0" fontId="2" fillId="0" borderId="5" xfId="0" applyFont="1" applyBorder="1" applyAlignment="1">
      <alignment horizontal="left"/>
    </xf>
    <xf numFmtId="0" fontId="2" fillId="2" borderId="6" xfId="0" applyFont="1" applyFill="1" applyBorder="1" applyAlignment="1">
      <alignment horizontal="right"/>
    </xf>
    <xf numFmtId="0" fontId="4" fillId="4" borderId="0" xfId="0" applyFont="1" applyFill="1" applyAlignment="1">
      <alignment wrapText="1"/>
    </xf>
    <xf numFmtId="0" fontId="4" fillId="0" borderId="0" xfId="0" applyFont="1" applyAlignment="1">
      <alignment horizontal="left"/>
    </xf>
    <xf numFmtId="49" fontId="4" fillId="0" borderId="24" xfId="2" applyNumberFormat="1" applyBorder="1" applyAlignment="1">
      <alignment horizontal="center" wrapText="1"/>
    </xf>
    <xf numFmtId="0" fontId="4" fillId="0" borderId="24" xfId="4" applyFont="1" applyBorder="1"/>
    <xf numFmtId="0" fontId="4" fillId="0" borderId="24" xfId="0" applyFont="1" applyBorder="1" applyAlignment="1">
      <alignment horizontal="left"/>
    </xf>
    <xf numFmtId="0" fontId="4" fillId="0" borderId="78" xfId="0" applyFont="1" applyBorder="1" applyAlignment="1">
      <alignment horizontal="center"/>
    </xf>
    <xf numFmtId="0" fontId="4" fillId="0" borderId="78" xfId="0" applyFont="1" applyBorder="1" applyAlignment="1">
      <alignment wrapText="1"/>
    </xf>
    <xf numFmtId="0" fontId="4" fillId="0" borderId="53" xfId="0" applyFont="1" applyBorder="1" applyAlignment="1">
      <alignment horizontal="left"/>
    </xf>
    <xf numFmtId="0" fontId="5" fillId="0" borderId="78" xfId="0" applyFont="1" applyBorder="1" applyAlignment="1">
      <alignment wrapText="1"/>
    </xf>
    <xf numFmtId="0" fontId="10" fillId="0" borderId="37" xfId="0" applyFont="1" applyBorder="1"/>
    <xf numFmtId="0" fontId="10" fillId="0" borderId="38" xfId="0" applyFont="1" applyBorder="1" applyAlignment="1">
      <alignment horizontal="left"/>
    </xf>
    <xf numFmtId="0" fontId="10" fillId="2" borderId="17" xfId="0" applyFont="1" applyFill="1" applyBorder="1"/>
    <xf numFmtId="0" fontId="3" fillId="0" borderId="7" xfId="0" applyFont="1" applyBorder="1" applyAlignment="1">
      <alignment horizontal="center"/>
    </xf>
    <xf numFmtId="0" fontId="3" fillId="0" borderId="8" xfId="0" applyFont="1" applyBorder="1" applyAlignment="1">
      <alignment horizontal="center" wrapText="1"/>
    </xf>
    <xf numFmtId="0" fontId="3" fillId="0" borderId="42" xfId="0" applyFont="1" applyBorder="1" applyAlignment="1">
      <alignment horizontal="center" wrapText="1"/>
    </xf>
    <xf numFmtId="0" fontId="3" fillId="0" borderId="34" xfId="0" applyFont="1" applyBorder="1" applyAlignment="1">
      <alignment horizontal="center" wrapText="1"/>
    </xf>
    <xf numFmtId="0" fontId="3" fillId="0" borderId="43" xfId="0" applyFont="1" applyBorder="1" applyAlignment="1">
      <alignment horizontal="center" wrapText="1"/>
    </xf>
    <xf numFmtId="0" fontId="14" fillId="0" borderId="8" xfId="0" applyFont="1" applyBorder="1" applyAlignment="1">
      <alignment horizontal="center" wrapText="1"/>
    </xf>
    <xf numFmtId="0" fontId="14" fillId="0" borderId="42" xfId="0" applyFont="1" applyBorder="1" applyAlignment="1">
      <alignment horizontal="center" wrapText="1"/>
    </xf>
    <xf numFmtId="0" fontId="3" fillId="2" borderId="34" xfId="0" applyFont="1" applyFill="1" applyBorder="1" applyAlignment="1">
      <alignment horizontal="center" wrapText="1"/>
    </xf>
    <xf numFmtId="0" fontId="3" fillId="2" borderId="44" xfId="0" applyFont="1" applyFill="1" applyBorder="1" applyAlignment="1">
      <alignment horizontal="center" wrapText="1"/>
    </xf>
    <xf numFmtId="0" fontId="3" fillId="2" borderId="45" xfId="0" applyFont="1" applyFill="1" applyBorder="1" applyAlignment="1">
      <alignment horizontal="center" wrapText="1"/>
    </xf>
    <xf numFmtId="0" fontId="3" fillId="3" borderId="34" xfId="0" applyFont="1" applyFill="1" applyBorder="1" applyAlignment="1">
      <alignment horizontal="center" wrapText="1"/>
    </xf>
    <xf numFmtId="0" fontId="14" fillId="2" borderId="34" xfId="0" applyFont="1" applyFill="1" applyBorder="1" applyAlignment="1">
      <alignment horizontal="center" wrapText="1"/>
    </xf>
    <xf numFmtId="0" fontId="5" fillId="0" borderId="24" xfId="0" applyFont="1" applyBorder="1" applyAlignment="1">
      <alignment horizontal="center"/>
    </xf>
    <xf numFmtId="49" fontId="0" fillId="0" borderId="89" xfId="0" applyNumberFormat="1" applyBorder="1" applyAlignment="1">
      <alignment horizontal="center" wrapText="1"/>
    </xf>
    <xf numFmtId="49" fontId="5" fillId="0" borderId="24" xfId="0" applyNumberFormat="1" applyFont="1" applyBorder="1" applyAlignment="1">
      <alignment horizontal="center" wrapText="1"/>
    </xf>
    <xf numFmtId="49" fontId="0" fillId="4" borderId="24" xfId="0" applyNumberFormat="1" applyFill="1" applyBorder="1" applyAlignment="1">
      <alignment horizontal="center" wrapText="1"/>
    </xf>
    <xf numFmtId="0" fontId="0" fillId="0" borderId="81" xfId="0" applyBorder="1" applyAlignment="1">
      <alignment horizontal="center"/>
    </xf>
    <xf numFmtId="49" fontId="0" fillId="0" borderId="52" xfId="0" applyNumberFormat="1" applyBorder="1" applyAlignment="1">
      <alignment horizontal="center" wrapText="1"/>
    </xf>
    <xf numFmtId="49" fontId="0" fillId="0" borderId="80" xfId="0" applyNumberFormat="1" applyBorder="1" applyAlignment="1">
      <alignment horizontal="center" wrapText="1"/>
    </xf>
    <xf numFmtId="0" fontId="0" fillId="0" borderId="24" xfId="0" applyBorder="1" applyAlignment="1">
      <alignment horizontal="center" wrapText="1"/>
    </xf>
    <xf numFmtId="1" fontId="0" fillId="0" borderId="24" xfId="0" applyNumberFormat="1" applyBorder="1" applyAlignment="1">
      <alignment horizontal="center" wrapText="1"/>
    </xf>
    <xf numFmtId="1" fontId="7" fillId="0" borderId="24" xfId="0" applyNumberFormat="1" applyFont="1" applyBorder="1" applyAlignment="1">
      <alignment horizontal="center" wrapText="1"/>
    </xf>
    <xf numFmtId="49" fontId="0" fillId="0" borderId="24" xfId="0" applyNumberFormat="1" applyBorder="1" applyAlignment="1">
      <alignment horizontal="center" wrapText="1"/>
    </xf>
    <xf numFmtId="0" fontId="0" fillId="0" borderId="15" xfId="0" applyBorder="1" applyAlignment="1">
      <alignment horizontal="center"/>
    </xf>
    <xf numFmtId="1" fontId="5" fillId="2" borderId="24" xfId="0" applyNumberFormat="1" applyFont="1" applyFill="1" applyBorder="1"/>
    <xf numFmtId="0" fontId="7" fillId="3" borderId="24" xfId="0" applyFont="1" applyFill="1" applyBorder="1" applyAlignment="1">
      <alignment horizontal="center"/>
    </xf>
    <xf numFmtId="49" fontId="5" fillId="4" borderId="24" xfId="0" applyNumberFormat="1" applyFont="1" applyFill="1" applyBorder="1" applyAlignment="1">
      <alignment horizontal="center" wrapText="1"/>
    </xf>
    <xf numFmtId="0" fontId="5" fillId="0" borderId="78" xfId="0" applyFont="1" applyBorder="1" applyAlignment="1">
      <alignment horizontal="center"/>
    </xf>
    <xf numFmtId="49" fontId="0" fillId="0" borderId="77" xfId="0" applyNumberFormat="1" applyBorder="1" applyAlignment="1">
      <alignment horizontal="center" wrapText="1"/>
    </xf>
    <xf numFmtId="0" fontId="5" fillId="4" borderId="24" xfId="0" applyFont="1" applyFill="1" applyBorder="1" applyAlignment="1">
      <alignment horizontal="center" wrapText="1"/>
    </xf>
    <xf numFmtId="1" fontId="5" fillId="4" borderId="24" xfId="0" quotePrefix="1" applyNumberFormat="1" applyFont="1" applyFill="1" applyBorder="1" applyAlignment="1">
      <alignment horizontal="center" wrapText="1"/>
    </xf>
    <xf numFmtId="1" fontId="0" fillId="4" borderId="24" xfId="0" applyNumberFormat="1" applyFill="1" applyBorder="1" applyAlignment="1">
      <alignment horizontal="center" wrapText="1"/>
    </xf>
    <xf numFmtId="49" fontId="7" fillId="4" borderId="24" xfId="0" applyNumberFormat="1" applyFont="1" applyFill="1" applyBorder="1" applyAlignment="1">
      <alignment horizontal="center" wrapText="1"/>
    </xf>
    <xf numFmtId="0" fontId="5" fillId="4" borderId="78" xfId="0" applyFont="1" applyFill="1" applyBorder="1" applyAlignment="1">
      <alignment horizontal="center"/>
    </xf>
    <xf numFmtId="1" fontId="5" fillId="4" borderId="24" xfId="0" applyNumberFormat="1" applyFont="1" applyFill="1" applyBorder="1" applyAlignment="1">
      <alignment horizontal="center" wrapText="1"/>
    </xf>
    <xf numFmtId="49" fontId="8" fillId="4" borderId="24" xfId="0" applyNumberFormat="1" applyFont="1" applyFill="1" applyBorder="1" applyAlignment="1">
      <alignment horizontal="center" wrapText="1"/>
    </xf>
    <xf numFmtId="0" fontId="5" fillId="0" borderId="78" xfId="0" applyFont="1" applyBorder="1" applyAlignment="1">
      <alignment horizontal="left" wrapText="1"/>
    </xf>
    <xf numFmtId="0" fontId="5" fillId="4" borderId="24" xfId="0" applyFont="1" applyFill="1" applyBorder="1" applyAlignment="1">
      <alignment horizontal="center"/>
    </xf>
    <xf numFmtId="0" fontId="5" fillId="2" borderId="24" xfId="0" applyFont="1" applyFill="1" applyBorder="1" applyAlignment="1">
      <alignment wrapText="1"/>
    </xf>
    <xf numFmtId="0" fontId="0" fillId="0" borderId="78" xfId="0" applyBorder="1" applyAlignment="1">
      <alignment wrapText="1"/>
    </xf>
    <xf numFmtId="0" fontId="0" fillId="4" borderId="78" xfId="0" applyFill="1" applyBorder="1" applyAlignment="1">
      <alignment horizontal="center" wrapText="1"/>
    </xf>
    <xf numFmtId="0" fontId="0" fillId="4" borderId="78" xfId="0" applyFill="1" applyBorder="1" applyAlignment="1">
      <alignment wrapText="1"/>
    </xf>
    <xf numFmtId="0" fontId="0" fillId="4" borderId="78" xfId="0" applyFill="1" applyBorder="1" applyAlignment="1">
      <alignment horizontal="center"/>
    </xf>
    <xf numFmtId="0" fontId="7" fillId="0" borderId="46" xfId="0" applyFont="1" applyBorder="1" applyAlignment="1">
      <alignment horizontal="center" wrapText="1"/>
    </xf>
    <xf numFmtId="0" fontId="7" fillId="0" borderId="47" xfId="0" applyFont="1" applyBorder="1" applyAlignment="1">
      <alignment horizontal="center" wrapText="1"/>
    </xf>
    <xf numFmtId="0" fontId="7" fillId="0" borderId="0" xfId="0" applyFont="1" applyAlignment="1">
      <alignment horizontal="center" wrapText="1"/>
    </xf>
    <xf numFmtId="0" fontId="10" fillId="0" borderId="12" xfId="0" applyFont="1" applyBorder="1"/>
    <xf numFmtId="0" fontId="10" fillId="0" borderId="12" xfId="0" applyFont="1" applyBorder="1" applyAlignment="1">
      <alignment horizontal="left"/>
    </xf>
    <xf numFmtId="0" fontId="10" fillId="2" borderId="48" xfId="0" applyFont="1" applyFill="1" applyBorder="1"/>
    <xf numFmtId="0" fontId="3" fillId="0" borderId="12" xfId="0" applyFont="1" applyBorder="1" applyAlignment="1">
      <alignment horizontal="center"/>
    </xf>
    <xf numFmtId="0" fontId="3" fillId="0" borderId="12" xfId="0" applyFont="1" applyBorder="1" applyAlignment="1">
      <alignment horizontal="center" wrapText="1"/>
    </xf>
    <xf numFmtId="0" fontId="3" fillId="2" borderId="12" xfId="0" applyFont="1" applyFill="1" applyBorder="1" applyAlignment="1">
      <alignment horizontal="center" wrapText="1"/>
    </xf>
    <xf numFmtId="0" fontId="3" fillId="3" borderId="24" xfId="0" applyFont="1" applyFill="1" applyBorder="1" applyAlignment="1">
      <alignment horizontal="center" wrapText="1"/>
    </xf>
    <xf numFmtId="0" fontId="0" fillId="0" borderId="24" xfId="0" applyBorder="1"/>
    <xf numFmtId="0" fontId="7" fillId="2" borderId="12" xfId="0" applyFont="1" applyFill="1" applyBorder="1" applyAlignment="1">
      <alignment horizontal="center"/>
    </xf>
    <xf numFmtId="0" fontId="7" fillId="3" borderId="12" xfId="0" applyFont="1" applyFill="1" applyBorder="1" applyAlignment="1">
      <alignment horizontal="center"/>
    </xf>
    <xf numFmtId="0" fontId="0" fillId="4" borderId="78" xfId="0" applyFill="1" applyBorder="1"/>
    <xf numFmtId="0" fontId="0" fillId="8" borderId="78" xfId="0" applyFill="1" applyBorder="1" applyAlignment="1">
      <alignment horizontal="center"/>
    </xf>
    <xf numFmtId="0" fontId="0" fillId="8" borderId="24" xfId="0" applyFill="1" applyBorder="1" applyAlignment="1">
      <alignment horizontal="center"/>
    </xf>
    <xf numFmtId="0" fontId="0" fillId="8" borderId="0" xfId="0" applyFill="1"/>
    <xf numFmtId="0" fontId="0" fillId="8" borderId="78" xfId="0" applyFill="1" applyBorder="1"/>
    <xf numFmtId="0" fontId="7" fillId="0" borderId="24" xfId="0" applyFont="1" applyBorder="1" applyAlignment="1">
      <alignment horizontal="center" vertical="center"/>
    </xf>
    <xf numFmtId="49" fontId="4" fillId="0" borderId="78" xfId="0" applyNumberFormat="1" applyFont="1" applyBorder="1" applyAlignment="1">
      <alignment horizontal="left" vertical="center"/>
    </xf>
    <xf numFmtId="0" fontId="4" fillId="0" borderId="78" xfId="0" applyFont="1" applyBorder="1" applyAlignment="1">
      <alignment vertical="center"/>
    </xf>
    <xf numFmtId="49" fontId="4" fillId="0" borderId="78" xfId="2" applyNumberFormat="1" applyBorder="1" applyAlignment="1">
      <alignment vertical="center"/>
    </xf>
    <xf numFmtId="49" fontId="4" fillId="0" borderId="78" xfId="2" applyNumberFormat="1" applyBorder="1" applyAlignment="1">
      <alignment horizontal="center" vertical="center"/>
    </xf>
    <xf numFmtId="49" fontId="4" fillId="0" borderId="78" xfId="2" applyNumberFormat="1" applyBorder="1" applyAlignment="1">
      <alignment horizontal="center" wrapText="1"/>
    </xf>
    <xf numFmtId="49" fontId="4" fillId="0" borderId="78" xfId="2" applyNumberFormat="1" applyBorder="1" applyAlignment="1">
      <alignment horizontal="center" vertical="center" wrapText="1"/>
    </xf>
    <xf numFmtId="49" fontId="2" fillId="0" borderId="36" xfId="2" applyNumberFormat="1" applyFont="1" applyBorder="1" applyAlignment="1">
      <alignment horizontal="center" vertical="center" wrapText="1"/>
    </xf>
    <xf numFmtId="0" fontId="7" fillId="0" borderId="78" xfId="0" applyFont="1" applyBorder="1" applyAlignment="1">
      <alignment horizontal="center" vertical="center"/>
    </xf>
    <xf numFmtId="49" fontId="4" fillId="0" borderId="24" xfId="7" applyNumberFormat="1" applyBorder="1" applyAlignment="1">
      <alignment horizontal="left" vertical="center" wrapText="1"/>
    </xf>
    <xf numFmtId="49" fontId="4" fillId="0" borderId="78" xfId="7" applyNumberFormat="1" applyBorder="1" applyAlignment="1">
      <alignment vertical="center"/>
    </xf>
    <xf numFmtId="0" fontId="4" fillId="0" borderId="88" xfId="0" applyFont="1" applyBorder="1" applyAlignment="1">
      <alignment vertical="center"/>
    </xf>
    <xf numFmtId="9" fontId="4" fillId="0" borderId="78" xfId="0" applyNumberFormat="1" applyFont="1" applyBorder="1" applyAlignment="1">
      <alignment horizontal="center"/>
    </xf>
    <xf numFmtId="49" fontId="4" fillId="0" borderId="87" xfId="2" applyNumberFormat="1" applyBorder="1" applyAlignment="1">
      <alignment horizontal="center" vertical="center" wrapText="1"/>
    </xf>
    <xf numFmtId="0" fontId="4" fillId="0" borderId="87" xfId="0" applyFont="1" applyBorder="1"/>
    <xf numFmtId="0" fontId="4" fillId="0" borderId="78" xfId="0" applyFont="1" applyBorder="1" applyAlignment="1">
      <alignment horizontal="center" vertical="center"/>
    </xf>
    <xf numFmtId="0" fontId="0" fillId="2" borderId="78" xfId="0" applyFill="1" applyBorder="1"/>
    <xf numFmtId="0" fontId="0" fillId="0" borderId="78" xfId="2" applyFont="1" applyBorder="1" applyAlignment="1">
      <alignment horizontal="center" vertical="center" wrapText="1"/>
    </xf>
    <xf numFmtId="49" fontId="4" fillId="0" borderId="78" xfId="7" applyNumberFormat="1" applyBorder="1" applyAlignment="1">
      <alignment horizontal="left" vertical="center" wrapText="1"/>
    </xf>
    <xf numFmtId="0" fontId="4" fillId="0" borderId="90" xfId="0" applyFont="1" applyBorder="1" applyAlignment="1">
      <alignment vertical="center"/>
    </xf>
    <xf numFmtId="49" fontId="4" fillId="0" borderId="81" xfId="2" applyNumberFormat="1" applyBorder="1" applyAlignment="1">
      <alignment horizontal="center" vertical="center" wrapText="1"/>
    </xf>
    <xf numFmtId="0" fontId="4" fillId="0" borderId="81" xfId="0" applyFont="1" applyBorder="1"/>
    <xf numFmtId="49" fontId="4" fillId="0" borderId="0" xfId="7" applyNumberFormat="1" applyAlignment="1">
      <alignment vertical="center"/>
    </xf>
    <xf numFmtId="49" fontId="4" fillId="0" borderId="91" xfId="2" applyNumberFormat="1" applyBorder="1" applyAlignment="1">
      <alignment horizontal="center" vertical="center"/>
    </xf>
    <xf numFmtId="9" fontId="4" fillId="0" borderId="91" xfId="0" applyNumberFormat="1" applyFont="1" applyBorder="1" applyAlignment="1">
      <alignment horizontal="center"/>
    </xf>
    <xf numFmtId="49" fontId="4" fillId="0" borderId="92" xfId="2" applyNumberFormat="1" applyBorder="1" applyAlignment="1">
      <alignment horizontal="center" vertical="center" wrapText="1"/>
    </xf>
    <xf numFmtId="0" fontId="4" fillId="0" borderId="92" xfId="0" applyFont="1" applyBorder="1"/>
    <xf numFmtId="0" fontId="0" fillId="0" borderId="91" xfId="2" applyFont="1" applyBorder="1" applyAlignment="1">
      <alignment horizontal="center" vertical="center" wrapText="1"/>
    </xf>
    <xf numFmtId="0" fontId="4" fillId="0" borderId="91" xfId="0" applyFont="1" applyBorder="1" applyAlignment="1">
      <alignment wrapText="1"/>
    </xf>
    <xf numFmtId="0" fontId="0" fillId="0" borderId="91" xfId="0" applyBorder="1" applyAlignment="1">
      <alignment horizontal="center"/>
    </xf>
    <xf numFmtId="0" fontId="0" fillId="0" borderId="91" xfId="0" applyBorder="1"/>
    <xf numFmtId="49" fontId="4" fillId="0" borderId="91" xfId="7" applyNumberFormat="1" applyBorder="1" applyAlignment="1">
      <alignment vertical="center"/>
    </xf>
    <xf numFmtId="0" fontId="4" fillId="0" borderId="24" xfId="0" applyFont="1" applyBorder="1" applyAlignment="1">
      <alignment vertical="center"/>
    </xf>
    <xf numFmtId="49" fontId="4" fillId="0" borderId="90" xfId="2" applyNumberFormat="1" applyBorder="1" applyAlignment="1">
      <alignment vertical="center" wrapText="1"/>
    </xf>
    <xf numFmtId="0" fontId="4" fillId="0" borderId="78" xfId="0" applyFont="1" applyBorder="1" applyAlignment="1">
      <alignment horizontal="left"/>
    </xf>
    <xf numFmtId="49" fontId="4" fillId="0" borderId="24" xfId="7" applyNumberFormat="1" applyBorder="1" applyAlignment="1">
      <alignment vertical="center"/>
    </xf>
    <xf numFmtId="0" fontId="0" fillId="0" borderId="78" xfId="0" applyBorder="1" applyAlignment="1">
      <alignment horizontal="left"/>
    </xf>
    <xf numFmtId="0" fontId="4" fillId="0" borderId="78" xfId="0" applyFont="1" applyBorder="1"/>
    <xf numFmtId="49" fontId="4" fillId="0" borderId="24" xfId="7" applyNumberFormat="1" applyBorder="1" applyAlignment="1">
      <alignment wrapText="1"/>
    </xf>
    <xf numFmtId="0" fontId="4" fillId="2" borderId="24" xfId="7" applyFill="1" applyBorder="1" applyAlignment="1">
      <alignment horizontal="center"/>
    </xf>
    <xf numFmtId="49" fontId="4" fillId="0" borderId="24" xfId="7" applyNumberFormat="1" applyBorder="1" applyAlignment="1">
      <alignment horizontal="center" wrapText="1"/>
    </xf>
    <xf numFmtId="49" fontId="4" fillId="0" borderId="24" xfId="6" applyNumberFormat="1" applyBorder="1" applyAlignment="1">
      <alignment wrapText="1"/>
    </xf>
    <xf numFmtId="49" fontId="4" fillId="0" borderId="24" xfId="2" applyNumberFormat="1" applyBorder="1" applyAlignment="1">
      <alignment horizontal="left"/>
    </xf>
    <xf numFmtId="49" fontId="4" fillId="0" borderId="27" xfId="7" applyNumberFormat="1" applyBorder="1" applyAlignment="1">
      <alignment horizontal="left" wrapText="1"/>
    </xf>
    <xf numFmtId="0" fontId="4" fillId="0" borderId="93" xfId="0" applyFont="1" applyBorder="1" applyAlignment="1">
      <alignment wrapText="1"/>
    </xf>
    <xf numFmtId="0" fontId="0" fillId="0" borderId="93" xfId="0" applyBorder="1" applyAlignment="1">
      <alignment wrapText="1"/>
    </xf>
    <xf numFmtId="49" fontId="0" fillId="0" borderId="24" xfId="7" applyNumberFormat="1" applyFont="1" applyBorder="1" applyAlignment="1">
      <alignment wrapText="1"/>
    </xf>
    <xf numFmtId="0" fontId="4" fillId="0" borderId="85" xfId="0" applyFont="1" applyBorder="1" applyAlignment="1">
      <alignment wrapText="1"/>
    </xf>
    <xf numFmtId="0" fontId="2" fillId="0" borderId="0" xfId="7" applyFont="1"/>
    <xf numFmtId="0" fontId="2" fillId="4" borderId="34" xfId="7" applyFont="1" applyFill="1" applyBorder="1" applyAlignment="1">
      <alignment horizontal="center"/>
    </xf>
    <xf numFmtId="0" fontId="2" fillId="0" borderId="34" xfId="0" applyFont="1" applyBorder="1" applyAlignment="1">
      <alignment horizontal="center"/>
    </xf>
    <xf numFmtId="0" fontId="2" fillId="4" borderId="34" xfId="7" applyFont="1" applyFill="1" applyBorder="1" applyAlignment="1">
      <alignment horizontal="center" wrapText="1" shrinkToFit="1"/>
    </xf>
    <xf numFmtId="0" fontId="2" fillId="4" borderId="34" xfId="2" applyFont="1" applyFill="1" applyBorder="1" applyAlignment="1">
      <alignment horizontal="center" wrapText="1"/>
    </xf>
    <xf numFmtId="0" fontId="2" fillId="2" borderId="34" xfId="2" applyFont="1" applyFill="1" applyBorder="1" applyAlignment="1">
      <alignment horizontal="center" wrapText="1"/>
    </xf>
    <xf numFmtId="0" fontId="2" fillId="0" borderId="34" xfId="7" applyFont="1" applyBorder="1" applyAlignment="1">
      <alignment horizontal="center" wrapText="1" shrinkToFit="1"/>
    </xf>
    <xf numFmtId="0" fontId="2" fillId="0" borderId="34" xfId="0" applyFont="1" applyBorder="1" applyAlignment="1">
      <alignment horizontal="center" wrapText="1"/>
    </xf>
    <xf numFmtId="0" fontId="2" fillId="4" borderId="34" xfId="7" applyFont="1" applyFill="1" applyBorder="1" applyAlignment="1">
      <alignment horizontal="center" wrapText="1"/>
    </xf>
    <xf numFmtId="0" fontId="2" fillId="4" borderId="34" xfId="0" applyFont="1" applyFill="1" applyBorder="1" applyAlignment="1">
      <alignment horizontal="center" wrapText="1"/>
    </xf>
    <xf numFmtId="0" fontId="2" fillId="2" borderId="34" xfId="0" applyFont="1" applyFill="1" applyBorder="1" applyAlignment="1">
      <alignment horizontal="center" wrapText="1"/>
    </xf>
    <xf numFmtId="0" fontId="2" fillId="3" borderId="34" xfId="2" applyFont="1" applyFill="1" applyBorder="1" applyAlignment="1">
      <alignment horizontal="center" wrapText="1"/>
    </xf>
    <xf numFmtId="0" fontId="23" fillId="2" borderId="24" xfId="0" applyFont="1" applyFill="1" applyBorder="1" applyAlignment="1">
      <alignment horizontal="center"/>
    </xf>
    <xf numFmtId="0" fontId="23" fillId="2" borderId="78" xfId="0" applyFont="1" applyFill="1" applyBorder="1" applyAlignment="1">
      <alignment horizontal="center"/>
    </xf>
    <xf numFmtId="0" fontId="23" fillId="0" borderId="78" xfId="0" applyFont="1" applyBorder="1" applyAlignment="1">
      <alignment wrapText="1"/>
    </xf>
    <xf numFmtId="0" fontId="23" fillId="0" borderId="78" xfId="0" applyFont="1" applyBorder="1" applyAlignment="1">
      <alignment horizontal="left"/>
    </xf>
    <xf numFmtId="0" fontId="25" fillId="9" borderId="78" xfId="0" applyFont="1" applyFill="1" applyBorder="1" applyAlignment="1">
      <alignment horizontal="left" wrapText="1"/>
    </xf>
    <xf numFmtId="0" fontId="25" fillId="0" borderId="78" xfId="0" applyFont="1" applyBorder="1" applyAlignment="1">
      <alignment horizontal="left" wrapText="1"/>
    </xf>
    <xf numFmtId="0" fontId="23" fillId="0" borderId="78" xfId="0" applyFont="1" applyBorder="1"/>
    <xf numFmtId="0" fontId="25" fillId="9" borderId="78" xfId="0" applyFont="1" applyFill="1" applyBorder="1" applyAlignment="1">
      <alignment horizontal="left"/>
    </xf>
    <xf numFmtId="0" fontId="23" fillId="0" borderId="78" xfId="0" applyFont="1" applyBorder="1" applyAlignment="1">
      <alignment horizontal="center" wrapText="1"/>
    </xf>
    <xf numFmtId="49" fontId="20" fillId="4" borderId="80" xfId="7" applyNumberFormat="1" applyFont="1" applyFill="1" applyBorder="1" applyAlignment="1">
      <alignment wrapText="1"/>
    </xf>
    <xf numFmtId="49" fontId="20" fillId="0" borderId="80" xfId="7" applyNumberFormat="1" applyFont="1" applyBorder="1" applyAlignment="1">
      <alignment horizontal="center" wrapText="1"/>
    </xf>
    <xf numFmtId="49" fontId="20" fillId="0" borderId="94" xfId="8" applyNumberFormat="1" applyFont="1" applyBorder="1" applyAlignment="1">
      <alignment horizontal="left"/>
    </xf>
    <xf numFmtId="49" fontId="20" fillId="0" borderId="80" xfId="7" applyNumberFormat="1" applyFont="1" applyBorder="1" applyAlignment="1">
      <alignment horizontal="left" wrapText="1"/>
    </xf>
    <xf numFmtId="0" fontId="20" fillId="0" borderId="80" xfId="0" applyFont="1" applyBorder="1" applyAlignment="1">
      <alignment horizontal="center"/>
    </xf>
    <xf numFmtId="9" fontId="20" fillId="0" borderId="80" xfId="0" applyNumberFormat="1" applyFont="1" applyBorder="1" applyAlignment="1">
      <alignment horizontal="right"/>
    </xf>
    <xf numFmtId="0" fontId="20" fillId="4" borderId="80" xfId="0" applyFont="1" applyFill="1" applyBorder="1" applyAlignment="1">
      <alignment wrapText="1"/>
    </xf>
    <xf numFmtId="9" fontId="4" fillId="0" borderId="80" xfId="0" applyNumberFormat="1" applyFont="1" applyBorder="1" applyAlignment="1">
      <alignment horizontal="right"/>
    </xf>
    <xf numFmtId="9" fontId="20" fillId="0" borderId="95" xfId="0" applyNumberFormat="1" applyFont="1" applyBorder="1" applyAlignment="1">
      <alignment horizontal="right"/>
    </xf>
    <xf numFmtId="9" fontId="20" fillId="0" borderId="78" xfId="0" applyNumberFormat="1" applyFont="1" applyBorder="1" applyAlignment="1">
      <alignment horizontal="right"/>
    </xf>
    <xf numFmtId="0" fontId="20" fillId="4" borderId="52" xfId="0" applyFont="1" applyFill="1" applyBorder="1" applyAlignment="1">
      <alignment wrapText="1"/>
    </xf>
    <xf numFmtId="49" fontId="20" fillId="0" borderId="95" xfId="7" applyNumberFormat="1" applyFont="1" applyBorder="1" applyAlignment="1">
      <alignment horizontal="center" wrapText="1"/>
    </xf>
    <xf numFmtId="49" fontId="20" fillId="0" borderId="96" xfId="8" applyNumberFormat="1" applyFont="1" applyBorder="1" applyAlignment="1">
      <alignment horizontal="left"/>
    </xf>
    <xf numFmtId="49" fontId="20" fillId="0" borderId="95" xfId="7" applyNumberFormat="1" applyFont="1" applyBorder="1" applyAlignment="1">
      <alignment horizontal="left" wrapText="1"/>
    </xf>
    <xf numFmtId="0" fontId="20" fillId="0" borderId="95" xfId="0" applyFont="1" applyBorder="1" applyAlignment="1">
      <alignment horizontal="center"/>
    </xf>
    <xf numFmtId="0" fontId="20" fillId="4" borderId="98" xfId="0" applyFont="1" applyFill="1" applyBorder="1" applyAlignment="1">
      <alignment wrapText="1"/>
    </xf>
    <xf numFmtId="49" fontId="20" fillId="4" borderId="94" xfId="7" applyNumberFormat="1" applyFont="1" applyFill="1" applyBorder="1" applyAlignment="1">
      <alignment wrapText="1"/>
    </xf>
    <xf numFmtId="0" fontId="20" fillId="0" borderId="94" xfId="0" applyFont="1" applyBorder="1" applyAlignment="1">
      <alignment horizontal="center"/>
    </xf>
    <xf numFmtId="0" fontId="20" fillId="4" borderId="99" xfId="0" applyFont="1" applyFill="1" applyBorder="1" applyAlignment="1">
      <alignment wrapText="1"/>
    </xf>
    <xf numFmtId="0" fontId="20" fillId="4" borderId="0" xfId="0" applyFont="1" applyFill="1" applyAlignment="1">
      <alignment wrapText="1"/>
    </xf>
    <xf numFmtId="9" fontId="20" fillId="0" borderId="94" xfId="0" applyNumberFormat="1" applyFont="1" applyBorder="1" applyAlignment="1">
      <alignment horizontal="right"/>
    </xf>
    <xf numFmtId="0" fontId="20" fillId="4" borderId="94" xfId="0" applyFont="1" applyFill="1" applyBorder="1" applyAlignment="1">
      <alignment wrapText="1"/>
    </xf>
    <xf numFmtId="49" fontId="4" fillId="0" borderId="95" xfId="7" applyNumberFormat="1" applyBorder="1" applyAlignment="1">
      <alignment horizontal="center" wrapText="1"/>
    </xf>
    <xf numFmtId="0" fontId="2" fillId="0" borderId="34" xfId="7" applyFont="1" applyBorder="1" applyAlignment="1">
      <alignment horizontal="center" wrapText="1"/>
    </xf>
    <xf numFmtId="0" fontId="2" fillId="0" borderId="34" xfId="8" applyFont="1" applyBorder="1" applyAlignment="1">
      <alignment horizontal="center" wrapText="1"/>
    </xf>
    <xf numFmtId="0" fontId="20" fillId="4" borderId="94" xfId="0" applyFont="1" applyFill="1" applyBorder="1"/>
    <xf numFmtId="49" fontId="20" fillId="0" borderId="80" xfId="8" applyNumberFormat="1" applyFont="1" applyBorder="1"/>
    <xf numFmtId="0" fontId="20" fillId="0" borderId="80" xfId="0" applyFont="1" applyBorder="1"/>
    <xf numFmtId="1" fontId="4" fillId="3" borderId="24" xfId="7" applyNumberFormat="1" applyFill="1" applyBorder="1" applyAlignment="1">
      <alignment horizontal="center"/>
    </xf>
    <xf numFmtId="0" fontId="20" fillId="0" borderId="53" xfId="0" applyFont="1" applyBorder="1"/>
    <xf numFmtId="0" fontId="20" fillId="4" borderId="96" xfId="0" applyFont="1" applyFill="1" applyBorder="1"/>
    <xf numFmtId="49" fontId="20" fillId="0" borderId="95" xfId="8" applyNumberFormat="1" applyFont="1" applyBorder="1"/>
    <xf numFmtId="0" fontId="20" fillId="0" borderId="97" xfId="0" applyFont="1" applyBorder="1"/>
    <xf numFmtId="0" fontId="20" fillId="0" borderId="94" xfId="0" applyFont="1" applyBorder="1"/>
    <xf numFmtId="0" fontId="23" fillId="0" borderId="90" xfId="0" applyFont="1" applyBorder="1"/>
    <xf numFmtId="0" fontId="20" fillId="0" borderId="78" xfId="0" applyFont="1" applyBorder="1"/>
    <xf numFmtId="0" fontId="4" fillId="0" borderId="97" xfId="0" applyFont="1" applyBorder="1"/>
    <xf numFmtId="0" fontId="4" fillId="0" borderId="94" xfId="0" applyFont="1" applyBorder="1"/>
    <xf numFmtId="49" fontId="20" fillId="4" borderId="53" xfId="7" applyNumberFormat="1" applyFont="1" applyFill="1" applyBorder="1" applyAlignment="1">
      <alignment wrapText="1"/>
    </xf>
    <xf numFmtId="0" fontId="20" fillId="0" borderId="99" xfId="0" applyFont="1" applyBorder="1"/>
    <xf numFmtId="0" fontId="20" fillId="0" borderId="96" xfId="0" applyFont="1" applyBorder="1" applyAlignment="1">
      <alignment horizontal="center"/>
    </xf>
    <xf numFmtId="49" fontId="4" fillId="0" borderId="78" xfId="7" applyNumberFormat="1" applyBorder="1" applyAlignment="1">
      <alignment horizontal="center" wrapText="1"/>
    </xf>
    <xf numFmtId="0" fontId="20" fillId="0" borderId="2" xfId="0" applyFont="1" applyBorder="1" applyAlignment="1">
      <alignment horizontal="center"/>
    </xf>
    <xf numFmtId="0" fontId="20" fillId="0" borderId="15" xfId="0" applyFont="1" applyBorder="1" applyAlignment="1">
      <alignment horizontal="left"/>
    </xf>
    <xf numFmtId="0" fontId="20" fillId="0" borderId="15" xfId="0" applyFont="1" applyBorder="1" applyAlignment="1">
      <alignment horizontal="center"/>
    </xf>
    <xf numFmtId="49" fontId="20" fillId="0" borderId="15" xfId="8" applyNumberFormat="1" applyFont="1" applyBorder="1" applyAlignment="1">
      <alignment horizontal="left"/>
    </xf>
    <xf numFmtId="49" fontId="20" fillId="4" borderId="15" xfId="7" applyNumberFormat="1" applyFont="1" applyFill="1" applyBorder="1" applyAlignment="1">
      <alignment horizontal="left" wrapText="1"/>
    </xf>
    <xf numFmtId="1" fontId="20" fillId="0" borderId="31" xfId="0" applyNumberFormat="1" applyFont="1" applyBorder="1" applyAlignment="1">
      <alignment horizontal="center" wrapText="1"/>
    </xf>
    <xf numFmtId="0" fontId="20" fillId="0" borderId="3" xfId="0" applyFont="1" applyBorder="1" applyAlignment="1">
      <alignment horizontal="center"/>
    </xf>
    <xf numFmtId="0" fontId="20" fillId="0" borderId="83" xfId="0" applyFont="1" applyBorder="1" applyAlignment="1">
      <alignment horizontal="center"/>
    </xf>
    <xf numFmtId="0" fontId="20" fillId="0" borderId="78" xfId="0" applyFont="1" applyBorder="1" applyAlignment="1">
      <alignment horizontal="left"/>
    </xf>
    <xf numFmtId="0" fontId="20" fillId="0" borderId="78" xfId="0" applyFont="1" applyBorder="1" applyAlignment="1">
      <alignment horizontal="center"/>
    </xf>
    <xf numFmtId="49" fontId="20" fillId="0" borderId="78" xfId="8" applyNumberFormat="1" applyFont="1" applyBorder="1" applyAlignment="1">
      <alignment horizontal="left"/>
    </xf>
    <xf numFmtId="49" fontId="20" fillId="4" borderId="78" xfId="7" applyNumberFormat="1" applyFont="1" applyFill="1" applyBorder="1" applyAlignment="1">
      <alignment horizontal="left" wrapText="1"/>
    </xf>
    <xf numFmtId="1" fontId="20" fillId="0" borderId="78" xfId="0" applyNumberFormat="1" applyFont="1" applyBorder="1" applyAlignment="1">
      <alignment horizontal="center" wrapText="1"/>
    </xf>
    <xf numFmtId="0" fontId="20" fillId="0" borderId="84" xfId="0" applyFont="1" applyBorder="1" applyAlignment="1">
      <alignment horizontal="center"/>
    </xf>
    <xf numFmtId="49" fontId="20" fillId="0" borderId="78" xfId="0" applyNumberFormat="1" applyFont="1" applyBorder="1" applyAlignment="1">
      <alignment horizontal="left"/>
    </xf>
    <xf numFmtId="49" fontId="20" fillId="0" borderId="78" xfId="7" applyNumberFormat="1" applyFont="1" applyBorder="1" applyAlignment="1">
      <alignment horizontal="center" wrapText="1"/>
    </xf>
    <xf numFmtId="49" fontId="20" fillId="0" borderId="78" xfId="7" applyNumberFormat="1" applyFont="1" applyBorder="1" applyAlignment="1">
      <alignment horizontal="left" wrapText="1"/>
    </xf>
    <xf numFmtId="0" fontId="20" fillId="0" borderId="84" xfId="0" applyFont="1" applyBorder="1"/>
    <xf numFmtId="1" fontId="20" fillId="0" borderId="78" xfId="0" applyNumberFormat="1" applyFont="1" applyBorder="1" applyAlignment="1">
      <alignment horizontal="center"/>
    </xf>
    <xf numFmtId="0" fontId="26" fillId="0" borderId="24" xfId="0" applyFont="1" applyBorder="1" applyAlignment="1">
      <alignment horizontal="left"/>
    </xf>
    <xf numFmtId="0" fontId="26" fillId="0" borderId="78" xfId="0" applyFont="1" applyBorder="1" applyAlignment="1">
      <alignment horizontal="left"/>
    </xf>
    <xf numFmtId="1" fontId="7" fillId="0" borderId="78" xfId="0" applyNumberFormat="1" applyFont="1" applyBorder="1" applyAlignment="1">
      <alignment horizontal="center" wrapText="1"/>
    </xf>
    <xf numFmtId="0" fontId="26" fillId="0" borderId="80" xfId="0" applyFont="1" applyBorder="1" applyAlignment="1">
      <alignment horizontal="left"/>
    </xf>
    <xf numFmtId="0" fontId="26" fillId="0" borderId="78" xfId="0" applyFont="1" applyBorder="1"/>
    <xf numFmtId="0" fontId="26" fillId="0" borderId="99" xfId="0" applyFont="1" applyBorder="1" applyAlignment="1">
      <alignment horizontal="left"/>
    </xf>
    <xf numFmtId="0" fontId="26" fillId="0" borderId="93" xfId="0" applyFont="1" applyBorder="1" applyAlignment="1">
      <alignment horizontal="left" wrapText="1"/>
    </xf>
    <xf numFmtId="1" fontId="7" fillId="0" borderId="78" xfId="0" applyNumberFormat="1" applyFont="1" applyBorder="1" applyAlignment="1">
      <alignment horizontal="center"/>
    </xf>
    <xf numFmtId="0" fontId="26" fillId="0" borderId="100" xfId="0" applyFont="1" applyBorder="1" applyAlignment="1">
      <alignment horizontal="left"/>
    </xf>
    <xf numFmtId="0" fontId="26" fillId="0" borderId="91" xfId="0" applyFont="1" applyBorder="1" applyAlignment="1">
      <alignment horizontal="left"/>
    </xf>
    <xf numFmtId="0" fontId="26" fillId="0" borderId="24" xfId="0" applyFont="1" applyBorder="1" applyAlignment="1">
      <alignment horizontal="center" wrapText="1"/>
    </xf>
    <xf numFmtId="49" fontId="0" fillId="0" borderId="24" xfId="0" applyNumberFormat="1" applyBorder="1" applyAlignment="1">
      <alignment horizontal="center"/>
    </xf>
    <xf numFmtId="0" fontId="26" fillId="0" borderId="89" xfId="0" applyFont="1" applyBorder="1" applyAlignment="1">
      <alignment horizontal="center"/>
    </xf>
    <xf numFmtId="0" fontId="26" fillId="0" borderId="24" xfId="0" applyFont="1" applyBorder="1" applyAlignment="1">
      <alignment horizontal="center" wrapText="1" shrinkToFit="1"/>
    </xf>
    <xf numFmtId="1" fontId="7" fillId="0" borderId="101" xfId="0" applyNumberFormat="1" applyFont="1" applyBorder="1" applyAlignment="1">
      <alignment horizontal="center"/>
    </xf>
    <xf numFmtId="1" fontId="7" fillId="0" borderId="24" xfId="10" applyNumberFormat="1" applyFont="1" applyBorder="1" applyAlignment="1">
      <alignment horizontal="center"/>
    </xf>
    <xf numFmtId="0" fontId="7" fillId="0" borderId="24" xfId="10" applyFont="1" applyBorder="1" applyAlignment="1">
      <alignment horizontal="center"/>
    </xf>
    <xf numFmtId="0" fontId="26" fillId="0" borderId="78" xfId="0" applyFont="1" applyBorder="1" applyAlignment="1">
      <alignment horizontal="center" wrapText="1"/>
    </xf>
    <xf numFmtId="0" fontId="26" fillId="0" borderId="102" xfId="0" applyFont="1" applyBorder="1" applyAlignment="1">
      <alignment horizontal="center"/>
    </xf>
    <xf numFmtId="0" fontId="26" fillId="0" borderId="78" xfId="0" applyFont="1" applyBorder="1" applyAlignment="1">
      <alignment horizontal="center" wrapText="1" shrinkToFit="1"/>
    </xf>
    <xf numFmtId="1" fontId="7" fillId="0" borderId="94" xfId="0" applyNumberFormat="1" applyFont="1" applyBorder="1" applyAlignment="1">
      <alignment horizontal="center"/>
    </xf>
    <xf numFmtId="1" fontId="7" fillId="0" borderId="78" xfId="10" applyNumberFormat="1" applyFont="1" applyBorder="1" applyAlignment="1">
      <alignment horizontal="center"/>
    </xf>
    <xf numFmtId="0" fontId="7" fillId="0" borderId="78" xfId="10" applyFont="1" applyBorder="1" applyAlignment="1">
      <alignment horizontal="center"/>
    </xf>
    <xf numFmtId="0" fontId="26" fillId="0" borderId="86" xfId="0" applyFont="1" applyBorder="1" applyAlignment="1">
      <alignment horizontal="center"/>
    </xf>
    <xf numFmtId="0" fontId="0" fillId="0" borderId="0" xfId="0" applyAlignment="1">
      <alignment horizontal="center"/>
    </xf>
    <xf numFmtId="0" fontId="26" fillId="0" borderId="94" xfId="0" applyFont="1" applyBorder="1" applyAlignment="1">
      <alignment horizontal="center"/>
    </xf>
    <xf numFmtId="0" fontId="26" fillId="0" borderId="90" xfId="0" applyFont="1" applyBorder="1" applyAlignment="1">
      <alignment horizontal="center"/>
    </xf>
    <xf numFmtId="0" fontId="26" fillId="0" borderId="88" xfId="0" applyFont="1" applyBorder="1" applyAlignment="1">
      <alignment horizontal="center"/>
    </xf>
    <xf numFmtId="1" fontId="7" fillId="0" borderId="87" xfId="0" applyNumberFormat="1" applyFont="1" applyBorder="1" applyAlignment="1">
      <alignment horizontal="center"/>
    </xf>
    <xf numFmtId="0" fontId="0" fillId="0" borderId="78" xfId="0" applyBorder="1" applyAlignment="1">
      <alignment horizontal="center" wrapText="1"/>
    </xf>
    <xf numFmtId="0" fontId="0" fillId="2" borderId="78" xfId="0" applyFill="1" applyBorder="1" applyAlignment="1">
      <alignment horizontal="center" wrapText="1"/>
    </xf>
    <xf numFmtId="49" fontId="0" fillId="2" borderId="24" xfId="0" applyNumberFormat="1" applyFill="1" applyBorder="1" applyAlignment="1">
      <alignment horizontal="center"/>
    </xf>
    <xf numFmtId="0" fontId="0" fillId="2" borderId="78" xfId="0" applyFill="1" applyBorder="1" applyAlignment="1">
      <alignment horizontal="center"/>
    </xf>
    <xf numFmtId="0" fontId="23" fillId="2" borderId="78" xfId="10" applyFont="1" applyFill="1" applyBorder="1" applyAlignment="1">
      <alignment horizontal="center"/>
    </xf>
    <xf numFmtId="0" fontId="0" fillId="2" borderId="24" xfId="0" applyFill="1" applyBorder="1" applyAlignment="1">
      <alignment horizontal="center" wrapText="1"/>
    </xf>
    <xf numFmtId="0" fontId="7" fillId="2" borderId="78" xfId="0" applyFont="1" applyFill="1" applyBorder="1"/>
    <xf numFmtId="0" fontId="0" fillId="2" borderId="78" xfId="0" applyFill="1" applyBorder="1" applyAlignment="1">
      <alignment horizontal="center" wrapText="1" shrinkToFit="1"/>
    </xf>
    <xf numFmtId="1" fontId="23" fillId="2" borderId="78" xfId="10" applyNumberFormat="1" applyFont="1" applyFill="1" applyBorder="1" applyAlignment="1">
      <alignment horizontal="center"/>
    </xf>
    <xf numFmtId="0" fontId="0" fillId="2" borderId="78" xfId="10" applyFont="1" applyFill="1" applyBorder="1" applyAlignment="1">
      <alignment horizontal="center"/>
    </xf>
    <xf numFmtId="0" fontId="0" fillId="0" borderId="23" xfId="0" applyBorder="1" applyAlignment="1">
      <alignment horizontal="center" wrapText="1"/>
    </xf>
    <xf numFmtId="0" fontId="5" fillId="0" borderId="78" xfId="0" applyFont="1" applyBorder="1" applyAlignment="1">
      <alignment horizontal="center" wrapText="1"/>
    </xf>
    <xf numFmtId="0" fontId="0" fillId="0" borderId="94" xfId="0" applyBorder="1" applyAlignment="1">
      <alignment horizontal="center" wrapText="1"/>
    </xf>
    <xf numFmtId="0" fontId="7" fillId="0" borderId="78" xfId="10" applyFont="1" applyBorder="1" applyAlignment="1">
      <alignment wrapText="1"/>
    </xf>
    <xf numFmtId="0" fontId="7" fillId="0" borderId="78" xfId="10" applyFont="1" applyBorder="1" applyAlignment="1">
      <alignment horizontal="center" wrapText="1"/>
    </xf>
    <xf numFmtId="0" fontId="0" fillId="0" borderId="60" xfId="0" applyBorder="1" applyAlignment="1">
      <alignment horizontal="center" wrapText="1"/>
    </xf>
    <xf numFmtId="0" fontId="7" fillId="0" borderId="87" xfId="10" applyFont="1" applyBorder="1" applyAlignment="1">
      <alignment wrapText="1"/>
    </xf>
    <xf numFmtId="0" fontId="7" fillId="0" borderId="87" xfId="10" applyFont="1" applyBorder="1" applyAlignment="1">
      <alignment horizontal="center" wrapText="1"/>
    </xf>
    <xf numFmtId="0" fontId="9" fillId="0" borderId="34" xfId="0" applyFont="1" applyBorder="1" applyAlignment="1">
      <alignment horizontal="center" wrapText="1"/>
    </xf>
    <xf numFmtId="0" fontId="23" fillId="0" borderId="101" xfId="0" applyFont="1" applyBorder="1" applyAlignment="1">
      <alignment horizontal="left"/>
    </xf>
    <xf numFmtId="0" fontId="0" fillId="0" borderId="101" xfId="0" applyBorder="1" applyAlignment="1">
      <alignment horizontal="center" wrapText="1"/>
    </xf>
    <xf numFmtId="0" fontId="7" fillId="0" borderId="78" xfId="10" applyFont="1" applyBorder="1"/>
    <xf numFmtId="0" fontId="23" fillId="0" borderId="99" xfId="0" applyFont="1" applyBorder="1" applyAlignment="1">
      <alignment horizontal="left"/>
    </xf>
    <xf numFmtId="0" fontId="23" fillId="0" borderId="93" xfId="0" applyFont="1" applyBorder="1" applyAlignment="1">
      <alignment horizontal="left" wrapText="1"/>
    </xf>
    <xf numFmtId="0" fontId="23" fillId="0" borderId="100" xfId="0" applyFont="1" applyBorder="1" applyAlignment="1">
      <alignment horizontal="left"/>
    </xf>
    <xf numFmtId="0" fontId="7" fillId="0" borderId="87" xfId="10" applyFont="1" applyBorder="1" applyAlignment="1">
      <alignment horizontal="left"/>
    </xf>
    <xf numFmtId="0" fontId="7" fillId="0" borderId="87" xfId="10" applyFont="1" applyBorder="1"/>
    <xf numFmtId="49" fontId="20" fillId="0" borderId="78" xfId="0" applyNumberFormat="1" applyFont="1" applyBorder="1" applyAlignment="1">
      <alignment horizontal="center"/>
    </xf>
    <xf numFmtId="49" fontId="23" fillId="0" borderId="78" xfId="0" applyNumberFormat="1" applyFont="1" applyBorder="1" applyAlignment="1">
      <alignment horizontal="center" wrapText="1"/>
    </xf>
    <xf numFmtId="0" fontId="23" fillId="0" borderId="78" xfId="10" applyFont="1" applyBorder="1" applyAlignment="1">
      <alignment horizontal="center"/>
    </xf>
    <xf numFmtId="1" fontId="23" fillId="0" borderId="78" xfId="0" applyNumberFormat="1" applyFont="1" applyBorder="1" applyAlignment="1">
      <alignment horizontal="center" wrapText="1"/>
    </xf>
    <xf numFmtId="0" fontId="2" fillId="0" borderId="78" xfId="0" applyFont="1" applyBorder="1" applyAlignment="1">
      <alignment horizontal="center" wrapText="1"/>
    </xf>
    <xf numFmtId="0" fontId="2" fillId="0" borderId="0" xfId="0" applyFont="1" applyAlignment="1">
      <alignment horizontal="center"/>
    </xf>
    <xf numFmtId="0" fontId="2" fillId="2" borderId="34" xfId="0" applyFont="1" applyFill="1" applyBorder="1" applyAlignment="1">
      <alignment wrapText="1"/>
    </xf>
    <xf numFmtId="0" fontId="26" fillId="2" borderId="24" xfId="0" applyFont="1" applyFill="1" applyBorder="1" applyAlignment="1">
      <alignment wrapText="1"/>
    </xf>
    <xf numFmtId="0" fontId="26" fillId="2" borderId="24" xfId="0" applyFont="1" applyFill="1" applyBorder="1" applyAlignment="1">
      <alignment horizontal="center" wrapText="1"/>
    </xf>
    <xf numFmtId="0" fontId="26" fillId="2" borderId="103" xfId="0" applyFont="1" applyFill="1" applyBorder="1" applyAlignment="1">
      <alignment wrapText="1"/>
    </xf>
    <xf numFmtId="0" fontId="26" fillId="0" borderId="0" xfId="0" applyFont="1"/>
    <xf numFmtId="0" fontId="26" fillId="2" borderId="0" xfId="0" applyFont="1" applyFill="1" applyAlignment="1">
      <alignment wrapText="1"/>
    </xf>
    <xf numFmtId="0" fontId="26" fillId="0" borderId="0" xfId="0" applyFont="1" applyAlignment="1">
      <alignment wrapText="1"/>
    </xf>
    <xf numFmtId="0" fontId="26" fillId="2" borderId="54" xfId="0" applyFont="1" applyFill="1" applyBorder="1" applyAlignment="1">
      <alignment horizontal="center" wrapText="1"/>
    </xf>
    <xf numFmtId="0" fontId="26" fillId="2" borderId="54" xfId="0" applyFont="1" applyFill="1" applyBorder="1" applyAlignment="1">
      <alignment wrapText="1"/>
    </xf>
    <xf numFmtId="0" fontId="26" fillId="2" borderId="103" xfId="0" applyFont="1" applyFill="1" applyBorder="1" applyAlignment="1">
      <alignment horizontal="left" wrapText="1"/>
    </xf>
    <xf numFmtId="0" fontId="26" fillId="2" borderId="103" xfId="13" applyFont="1" applyFill="1" applyBorder="1" applyAlignment="1">
      <alignment horizontal="center" wrapText="1"/>
    </xf>
    <xf numFmtId="0" fontId="26" fillId="2" borderId="103" xfId="6" applyFont="1" applyFill="1" applyBorder="1" applyAlignment="1">
      <alignment horizontal="center" wrapText="1"/>
    </xf>
    <xf numFmtId="0" fontId="26" fillId="2" borderId="103" xfId="0" applyFont="1" applyFill="1" applyBorder="1" applyAlignment="1">
      <alignment horizontal="center"/>
    </xf>
    <xf numFmtId="0" fontId="26" fillId="2" borderId="103" xfId="0" applyFont="1" applyFill="1" applyBorder="1" applyAlignment="1">
      <alignment horizontal="center" wrapText="1"/>
    </xf>
    <xf numFmtId="0" fontId="4" fillId="2" borderId="103" xfId="0" applyFont="1" applyFill="1" applyBorder="1" applyAlignment="1">
      <alignment wrapText="1"/>
    </xf>
    <xf numFmtId="0" fontId="23" fillId="0" borderId="75" xfId="0" applyFont="1" applyBorder="1"/>
    <xf numFmtId="49" fontId="21" fillId="0" borderId="70" xfId="0" applyNumberFormat="1" applyFont="1" applyBorder="1" applyAlignment="1">
      <alignment horizontal="left"/>
    </xf>
    <xf numFmtId="0" fontId="23" fillId="2" borderId="103" xfId="0" applyFont="1" applyFill="1" applyBorder="1" applyAlignment="1">
      <alignment wrapText="1"/>
    </xf>
    <xf numFmtId="0" fontId="23" fillId="2" borderId="103" xfId="0" applyFont="1" applyFill="1" applyBorder="1" applyAlignment="1">
      <alignment horizontal="left" wrapText="1"/>
    </xf>
    <xf numFmtId="0" fontId="23" fillId="2" borderId="24" xfId="0" applyFont="1" applyFill="1" applyBorder="1" applyAlignment="1">
      <alignment wrapText="1"/>
    </xf>
    <xf numFmtId="0" fontId="23" fillId="2" borderId="24" xfId="0" applyFont="1" applyFill="1" applyBorder="1"/>
    <xf numFmtId="2" fontId="7" fillId="0" borderId="0" xfId="0" applyNumberFormat="1" applyFont="1"/>
    <xf numFmtId="1" fontId="7" fillId="2" borderId="24" xfId="0" applyNumberFormat="1" applyFont="1" applyFill="1" applyBorder="1" applyAlignment="1">
      <alignment horizontal="center"/>
    </xf>
    <xf numFmtId="1" fontId="7" fillId="0" borderId="0" xfId="0" applyNumberFormat="1" applyFont="1"/>
    <xf numFmtId="1" fontId="4" fillId="2" borderId="24" xfId="7" applyNumberFormat="1" applyFill="1" applyBorder="1" applyAlignment="1">
      <alignment horizontal="center"/>
    </xf>
    <xf numFmtId="1" fontId="4" fillId="2" borderId="24" xfId="0" applyNumberFormat="1" applyFont="1" applyFill="1" applyBorder="1" applyAlignment="1">
      <alignment horizontal="center"/>
    </xf>
    <xf numFmtId="1" fontId="4" fillId="5" borderId="24" xfId="7" applyNumberFormat="1" applyFill="1" applyBorder="1" applyAlignment="1">
      <alignment horizontal="center"/>
    </xf>
    <xf numFmtId="10" fontId="4" fillId="2" borderId="24" xfId="7" applyNumberFormat="1" applyFill="1" applyBorder="1" applyAlignment="1">
      <alignment horizontal="center"/>
    </xf>
    <xf numFmtId="0" fontId="4" fillId="2" borderId="24" xfId="7" applyFill="1" applyBorder="1" applyAlignment="1">
      <alignment horizontal="center" wrapText="1"/>
    </xf>
    <xf numFmtId="10" fontId="7" fillId="0" borderId="0" xfId="0" applyNumberFormat="1" applyFont="1"/>
    <xf numFmtId="10" fontId="4" fillId="3" borderId="24" xfId="1" applyNumberFormat="1" applyFont="1" applyFill="1" applyBorder="1" applyAlignment="1">
      <alignment horizontal="center"/>
    </xf>
    <xf numFmtId="1" fontId="4" fillId="2" borderId="24" xfId="7" applyNumberFormat="1" applyFill="1" applyBorder="1" applyAlignment="1">
      <alignment horizontal="center" vertical="center"/>
    </xf>
    <xf numFmtId="1" fontId="4" fillId="2" borderId="24" xfId="0" applyNumberFormat="1" applyFont="1" applyFill="1" applyBorder="1" applyAlignment="1">
      <alignment horizontal="center" vertical="center" wrapText="1"/>
    </xf>
    <xf numFmtId="1" fontId="4" fillId="5" borderId="24" xfId="7" applyNumberFormat="1" applyFill="1" applyBorder="1" applyAlignment="1">
      <alignment horizontal="center" vertical="center"/>
    </xf>
    <xf numFmtId="10" fontId="4" fillId="3" borderId="24" xfId="1" applyNumberFormat="1" applyFont="1" applyFill="1" applyBorder="1" applyAlignment="1">
      <alignment horizontal="center" vertical="center"/>
    </xf>
    <xf numFmtId="0" fontId="2" fillId="2" borderId="39" xfId="2" applyFont="1" applyFill="1" applyBorder="1" applyAlignment="1">
      <alignment horizontal="center" vertical="center" wrapText="1"/>
    </xf>
    <xf numFmtId="2" fontId="7" fillId="2" borderId="103" xfId="0" applyNumberFormat="1" applyFont="1" applyFill="1" applyBorder="1"/>
    <xf numFmtId="0" fontId="7" fillId="2" borderId="103" xfId="0" applyFont="1" applyFill="1" applyBorder="1" applyAlignment="1">
      <alignment horizontal="center"/>
    </xf>
    <xf numFmtId="0" fontId="7" fillId="2" borderId="103" xfId="0" applyFont="1" applyFill="1" applyBorder="1" applyAlignment="1">
      <alignment wrapText="1"/>
    </xf>
    <xf numFmtId="0" fontId="4" fillId="0" borderId="54" xfId="0" applyFont="1" applyBorder="1"/>
    <xf numFmtId="0" fontId="2" fillId="0" borderId="56" xfId="0" applyFont="1" applyBorder="1" applyAlignment="1">
      <alignment horizontal="left"/>
    </xf>
    <xf numFmtId="0" fontId="4" fillId="2" borderId="56" xfId="0" applyFont="1" applyFill="1" applyBorder="1"/>
    <xf numFmtId="0" fontId="13" fillId="2" borderId="54" xfId="0" applyFont="1" applyFill="1" applyBorder="1"/>
    <xf numFmtId="0" fontId="16" fillId="2" borderId="14" xfId="0" applyFont="1" applyFill="1" applyBorder="1" applyAlignment="1">
      <alignment horizontal="center" wrapText="1" shrinkToFit="1"/>
    </xf>
    <xf numFmtId="0" fontId="15" fillId="2" borderId="60" xfId="0" applyFont="1" applyFill="1" applyBorder="1" applyAlignment="1">
      <alignment horizontal="center" wrapText="1"/>
    </xf>
    <xf numFmtId="0" fontId="15" fillId="2" borderId="61" xfId="0" applyFont="1" applyFill="1" applyBorder="1" applyAlignment="1">
      <alignment horizontal="center" wrapText="1"/>
    </xf>
    <xf numFmtId="0" fontId="15" fillId="2" borderId="62" xfId="0" applyFont="1" applyFill="1" applyBorder="1" applyAlignment="1">
      <alignment horizontal="center" wrapText="1"/>
    </xf>
    <xf numFmtId="0" fontId="15" fillId="2" borderId="55" xfId="0" applyFont="1" applyFill="1" applyBorder="1" applyAlignment="1">
      <alignment horizontal="center" wrapText="1"/>
    </xf>
    <xf numFmtId="0" fontId="13" fillId="2" borderId="61" xfId="0" applyFont="1" applyFill="1" applyBorder="1" applyAlignment="1">
      <alignment horizontal="center" wrapText="1"/>
    </xf>
    <xf numFmtId="0" fontId="15" fillId="2" borderId="36" xfId="0" applyFont="1" applyFill="1" applyBorder="1" applyAlignment="1">
      <alignment horizontal="center" wrapText="1"/>
    </xf>
    <xf numFmtId="0" fontId="4" fillId="2" borderId="103" xfId="7" applyFill="1" applyBorder="1" applyAlignment="1">
      <alignment horizontal="center"/>
    </xf>
    <xf numFmtId="0" fontId="7" fillId="2" borderId="103" xfId="0" applyFont="1" applyFill="1" applyBorder="1"/>
    <xf numFmtId="0" fontId="2" fillId="0" borderId="0" xfId="0" applyFont="1" applyAlignment="1">
      <alignment horizontal="left"/>
    </xf>
    <xf numFmtId="0" fontId="5" fillId="2" borderId="24" xfId="0" applyFont="1" applyFill="1" applyBorder="1"/>
    <xf numFmtId="0" fontId="5" fillId="2" borderId="24" xfId="0" applyFont="1" applyFill="1" applyBorder="1" applyAlignment="1">
      <alignment horizontal="center"/>
    </xf>
    <xf numFmtId="0" fontId="5" fillId="2" borderId="103" xfId="0" applyFont="1" applyFill="1" applyBorder="1" applyAlignment="1">
      <alignment wrapText="1"/>
    </xf>
    <xf numFmtId="0" fontId="5" fillId="2" borderId="103" xfId="0" applyFont="1" applyFill="1" applyBorder="1"/>
    <xf numFmtId="1" fontId="5" fillId="2" borderId="103" xfId="0" applyNumberFormat="1" applyFont="1" applyFill="1" applyBorder="1"/>
    <xf numFmtId="0" fontId="5" fillId="2" borderId="103" xfId="0" applyFont="1" applyFill="1" applyBorder="1" applyAlignment="1">
      <alignment horizontal="center"/>
    </xf>
    <xf numFmtId="0" fontId="5" fillId="3" borderId="24" xfId="0" applyFont="1" applyFill="1" applyBorder="1" applyAlignment="1">
      <alignment horizontal="center"/>
    </xf>
    <xf numFmtId="0" fontId="5" fillId="2" borderId="24" xfId="0" applyFont="1" applyFill="1" applyBorder="1" applyAlignment="1">
      <alignment horizontal="center" wrapText="1"/>
    </xf>
    <xf numFmtId="0" fontId="5" fillId="2" borderId="103" xfId="0" applyFont="1" applyFill="1" applyBorder="1" applyAlignment="1">
      <alignment horizontal="center" wrapText="1"/>
    </xf>
    <xf numFmtId="1" fontId="4" fillId="5" borderId="103" xfId="7" applyNumberFormat="1" applyFill="1" applyBorder="1" applyAlignment="1">
      <alignment horizontal="center"/>
    </xf>
    <xf numFmtId="1" fontId="4" fillId="2" borderId="103" xfId="7" applyNumberFormat="1" applyFill="1" applyBorder="1" applyAlignment="1">
      <alignment horizontal="center"/>
    </xf>
    <xf numFmtId="2" fontId="4" fillId="0" borderId="0" xfId="0" applyNumberFormat="1" applyFont="1"/>
    <xf numFmtId="2" fontId="2" fillId="3" borderId="34" xfId="2" applyNumberFormat="1" applyFont="1" applyFill="1" applyBorder="1" applyAlignment="1">
      <alignment horizontal="center" wrapText="1"/>
    </xf>
    <xf numFmtId="2" fontId="7" fillId="3" borderId="24" xfId="7" applyNumberFormat="1" applyFont="1" applyFill="1" applyBorder="1" applyAlignment="1">
      <alignment horizontal="center"/>
    </xf>
    <xf numFmtId="2" fontId="4" fillId="0" borderId="103" xfId="0" applyNumberFormat="1" applyFont="1" applyBorder="1"/>
    <xf numFmtId="2" fontId="4" fillId="0" borderId="24" xfId="0" applyNumberFormat="1" applyFont="1" applyBorder="1"/>
    <xf numFmtId="49" fontId="4" fillId="0" borderId="24" xfId="6" applyNumberFormat="1" applyBorder="1"/>
    <xf numFmtId="49" fontId="4" fillId="0" borderId="103" xfId="6" applyNumberFormat="1" applyBorder="1" applyAlignment="1">
      <alignment wrapText="1"/>
    </xf>
    <xf numFmtId="0" fontId="4" fillId="0" borderId="27" xfId="0" applyFont="1" applyBorder="1"/>
    <xf numFmtId="2" fontId="0" fillId="0" borderId="103" xfId="0" applyNumberFormat="1" applyBorder="1"/>
    <xf numFmtId="0" fontId="4" fillId="0" borderId="0" xfId="0" applyFont="1" applyAlignment="1">
      <alignment wrapText="1"/>
    </xf>
    <xf numFmtId="0" fontId="10" fillId="2" borderId="6" xfId="0" applyFont="1" applyFill="1" applyBorder="1" applyAlignment="1">
      <alignment wrapText="1"/>
    </xf>
    <xf numFmtId="0" fontId="2" fillId="2" borderId="34" xfId="2" applyFont="1" applyFill="1" applyBorder="1" applyAlignment="1">
      <alignment wrapText="1"/>
    </xf>
    <xf numFmtId="0" fontId="0" fillId="2" borderId="24" xfId="7" applyFont="1" applyFill="1" applyBorder="1" applyAlignment="1">
      <alignment vertical="center" wrapText="1"/>
    </xf>
    <xf numFmtId="0" fontId="4" fillId="2" borderId="24" xfId="7" applyFill="1" applyBorder="1" applyAlignment="1">
      <alignment wrapText="1"/>
    </xf>
    <xf numFmtId="0" fontId="10" fillId="0" borderId="3" xfId="0" applyFont="1" applyBorder="1" applyAlignment="1">
      <alignment horizontal="right" wrapText="1"/>
    </xf>
    <xf numFmtId="0" fontId="0" fillId="2" borderId="109" xfId="0" applyFill="1" applyBorder="1" applyAlignment="1">
      <alignment wrapText="1"/>
    </xf>
    <xf numFmtId="0" fontId="0" fillId="2" borderId="109" xfId="0" applyFill="1" applyBorder="1"/>
    <xf numFmtId="0" fontId="0" fillId="2" borderId="24" xfId="0" applyFill="1" applyBorder="1" applyAlignment="1">
      <alignment horizontal="center"/>
    </xf>
    <xf numFmtId="0" fontId="0" fillId="2" borderId="24" xfId="7" applyFont="1" applyFill="1" applyBorder="1" applyAlignment="1">
      <alignment horizontal="center"/>
    </xf>
    <xf numFmtId="0" fontId="7" fillId="2" borderId="24" xfId="0" applyFont="1" applyFill="1" applyBorder="1"/>
    <xf numFmtId="0" fontId="7" fillId="2" borderId="24" xfId="0" applyFont="1" applyFill="1" applyBorder="1" applyAlignment="1">
      <alignment wrapText="1"/>
    </xf>
    <xf numFmtId="0" fontId="7" fillId="2" borderId="109" xfId="0" applyFont="1" applyFill="1" applyBorder="1"/>
    <xf numFmtId="0" fontId="27" fillId="2" borderId="109" xfId="14" applyFill="1" applyBorder="1" applyAlignment="1">
      <alignment wrapText="1"/>
    </xf>
    <xf numFmtId="0" fontId="7" fillId="2" borderId="109" xfId="0" applyFont="1" applyFill="1" applyBorder="1" applyAlignment="1">
      <alignment wrapText="1"/>
    </xf>
    <xf numFmtId="0" fontId="28" fillId="0" borderId="0" xfId="0" applyFont="1"/>
    <xf numFmtId="0" fontId="23" fillId="0" borderId="54" xfId="0" applyFont="1" applyBorder="1" applyAlignment="1">
      <alignment horizontal="center"/>
    </xf>
    <xf numFmtId="0" fontId="23" fillId="0" borderId="54" xfId="0" applyFont="1" applyBorder="1" applyAlignment="1">
      <alignment wrapText="1"/>
    </xf>
    <xf numFmtId="0" fontId="23" fillId="0" borderId="54" xfId="0" applyFont="1" applyBorder="1"/>
    <xf numFmtId="0" fontId="23" fillId="2" borderId="54" xfId="0" applyFont="1" applyFill="1" applyBorder="1" applyAlignment="1">
      <alignment horizontal="center"/>
    </xf>
    <xf numFmtId="0" fontId="23" fillId="0" borderId="54" xfId="0" applyFont="1" applyBorder="1" applyAlignment="1">
      <alignment horizontal="left" wrapText="1"/>
    </xf>
    <xf numFmtId="14" fontId="20" fillId="2" borderId="54" xfId="0" applyNumberFormat="1" applyFont="1" applyFill="1" applyBorder="1" applyAlignment="1">
      <alignment horizontal="center" wrapText="1"/>
    </xf>
    <xf numFmtId="0" fontId="26" fillId="0" borderId="4" xfId="0" applyFont="1" applyBorder="1"/>
    <xf numFmtId="0" fontId="25" fillId="4" borderId="34" xfId="0" applyFont="1" applyFill="1" applyBorder="1" applyAlignment="1">
      <alignment horizontal="center" wrapText="1"/>
    </xf>
    <xf numFmtId="1" fontId="4" fillId="2" borderId="15" xfId="0" applyNumberFormat="1" applyFont="1" applyFill="1" applyBorder="1" applyAlignment="1">
      <alignment horizontal="center"/>
    </xf>
    <xf numFmtId="49" fontId="4" fillId="2" borderId="105" xfId="2" applyNumberFormat="1" applyFill="1" applyBorder="1" applyAlignment="1">
      <alignment horizontal="center" vertical="center" wrapText="1"/>
    </xf>
    <xf numFmtId="49" fontId="4" fillId="2" borderId="54" xfId="2" applyNumberFormat="1" applyFill="1" applyBorder="1" applyAlignment="1">
      <alignment horizontal="center" vertical="center"/>
    </xf>
    <xf numFmtId="1" fontId="4" fillId="2" borderId="12" xfId="0" applyNumberFormat="1" applyFont="1" applyFill="1" applyBorder="1"/>
    <xf numFmtId="0" fontId="23" fillId="2" borderId="24" xfId="0" applyFont="1" applyFill="1" applyBorder="1" applyAlignment="1">
      <alignment horizontal="center" wrapText="1"/>
    </xf>
    <xf numFmtId="0" fontId="12" fillId="0" borderId="35" xfId="0" applyFont="1" applyBorder="1"/>
    <xf numFmtId="0" fontId="10" fillId="0" borderId="39" xfId="3" applyFont="1" applyBorder="1" applyAlignment="1">
      <alignment horizontal="center" wrapText="1"/>
    </xf>
    <xf numFmtId="0" fontId="10" fillId="0" borderId="39" xfId="3" applyFont="1" applyBorder="1" applyAlignment="1">
      <alignment horizontal="center"/>
    </xf>
    <xf numFmtId="0" fontId="10" fillId="0" borderId="39" xfId="4" applyFont="1" applyBorder="1" applyAlignment="1">
      <alignment horizontal="center" wrapText="1"/>
    </xf>
    <xf numFmtId="0" fontId="10" fillId="0" borderId="39" xfId="4" applyFont="1" applyBorder="1" applyAlignment="1">
      <alignment horizontal="center"/>
    </xf>
    <xf numFmtId="0" fontId="2" fillId="2" borderId="39" xfId="5" applyFont="1" applyFill="1" applyBorder="1" applyAlignment="1">
      <alignment horizontal="center" wrapText="1"/>
    </xf>
    <xf numFmtId="0" fontId="2" fillId="3" borderId="39" xfId="5" applyFont="1" applyFill="1" applyBorder="1" applyAlignment="1">
      <alignment horizontal="center" wrapText="1"/>
    </xf>
    <xf numFmtId="0" fontId="2" fillId="2" borderId="39" xfId="5" applyFont="1" applyFill="1" applyBorder="1" applyAlignment="1">
      <alignment wrapText="1"/>
    </xf>
    <xf numFmtId="0" fontId="2" fillId="2" borderId="39" xfId="3" applyFont="1" applyFill="1" applyBorder="1" applyAlignment="1">
      <alignment horizontal="center"/>
    </xf>
    <xf numFmtId="0" fontId="4" fillId="2" borderId="15" xfId="0" applyFont="1" applyFill="1" applyBorder="1" applyAlignment="1">
      <alignment horizontal="center" wrapText="1"/>
    </xf>
    <xf numFmtId="0" fontId="4" fillId="2" borderId="15" xfId="0" applyFont="1" applyFill="1" applyBorder="1" applyAlignment="1">
      <alignment wrapText="1"/>
    </xf>
    <xf numFmtId="0" fontId="4" fillId="2" borderId="3" xfId="0" applyFont="1" applyFill="1" applyBorder="1" applyAlignment="1">
      <alignment horizontal="center" wrapText="1"/>
    </xf>
    <xf numFmtId="1" fontId="4" fillId="2" borderId="24" xfId="5" applyNumberFormat="1" applyFont="1" applyFill="1" applyBorder="1" applyAlignment="1">
      <alignment horizontal="center"/>
    </xf>
    <xf numFmtId="0" fontId="0" fillId="2" borderId="24" xfId="5" applyFont="1" applyFill="1" applyBorder="1" applyAlignment="1">
      <alignment wrapText="1"/>
    </xf>
    <xf numFmtId="0" fontId="4" fillId="2" borderId="24" xfId="5" applyFont="1" applyFill="1" applyBorder="1"/>
    <xf numFmtId="0" fontId="4" fillId="2" borderId="24" xfId="5" applyFont="1" applyFill="1" applyBorder="1" applyAlignment="1">
      <alignment wrapText="1"/>
    </xf>
    <xf numFmtId="1" fontId="4" fillId="2" borderId="109" xfId="5" applyNumberFormat="1" applyFont="1" applyFill="1" applyBorder="1" applyAlignment="1">
      <alignment horizontal="center"/>
    </xf>
    <xf numFmtId="0" fontId="7" fillId="2" borderId="109" xfId="3" applyFont="1" applyFill="1" applyBorder="1"/>
    <xf numFmtId="0" fontId="20" fillId="2" borderId="24" xfId="5" applyFont="1" applyFill="1" applyBorder="1" applyAlignment="1">
      <alignment wrapText="1"/>
    </xf>
    <xf numFmtId="0" fontId="4" fillId="2" borderId="109" xfId="3" applyFont="1" applyFill="1" applyBorder="1"/>
    <xf numFmtId="0" fontId="12" fillId="0" borderId="0" xfId="0" applyFont="1"/>
    <xf numFmtId="0" fontId="10" fillId="0" borderId="0" xfId="3" applyFont="1"/>
    <xf numFmtId="0" fontId="7" fillId="0" borderId="0" xfId="3" applyFont="1"/>
    <xf numFmtId="0" fontId="4" fillId="0" borderId="23" xfId="4" applyFont="1" applyBorder="1" applyAlignment="1">
      <alignment horizontal="center"/>
    </xf>
    <xf numFmtId="0" fontId="23" fillId="0" borderId="24" xfId="4" applyFont="1" applyBorder="1" applyAlignment="1">
      <alignment horizontal="center" wrapText="1"/>
    </xf>
    <xf numFmtId="0" fontId="23" fillId="0" borderId="66" xfId="0" applyFont="1" applyBorder="1" applyAlignment="1">
      <alignment horizontal="center"/>
    </xf>
    <xf numFmtId="0" fontId="6" fillId="0" borderId="24" xfId="4" applyFont="1" applyBorder="1" applyAlignment="1">
      <alignment horizontal="center"/>
    </xf>
    <xf numFmtId="0" fontId="4" fillId="0" borderId="24" xfId="4" applyFont="1" applyBorder="1" applyAlignment="1">
      <alignment horizontal="center"/>
    </xf>
    <xf numFmtId="0" fontId="20" fillId="0" borderId="24" xfId="4" applyFont="1" applyBorder="1" applyAlignment="1">
      <alignment horizontal="center"/>
    </xf>
    <xf numFmtId="0" fontId="4" fillId="0" borderId="24" xfId="4" applyFont="1" applyBorder="1" applyAlignment="1">
      <alignment horizontal="center" wrapText="1"/>
    </xf>
    <xf numFmtId="0" fontId="23" fillId="0" borderId="24" xfId="4" applyFont="1" applyBorder="1" applyAlignment="1">
      <alignment horizontal="center"/>
    </xf>
    <xf numFmtId="0" fontId="20" fillId="0" borderId="66" xfId="4" applyFont="1" applyBorder="1" applyAlignment="1">
      <alignment horizontal="center"/>
    </xf>
    <xf numFmtId="0" fontId="4" fillId="0" borderId="72" xfId="4" applyFont="1" applyBorder="1" applyAlignment="1">
      <alignment horizontal="center" wrapText="1"/>
    </xf>
    <xf numFmtId="0" fontId="4" fillId="0" borderId="83" xfId="4" applyFont="1" applyBorder="1" applyAlignment="1">
      <alignment horizontal="center"/>
    </xf>
    <xf numFmtId="0" fontId="6" fillId="0" borderId="78" xfId="4" applyFont="1" applyBorder="1" applyAlignment="1">
      <alignment horizontal="center"/>
    </xf>
    <xf numFmtId="0" fontId="4" fillId="0" borderId="78" xfId="4" applyFont="1" applyBorder="1" applyAlignment="1">
      <alignment horizontal="center"/>
    </xf>
    <xf numFmtId="0" fontId="20" fillId="0" borderId="78" xfId="4" applyFont="1" applyBorder="1" applyAlignment="1">
      <alignment horizontal="center" wrapText="1"/>
    </xf>
    <xf numFmtId="0" fontId="4" fillId="0" borderId="78" xfId="4" applyFont="1" applyBorder="1" applyAlignment="1">
      <alignment horizontal="center" wrapText="1"/>
    </xf>
    <xf numFmtId="0" fontId="20" fillId="0" borderId="78" xfId="4" applyFont="1" applyBorder="1" applyAlignment="1">
      <alignment horizontal="center"/>
    </xf>
    <xf numFmtId="0" fontId="4" fillId="0" borderId="84" xfId="4" applyFont="1" applyBorder="1" applyAlignment="1">
      <alignment horizontal="center" wrapText="1"/>
    </xf>
    <xf numFmtId="0" fontId="4" fillId="0" borderId="5" xfId="4" applyFont="1" applyBorder="1" applyAlignment="1">
      <alignment horizontal="center"/>
    </xf>
    <xf numFmtId="0" fontId="23" fillId="0" borderId="109" xfId="0" applyFont="1" applyBorder="1" applyAlignment="1">
      <alignment horizontal="center"/>
    </xf>
    <xf numFmtId="0" fontId="23" fillId="2" borderId="109" xfId="0" applyFont="1" applyFill="1" applyBorder="1" applyAlignment="1">
      <alignment wrapText="1"/>
    </xf>
    <xf numFmtId="0" fontId="26" fillId="2" borderId="109" xfId="0" applyFont="1" applyFill="1" applyBorder="1" applyAlignment="1">
      <alignment wrapText="1"/>
    </xf>
    <xf numFmtId="0" fontId="25" fillId="0" borderId="0" xfId="0" applyFont="1"/>
    <xf numFmtId="0" fontId="26" fillId="0" borderId="36" xfId="0" applyFont="1" applyBorder="1"/>
    <xf numFmtId="0" fontId="31" fillId="0" borderId="2" xfId="0" applyFont="1" applyBorder="1"/>
    <xf numFmtId="0" fontId="31" fillId="0" borderId="3" xfId="0" applyFont="1" applyBorder="1" applyAlignment="1">
      <alignment horizontal="right"/>
    </xf>
    <xf numFmtId="0" fontId="26" fillId="0" borderId="16" xfId="0" applyFont="1" applyBorder="1"/>
    <xf numFmtId="0" fontId="25" fillId="0" borderId="5" xfId="0" applyFont="1" applyBorder="1" applyAlignment="1">
      <alignment horizontal="left"/>
    </xf>
    <xf numFmtId="0" fontId="31" fillId="2" borderId="6" xfId="0" applyFont="1" applyFill="1" applyBorder="1"/>
    <xf numFmtId="0" fontId="25" fillId="2" borderId="34" xfId="0" applyFont="1" applyFill="1" applyBorder="1" applyAlignment="1">
      <alignment horizontal="center" wrapText="1"/>
    </xf>
    <xf numFmtId="0" fontId="25" fillId="2" borderId="39" xfId="2" applyFont="1" applyFill="1" applyBorder="1" applyAlignment="1">
      <alignment horizontal="center" wrapText="1"/>
    </xf>
    <xf numFmtId="0" fontId="23" fillId="2" borderId="103" xfId="13" applyFont="1" applyFill="1" applyBorder="1" applyAlignment="1">
      <alignment horizontal="center" wrapText="1"/>
    </xf>
    <xf numFmtId="0" fontId="23" fillId="2" borderId="103" xfId="0" applyFont="1" applyFill="1" applyBorder="1" applyAlignment="1">
      <alignment horizontal="center"/>
    </xf>
    <xf numFmtId="0" fontId="23" fillId="2" borderId="103" xfId="6" applyFont="1" applyFill="1" applyBorder="1" applyAlignment="1">
      <alignment horizontal="center" wrapText="1"/>
    </xf>
    <xf numFmtId="0" fontId="26" fillId="2" borderId="0" xfId="0" applyFont="1" applyFill="1"/>
    <xf numFmtId="49" fontId="4" fillId="2" borderId="54" xfId="2" applyNumberFormat="1" applyFill="1" applyBorder="1" applyAlignment="1">
      <alignment horizontal="center" vertical="center" wrapText="1"/>
    </xf>
    <xf numFmtId="0" fontId="2" fillId="0" borderId="33" xfId="0" applyFont="1" applyBorder="1" applyAlignment="1">
      <alignment horizontal="right"/>
    </xf>
    <xf numFmtId="0" fontId="2" fillId="0" borderId="34" xfId="2" applyFont="1" applyBorder="1" applyAlignment="1">
      <alignment horizontal="center" wrapText="1"/>
    </xf>
    <xf numFmtId="0" fontId="25" fillId="0" borderId="0" xfId="0" applyFont="1" applyAlignment="1">
      <alignment vertical="center"/>
    </xf>
    <xf numFmtId="0" fontId="23" fillId="0" borderId="0" xfId="0" applyFont="1"/>
    <xf numFmtId="0" fontId="25" fillId="0" borderId="3" xfId="0" applyFont="1" applyBorder="1" applyAlignment="1">
      <alignment horizontal="right"/>
    </xf>
    <xf numFmtId="0" fontId="23" fillId="0" borderId="16" xfId="0" applyFont="1" applyBorder="1"/>
    <xf numFmtId="0" fontId="23" fillId="0" borderId="4" xfId="0" applyFont="1" applyBorder="1"/>
    <xf numFmtId="0" fontId="25" fillId="2" borderId="17" xfId="0" applyFont="1" applyFill="1" applyBorder="1" applyAlignment="1">
      <alignment horizontal="right" vertical="center"/>
    </xf>
    <xf numFmtId="0" fontId="25" fillId="0" borderId="25" xfId="0" applyFont="1" applyBorder="1" applyAlignment="1">
      <alignment horizontal="center" vertical="center" wrapText="1"/>
    </xf>
    <xf numFmtId="0" fontId="25" fillId="0" borderId="5" xfId="0" applyFont="1" applyBorder="1" applyAlignment="1">
      <alignment horizontal="center" vertical="center" textRotation="90"/>
    </xf>
    <xf numFmtId="0" fontId="25" fillId="0" borderId="14" xfId="0" applyFont="1" applyBorder="1" applyAlignment="1">
      <alignment horizontal="center" vertical="center" textRotation="90"/>
    </xf>
    <xf numFmtId="0" fontId="25" fillId="0" borderId="6" xfId="0" applyFont="1" applyBorder="1" applyAlignment="1">
      <alignment horizontal="center" vertical="center" textRotation="90"/>
    </xf>
    <xf numFmtId="0" fontId="25" fillId="0" borderId="70" xfId="0" applyFont="1" applyBorder="1" applyAlignment="1">
      <alignment horizontal="center" vertical="center" textRotation="90"/>
    </xf>
    <xf numFmtId="0" fontId="23" fillId="0" borderId="17" xfId="0" applyFont="1" applyBorder="1"/>
    <xf numFmtId="0" fontId="23" fillId="0" borderId="12" xfId="0" applyFont="1" applyBorder="1" applyAlignment="1">
      <alignment horizontal="center" vertical="center"/>
    </xf>
    <xf numFmtId="49" fontId="23" fillId="0" borderId="12"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3" fillId="0" borderId="15" xfId="0" applyNumberFormat="1" applyFont="1" applyBorder="1" applyAlignment="1">
      <alignment horizontal="center"/>
    </xf>
    <xf numFmtId="49" fontId="23" fillId="0" borderId="3" xfId="0" applyNumberFormat="1" applyFont="1" applyBorder="1" applyAlignment="1">
      <alignment horizontal="center"/>
    </xf>
    <xf numFmtId="0" fontId="23" fillId="0" borderId="15" xfId="0" applyFont="1" applyBorder="1" applyAlignment="1">
      <alignment horizontal="center"/>
    </xf>
    <xf numFmtId="0" fontId="23" fillId="0" borderId="20" xfId="0" applyFont="1" applyBorder="1" applyAlignment="1">
      <alignment horizontal="center"/>
    </xf>
    <xf numFmtId="49" fontId="23" fillId="0" borderId="21" xfId="0" applyNumberFormat="1" applyFont="1" applyBorder="1" applyAlignment="1">
      <alignment horizontal="center"/>
    </xf>
    <xf numFmtId="49" fontId="23" fillId="0" borderId="20" xfId="0" applyNumberFormat="1" applyFont="1" applyBorder="1" applyAlignment="1">
      <alignment horizontal="center"/>
    </xf>
    <xf numFmtId="49" fontId="23" fillId="0" borderId="24" xfId="0" applyNumberFormat="1" applyFont="1" applyBorder="1" applyAlignment="1">
      <alignment horizontal="center"/>
    </xf>
    <xf numFmtId="49" fontId="23" fillId="0" borderId="22" xfId="0" applyNumberFormat="1" applyFont="1" applyBorder="1" applyAlignment="1">
      <alignment horizontal="center"/>
    </xf>
    <xf numFmtId="0" fontId="23" fillId="0" borderId="67" xfId="0" applyFont="1" applyBorder="1" applyAlignment="1">
      <alignment horizontal="center"/>
    </xf>
    <xf numFmtId="49" fontId="23" fillId="0" borderId="66" xfId="0" applyNumberFormat="1" applyFont="1" applyBorder="1" applyAlignment="1">
      <alignment horizontal="center"/>
    </xf>
    <xf numFmtId="49" fontId="23" fillId="0" borderId="25" xfId="0" applyNumberFormat="1" applyFont="1" applyBorder="1" applyAlignment="1">
      <alignment horizontal="center"/>
    </xf>
    <xf numFmtId="49" fontId="23" fillId="0" borderId="67" xfId="0" applyNumberFormat="1" applyFont="1" applyBorder="1" applyAlignment="1">
      <alignment horizontal="center"/>
    </xf>
    <xf numFmtId="49" fontId="23" fillId="0" borderId="75" xfId="0" applyNumberFormat="1" applyFont="1" applyBorder="1" applyAlignment="1">
      <alignment horizontal="left" vertical="center"/>
    </xf>
    <xf numFmtId="49" fontId="23" fillId="0" borderId="68" xfId="0" applyNumberFormat="1" applyFont="1" applyBorder="1" applyAlignment="1">
      <alignment horizontal="center"/>
    </xf>
    <xf numFmtId="49" fontId="23" fillId="0" borderId="72" xfId="0" applyNumberFormat="1" applyFont="1" applyBorder="1" applyAlignment="1">
      <alignment horizontal="center"/>
    </xf>
    <xf numFmtId="49" fontId="23" fillId="0" borderId="69" xfId="0" applyNumberFormat="1" applyFont="1" applyBorder="1" applyAlignment="1">
      <alignment horizontal="center"/>
    </xf>
    <xf numFmtId="49" fontId="23" fillId="0" borderId="12" xfId="0" applyNumberFormat="1" applyFont="1" applyBorder="1" applyAlignment="1">
      <alignment horizontal="center"/>
    </xf>
    <xf numFmtId="49" fontId="23" fillId="0" borderId="27" xfId="0" applyNumberFormat="1" applyFont="1" applyBorder="1" applyAlignment="1">
      <alignment horizontal="center"/>
    </xf>
    <xf numFmtId="49" fontId="23" fillId="4" borderId="66" xfId="0" applyNumberFormat="1" applyFont="1" applyFill="1" applyBorder="1" applyAlignment="1">
      <alignment horizontal="center"/>
    </xf>
    <xf numFmtId="49" fontId="23" fillId="4" borderId="68" xfId="0" applyNumberFormat="1" applyFont="1" applyFill="1" applyBorder="1" applyAlignment="1">
      <alignment horizontal="center"/>
    </xf>
    <xf numFmtId="49" fontId="23" fillId="4" borderId="73" xfId="0" applyNumberFormat="1" applyFont="1" applyFill="1" applyBorder="1" applyAlignment="1">
      <alignment horizontal="center"/>
    </xf>
    <xf numFmtId="49" fontId="23" fillId="4" borderId="67" xfId="0" applyNumberFormat="1" applyFont="1" applyFill="1" applyBorder="1" applyAlignment="1">
      <alignment horizontal="center"/>
    </xf>
    <xf numFmtId="0" fontId="23" fillId="0" borderId="75" xfId="0" applyFont="1" applyBorder="1" applyAlignment="1">
      <alignment wrapText="1"/>
    </xf>
    <xf numFmtId="49" fontId="23" fillId="4" borderId="69" xfId="0" applyNumberFormat="1" applyFont="1" applyFill="1" applyBorder="1" applyAlignment="1">
      <alignment horizontal="center"/>
    </xf>
    <xf numFmtId="49" fontId="23" fillId="0" borderId="13" xfId="0" applyNumberFormat="1" applyFont="1" applyBorder="1" applyAlignment="1">
      <alignment horizontal="center"/>
    </xf>
    <xf numFmtId="0" fontId="23" fillId="0" borderId="73" xfId="0" applyFont="1" applyBorder="1" applyAlignment="1">
      <alignment horizontal="center"/>
    </xf>
    <xf numFmtId="0" fontId="23" fillId="0" borderId="75" xfId="0" applyFont="1" applyBorder="1" applyAlignment="1">
      <alignment horizontal="left"/>
    </xf>
    <xf numFmtId="49" fontId="23" fillId="4" borderId="72" xfId="0" applyNumberFormat="1" applyFont="1" applyFill="1" applyBorder="1" applyAlignment="1">
      <alignment horizontal="center"/>
    </xf>
    <xf numFmtId="0" fontId="23" fillId="0" borderId="70" xfId="0" applyFont="1" applyBorder="1" applyAlignment="1">
      <alignment horizontal="center" vertical="center"/>
    </xf>
    <xf numFmtId="49" fontId="23" fillId="0" borderId="70" xfId="0" applyNumberFormat="1" applyFont="1" applyBorder="1" applyAlignment="1">
      <alignment horizontal="center"/>
    </xf>
    <xf numFmtId="49" fontId="23" fillId="0" borderId="6" xfId="0" applyNumberFormat="1" applyFont="1" applyBorder="1" applyAlignment="1">
      <alignment horizontal="center"/>
    </xf>
    <xf numFmtId="0" fontId="23" fillId="0" borderId="70" xfId="0" applyFont="1" applyBorder="1" applyAlignment="1">
      <alignment horizontal="center"/>
    </xf>
    <xf numFmtId="49" fontId="23" fillId="4" borderId="71" xfId="0" applyNumberFormat="1" applyFont="1" applyFill="1" applyBorder="1" applyAlignment="1">
      <alignment horizontal="center"/>
    </xf>
    <xf numFmtId="0" fontId="23" fillId="0" borderId="74" xfId="0" applyFont="1" applyBorder="1" applyAlignment="1">
      <alignment horizontal="center"/>
    </xf>
    <xf numFmtId="0" fontId="23" fillId="0" borderId="71" xfId="0" applyFont="1" applyBorder="1" applyAlignment="1">
      <alignment horizontal="center"/>
    </xf>
    <xf numFmtId="49" fontId="23" fillId="0" borderId="65" xfId="0" applyNumberFormat="1" applyFont="1" applyBorder="1" applyAlignment="1">
      <alignment horizontal="center" vertical="center"/>
    </xf>
    <xf numFmtId="0" fontId="23" fillId="0" borderId="75" xfId="0" applyFont="1" applyBorder="1" applyAlignment="1">
      <alignment horizontal="left" vertical="top"/>
    </xf>
    <xf numFmtId="0" fontId="23" fillId="0" borderId="76" xfId="0" applyFont="1" applyBorder="1"/>
    <xf numFmtId="0" fontId="25" fillId="0" borderId="2" xfId="0" applyFont="1" applyBorder="1"/>
    <xf numFmtId="0" fontId="25" fillId="0" borderId="28" xfId="0" applyFont="1" applyBorder="1" applyAlignment="1">
      <alignment horizontal="left"/>
    </xf>
    <xf numFmtId="0" fontId="31" fillId="2" borderId="29" xfId="0" applyFont="1" applyFill="1" applyBorder="1"/>
    <xf numFmtId="0" fontId="26" fillId="0" borderId="24" xfId="0" applyFont="1" applyBorder="1" applyAlignment="1">
      <alignment horizontal="center"/>
    </xf>
    <xf numFmtId="0" fontId="26" fillId="0" borderId="66" xfId="0" applyFont="1" applyBorder="1" applyAlignment="1">
      <alignment horizontal="center"/>
    </xf>
    <xf numFmtId="49" fontId="26" fillId="0" borderId="24" xfId="0" applyNumberFormat="1" applyFont="1" applyBorder="1" applyAlignment="1">
      <alignment horizontal="center" wrapText="1"/>
    </xf>
    <xf numFmtId="49" fontId="26" fillId="0" borderId="66" xfId="0" applyNumberFormat="1" applyFont="1" applyBorder="1" applyAlignment="1">
      <alignment horizontal="center"/>
    </xf>
    <xf numFmtId="0" fontId="26" fillId="0" borderId="66" xfId="0" applyFont="1" applyBorder="1" applyAlignment="1">
      <alignment wrapText="1"/>
    </xf>
    <xf numFmtId="0" fontId="26" fillId="2" borderId="12" xfId="0" applyFont="1" applyFill="1" applyBorder="1" applyAlignment="1">
      <alignment wrapText="1"/>
    </xf>
    <xf numFmtId="0" fontId="26" fillId="0" borderId="66" xfId="0" applyFont="1" applyBorder="1" applyAlignment="1">
      <alignment horizontal="justify" wrapText="1"/>
    </xf>
    <xf numFmtId="0" fontId="26" fillId="2" borderId="66" xfId="0" applyFont="1" applyFill="1" applyBorder="1"/>
    <xf numFmtId="0" fontId="26" fillId="0" borderId="66" xfId="0" applyFont="1" applyBorder="1" applyAlignment="1">
      <alignment horizontal="left" wrapText="1"/>
    </xf>
    <xf numFmtId="0" fontId="26" fillId="0" borderId="66" xfId="12" applyFont="1" applyBorder="1" applyAlignment="1">
      <alignment horizontal="center"/>
    </xf>
    <xf numFmtId="0" fontId="26" fillId="0" borderId="24" xfId="12" applyFont="1" applyBorder="1" applyAlignment="1">
      <alignment horizontal="center"/>
    </xf>
    <xf numFmtId="49" fontId="26" fillId="0" borderId="77" xfId="0" applyNumberFormat="1" applyFont="1" applyBorder="1" applyAlignment="1">
      <alignment horizontal="center"/>
    </xf>
    <xf numFmtId="0" fontId="26" fillId="0" borderId="78" xfId="0" applyFont="1" applyBorder="1" applyAlignment="1">
      <alignment horizontal="center"/>
    </xf>
    <xf numFmtId="0" fontId="26" fillId="0" borderId="78" xfId="0" applyFont="1" applyBorder="1" applyAlignment="1">
      <alignment wrapText="1"/>
    </xf>
    <xf numFmtId="49" fontId="26" fillId="0" borderId="78" xfId="0" applyNumberFormat="1" applyFont="1" applyBorder="1" applyAlignment="1">
      <alignment horizontal="center"/>
    </xf>
    <xf numFmtId="0" fontId="26" fillId="0" borderId="78" xfId="0" applyFont="1" applyBorder="1" applyAlignment="1">
      <alignment horizontal="justify" wrapText="1"/>
    </xf>
    <xf numFmtId="0" fontId="26" fillId="0" borderId="78" xfId="0" applyFont="1" applyBorder="1" applyAlignment="1">
      <alignment horizontal="left" wrapText="1"/>
    </xf>
    <xf numFmtId="0" fontId="26" fillId="2" borderId="66" xfId="0" applyFont="1" applyFill="1" applyBorder="1" applyAlignment="1">
      <alignment wrapText="1"/>
    </xf>
    <xf numFmtId="49" fontId="26" fillId="0" borderId="79" xfId="0" applyNumberFormat="1" applyFont="1" applyBorder="1" applyAlignment="1">
      <alignment horizontal="center"/>
    </xf>
    <xf numFmtId="49" fontId="26" fillId="0" borderId="78" xfId="0" applyNumberFormat="1" applyFont="1" applyBorder="1" applyAlignment="1">
      <alignment horizontal="center" wrapText="1"/>
    </xf>
    <xf numFmtId="49" fontId="26" fillId="0" borderId="24" xfId="0" applyNumberFormat="1" applyFont="1" applyBorder="1" applyAlignment="1">
      <alignment horizontal="center"/>
    </xf>
    <xf numFmtId="49" fontId="26" fillId="0" borderId="80" xfId="0" applyNumberFormat="1" applyFont="1" applyBorder="1" applyAlignment="1">
      <alignment horizontal="center"/>
    </xf>
    <xf numFmtId="1" fontId="26" fillId="0" borderId="0" xfId="0" applyNumberFormat="1" applyFont="1"/>
    <xf numFmtId="0" fontId="26" fillId="0" borderId="61" xfId="0" applyFont="1" applyBorder="1" applyAlignment="1">
      <alignment horizontal="center"/>
    </xf>
    <xf numFmtId="49" fontId="26" fillId="0" borderId="81" xfId="0" applyNumberFormat="1" applyFont="1" applyBorder="1" applyAlignment="1">
      <alignment horizontal="center"/>
    </xf>
    <xf numFmtId="49" fontId="26" fillId="0" borderId="82" xfId="0" applyNumberFormat="1" applyFont="1" applyBorder="1" applyAlignment="1">
      <alignment horizontal="center"/>
    </xf>
    <xf numFmtId="0" fontId="26" fillId="0" borderId="81" xfId="0" applyFont="1" applyBorder="1" applyAlignment="1">
      <alignment horizontal="center"/>
    </xf>
    <xf numFmtId="0" fontId="25" fillId="0" borderId="30" xfId="0" applyFont="1" applyBorder="1" applyAlignment="1">
      <alignment horizontal="center" wrapText="1"/>
    </xf>
    <xf numFmtId="0" fontId="25" fillId="0" borderId="31" xfId="0" applyFont="1" applyBorder="1" applyAlignment="1">
      <alignment horizontal="center" wrapText="1"/>
    </xf>
    <xf numFmtId="0" fontId="25" fillId="2" borderId="31" xfId="0" applyFont="1" applyFill="1" applyBorder="1" applyAlignment="1">
      <alignment horizontal="center" wrapText="1"/>
    </xf>
    <xf numFmtId="0" fontId="25" fillId="3" borderId="31" xfId="0" applyFont="1" applyFill="1" applyBorder="1" applyAlignment="1">
      <alignment horizontal="center" wrapText="1"/>
    </xf>
    <xf numFmtId="0" fontId="25" fillId="2" borderId="32" xfId="0" applyFont="1" applyFill="1" applyBorder="1" applyAlignment="1">
      <alignment horizontal="center" wrapText="1"/>
    </xf>
    <xf numFmtId="1" fontId="26" fillId="0" borderId="78" xfId="0" applyNumberFormat="1" applyFont="1" applyBorder="1" applyAlignment="1">
      <alignment horizontal="center" wrapText="1"/>
    </xf>
    <xf numFmtId="0" fontId="31" fillId="0" borderId="0" xfId="10" applyFont="1" applyAlignment="1">
      <alignment horizontal="left"/>
    </xf>
    <xf numFmtId="0" fontId="26" fillId="0" borderId="0" xfId="9" applyFont="1"/>
    <xf numFmtId="0" fontId="23" fillId="0" borderId="0" xfId="9" applyFont="1" applyAlignment="1">
      <alignment horizontal="center"/>
    </xf>
    <xf numFmtId="2" fontId="23" fillId="0" borderId="0" xfId="9" applyNumberFormat="1" applyFont="1" applyAlignment="1">
      <alignment horizontal="center"/>
    </xf>
    <xf numFmtId="0" fontId="23" fillId="0" borderId="4" xfId="9" applyFont="1" applyBorder="1" applyAlignment="1">
      <alignment horizontal="center"/>
    </xf>
    <xf numFmtId="2" fontId="23" fillId="0" borderId="4" xfId="9" applyNumberFormat="1" applyFont="1" applyBorder="1" applyAlignment="1">
      <alignment horizontal="center"/>
    </xf>
    <xf numFmtId="1" fontId="26" fillId="0" borderId="24" xfId="0" applyNumberFormat="1" applyFont="1" applyBorder="1" applyAlignment="1">
      <alignment horizontal="center" wrapText="1"/>
    </xf>
    <xf numFmtId="1" fontId="23" fillId="2" borderId="24" xfId="9" applyNumberFormat="1" applyFont="1" applyFill="1" applyBorder="1"/>
    <xf numFmtId="0" fontId="23" fillId="2" borderId="24" xfId="9" applyFont="1" applyFill="1" applyBorder="1"/>
    <xf numFmtId="1" fontId="23" fillId="2" borderId="12" xfId="9" applyNumberFormat="1" applyFont="1" applyFill="1" applyBorder="1"/>
    <xf numFmtId="1" fontId="23" fillId="2" borderId="109" xfId="9" applyNumberFormat="1" applyFont="1" applyFill="1" applyBorder="1"/>
    <xf numFmtId="0" fontId="23" fillId="2" borderId="12" xfId="9" applyFont="1" applyFill="1" applyBorder="1"/>
    <xf numFmtId="0" fontId="26" fillId="6" borderId="78" xfId="0" applyFont="1" applyFill="1" applyBorder="1" applyAlignment="1">
      <alignment horizontal="center" wrapText="1" shrinkToFit="1"/>
    </xf>
    <xf numFmtId="1" fontId="26" fillId="0" borderId="78" xfId="0" applyNumberFormat="1" applyFont="1" applyBorder="1" applyAlignment="1">
      <alignment horizontal="center"/>
    </xf>
    <xf numFmtId="0" fontId="26" fillId="0" borderId="87" xfId="0" applyFont="1" applyBorder="1" applyAlignment="1">
      <alignment horizontal="center"/>
    </xf>
    <xf numFmtId="0" fontId="26" fillId="6" borderId="87" xfId="0" applyFont="1" applyFill="1" applyBorder="1" applyAlignment="1">
      <alignment horizontal="center" wrapText="1" shrinkToFit="1"/>
    </xf>
    <xf numFmtId="0" fontId="26" fillId="0" borderId="61" xfId="0" applyFont="1" applyBorder="1" applyAlignment="1">
      <alignment horizontal="center" wrapText="1"/>
    </xf>
    <xf numFmtId="0" fontId="26" fillId="0" borderId="92" xfId="0" applyFont="1" applyBorder="1" applyAlignment="1">
      <alignment horizontal="center" wrapText="1"/>
    </xf>
    <xf numFmtId="1" fontId="26" fillId="0" borderId="92" xfId="0" applyNumberFormat="1" applyFont="1" applyBorder="1" applyAlignment="1">
      <alignment horizontal="center"/>
    </xf>
    <xf numFmtId="0" fontId="26" fillId="0" borderId="91" xfId="10" applyFont="1" applyBorder="1" applyAlignment="1">
      <alignment horizontal="center"/>
    </xf>
    <xf numFmtId="0" fontId="26" fillId="0" borderId="91" xfId="0" applyFont="1" applyBorder="1" applyAlignment="1">
      <alignment horizontal="center" wrapText="1"/>
    </xf>
    <xf numFmtId="1" fontId="26" fillId="0" borderId="91" xfId="10" applyNumberFormat="1" applyFont="1" applyBorder="1" applyAlignment="1">
      <alignment horizontal="center"/>
    </xf>
    <xf numFmtId="0" fontId="23" fillId="2" borderId="103" xfId="10" applyFont="1" applyFill="1" applyBorder="1" applyAlignment="1">
      <alignment horizontal="center"/>
    </xf>
    <xf numFmtId="0" fontId="23" fillId="2" borderId="103" xfId="0" applyFont="1" applyFill="1" applyBorder="1" applyAlignment="1">
      <alignment horizontal="center" wrapText="1"/>
    </xf>
    <xf numFmtId="1" fontId="23" fillId="2" borderId="103" xfId="10" applyNumberFormat="1" applyFont="1" applyFill="1" applyBorder="1" applyAlignment="1">
      <alignment horizontal="center"/>
    </xf>
    <xf numFmtId="1" fontId="23" fillId="2" borderId="103" xfId="9" quotePrefix="1" applyNumberFormat="1" applyFont="1" applyFill="1" applyBorder="1" applyAlignment="1">
      <alignment horizontal="center"/>
    </xf>
    <xf numFmtId="2" fontId="23" fillId="3" borderId="103" xfId="9" applyNumberFormat="1" applyFont="1" applyFill="1" applyBorder="1"/>
    <xf numFmtId="1" fontId="23" fillId="2" borderId="103" xfId="9" applyNumberFormat="1" applyFont="1" applyFill="1" applyBorder="1"/>
    <xf numFmtId="2" fontId="26" fillId="0" borderId="0" xfId="0" applyNumberFormat="1" applyFont="1"/>
    <xf numFmtId="0" fontId="35" fillId="4" borderId="34" xfId="11" applyFont="1" applyFill="1" applyBorder="1" applyAlignment="1">
      <alignment horizontal="center"/>
    </xf>
    <xf numFmtId="0" fontId="35" fillId="4" borderId="34" xfId="11" applyFont="1" applyFill="1" applyBorder="1" applyAlignment="1">
      <alignment horizontal="center" wrapText="1"/>
    </xf>
    <xf numFmtId="0" fontId="35" fillId="4" borderId="34" xfId="11" applyFont="1" applyFill="1" applyBorder="1" applyAlignment="1">
      <alignment horizontal="center" wrapText="1" shrinkToFit="1"/>
    </xf>
    <xf numFmtId="0" fontId="25" fillId="4" borderId="34" xfId="11" applyFont="1" applyFill="1" applyBorder="1" applyAlignment="1">
      <alignment horizontal="center" wrapText="1"/>
    </xf>
    <xf numFmtId="0" fontId="25" fillId="2" borderId="34" xfId="11" applyFont="1" applyFill="1" applyBorder="1" applyAlignment="1">
      <alignment horizontal="center" wrapText="1"/>
    </xf>
    <xf numFmtId="2" fontId="25" fillId="3" borderId="34" xfId="11" applyNumberFormat="1" applyFont="1" applyFill="1" applyBorder="1" applyAlignment="1">
      <alignment horizontal="center" wrapText="1"/>
    </xf>
    <xf numFmtId="1" fontId="25" fillId="4" borderId="34" xfId="11" applyNumberFormat="1" applyFont="1" applyFill="1" applyBorder="1" applyAlignment="1">
      <alignment horizontal="center" wrapText="1"/>
    </xf>
    <xf numFmtId="1" fontId="26" fillId="0" borderId="0" xfId="9" applyNumberFormat="1" applyFont="1" applyAlignment="1">
      <alignment horizontal="center"/>
    </xf>
    <xf numFmtId="1" fontId="26" fillId="0" borderId="91" xfId="0" applyNumberFormat="1" applyFont="1" applyBorder="1" applyAlignment="1">
      <alignment horizontal="center"/>
    </xf>
    <xf numFmtId="1" fontId="26" fillId="0" borderId="91" xfId="10" applyNumberFormat="1" applyFont="1" applyBorder="1" applyAlignment="1">
      <alignment horizontal="center" wrapText="1"/>
    </xf>
    <xf numFmtId="1" fontId="34" fillId="2" borderId="103" xfId="10" applyNumberFormat="1" applyFont="1" applyFill="1" applyBorder="1" applyAlignment="1">
      <alignment horizontal="center" wrapText="1"/>
    </xf>
    <xf numFmtId="1" fontId="26" fillId="0" borderId="0" xfId="0" applyNumberFormat="1" applyFont="1" applyAlignment="1">
      <alignment horizontal="center"/>
    </xf>
    <xf numFmtId="1" fontId="26" fillId="2" borderId="78" xfId="0" applyNumberFormat="1" applyFont="1" applyFill="1" applyBorder="1" applyAlignment="1">
      <alignment horizontal="center"/>
    </xf>
    <xf numFmtId="9" fontId="23" fillId="3" borderId="24" xfId="1" applyFont="1" applyFill="1" applyBorder="1" applyAlignment="1"/>
    <xf numFmtId="1" fontId="23" fillId="2" borderId="24" xfId="9" applyNumberFormat="1" applyFont="1" applyFill="1" applyBorder="1" applyAlignment="1">
      <alignment horizontal="center"/>
    </xf>
    <xf numFmtId="1" fontId="7" fillId="2" borderId="12" xfId="0" applyNumberFormat="1" applyFont="1" applyFill="1" applyBorder="1" applyAlignment="1">
      <alignment horizontal="center"/>
    </xf>
    <xf numFmtId="1" fontId="23" fillId="2" borderId="12" xfId="9" applyNumberFormat="1" applyFont="1" applyFill="1" applyBorder="1" applyAlignment="1">
      <alignment horizontal="center"/>
    </xf>
    <xf numFmtId="1" fontId="4" fillId="2" borderId="12" xfId="0" applyNumberFormat="1" applyFont="1" applyFill="1" applyBorder="1" applyAlignment="1">
      <alignment horizontal="center"/>
    </xf>
    <xf numFmtId="1" fontId="23" fillId="2" borderId="103" xfId="9" applyNumberFormat="1" applyFont="1" applyFill="1" applyBorder="1" applyAlignment="1">
      <alignment horizontal="center"/>
    </xf>
    <xf numFmtId="0" fontId="26" fillId="2" borderId="78" xfId="0" applyFont="1" applyFill="1" applyBorder="1" applyAlignment="1">
      <alignment horizontal="center"/>
    </xf>
    <xf numFmtId="49" fontId="21" fillId="2" borderId="78" xfId="0" applyNumberFormat="1" applyFont="1" applyFill="1" applyBorder="1" applyAlignment="1">
      <alignment horizontal="center"/>
    </xf>
    <xf numFmtId="49" fontId="26" fillId="2" borderId="78" xfId="0" applyNumberFormat="1" applyFont="1" applyFill="1" applyBorder="1" applyAlignment="1">
      <alignment horizontal="center" wrapText="1"/>
    </xf>
    <xf numFmtId="49" fontId="26" fillId="2" borderId="78" xfId="0" applyNumberFormat="1" applyFont="1" applyFill="1" applyBorder="1" applyAlignment="1">
      <alignment horizontal="center"/>
    </xf>
    <xf numFmtId="0" fontId="26" fillId="2" borderId="78" xfId="0" applyFont="1" applyFill="1" applyBorder="1"/>
    <xf numFmtId="49" fontId="21" fillId="2" borderId="109" xfId="0" applyNumberFormat="1" applyFont="1" applyFill="1" applyBorder="1" applyAlignment="1">
      <alignment horizontal="center"/>
    </xf>
    <xf numFmtId="0" fontId="26" fillId="2" borderId="24" xfId="0" applyFont="1" applyFill="1" applyBorder="1" applyAlignment="1">
      <alignment horizontal="center"/>
    </xf>
    <xf numFmtId="0" fontId="26" fillId="2" borderId="66" xfId="0" applyFont="1" applyFill="1" applyBorder="1" applyAlignment="1">
      <alignment horizontal="center"/>
    </xf>
    <xf numFmtId="49" fontId="21" fillId="2" borderId="66" xfId="0" applyNumberFormat="1" applyFont="1" applyFill="1" applyBorder="1" applyAlignment="1">
      <alignment horizontal="center"/>
    </xf>
    <xf numFmtId="49" fontId="26" fillId="2" borderId="66" xfId="0" applyNumberFormat="1" applyFont="1" applyFill="1" applyBorder="1" applyAlignment="1">
      <alignment horizontal="center" wrapText="1"/>
    </xf>
    <xf numFmtId="49" fontId="26" fillId="2" borderId="66" xfId="0" applyNumberFormat="1" applyFont="1" applyFill="1" applyBorder="1" applyAlignment="1">
      <alignment horizontal="center"/>
    </xf>
    <xf numFmtId="0" fontId="26" fillId="2" borderId="109" xfId="0" applyFont="1" applyFill="1" applyBorder="1" applyAlignment="1">
      <alignment horizontal="center" wrapText="1"/>
    </xf>
    <xf numFmtId="0" fontId="26" fillId="2" borderId="66" xfId="0" applyFont="1" applyFill="1" applyBorder="1" applyAlignment="1">
      <alignment horizontal="center" wrapText="1"/>
    </xf>
    <xf numFmtId="0" fontId="25" fillId="0" borderId="47" xfId="0" applyFont="1" applyBorder="1"/>
    <xf numFmtId="0" fontId="23" fillId="0" borderId="55" xfId="0" applyFont="1" applyBorder="1"/>
    <xf numFmtId="0" fontId="25" fillId="0" borderId="54" xfId="0" applyFont="1" applyBorder="1"/>
    <xf numFmtId="0" fontId="31" fillId="0" borderId="54" xfId="0" applyFont="1" applyBorder="1" applyAlignment="1">
      <alignment horizontal="right"/>
    </xf>
    <xf numFmtId="0" fontId="23" fillId="0" borderId="36" xfId="0" applyFont="1" applyBorder="1"/>
    <xf numFmtId="0" fontId="25" fillId="0" borderId="14" xfId="0" applyFont="1" applyBorder="1" applyAlignment="1">
      <alignment horizontal="left"/>
    </xf>
    <xf numFmtId="0" fontId="25" fillId="2" borderId="14" xfId="0" applyFont="1" applyFill="1" applyBorder="1"/>
    <xf numFmtId="0" fontId="23" fillId="2" borderId="104" xfId="0" applyFont="1" applyFill="1" applyBorder="1" applyAlignment="1">
      <alignment horizontal="center"/>
    </xf>
    <xf numFmtId="0" fontId="23" fillId="2" borderId="80" xfId="0" applyFont="1" applyFill="1" applyBorder="1" applyAlignment="1">
      <alignment horizontal="center"/>
    </xf>
    <xf numFmtId="0" fontId="23" fillId="2" borderId="80" xfId="0" applyFont="1" applyFill="1" applyBorder="1" applyAlignment="1">
      <alignment horizontal="center" wrapText="1"/>
    </xf>
    <xf numFmtId="0" fontId="23" fillId="2" borderId="105" xfId="0" applyFont="1" applyFill="1" applyBorder="1" applyAlignment="1">
      <alignment horizontal="center" wrapText="1"/>
    </xf>
    <xf numFmtId="0" fontId="36" fillId="2" borderId="105" xfId="0" applyFont="1" applyFill="1" applyBorder="1" applyAlignment="1">
      <alignment horizontal="center" wrapText="1"/>
    </xf>
    <xf numFmtId="0" fontId="23" fillId="2" borderId="52" xfId="0" applyFont="1" applyFill="1" applyBorder="1" applyAlignment="1">
      <alignment horizontal="center" wrapText="1"/>
    </xf>
    <xf numFmtId="0" fontId="23" fillId="2" borderId="53" xfId="0" applyFont="1" applyFill="1" applyBorder="1" applyAlignment="1">
      <alignment horizontal="center" wrapText="1"/>
    </xf>
    <xf numFmtId="0" fontId="23" fillId="2" borderId="15" xfId="0" applyFont="1" applyFill="1" applyBorder="1" applyAlignment="1">
      <alignment horizontal="center" wrapText="1"/>
    </xf>
    <xf numFmtId="0" fontId="23" fillId="2" borderId="15" xfId="0" applyFont="1" applyFill="1" applyBorder="1"/>
    <xf numFmtId="0" fontId="23" fillId="2" borderId="106" xfId="0" applyFont="1" applyFill="1" applyBorder="1" applyAlignment="1">
      <alignment horizontal="center"/>
    </xf>
    <xf numFmtId="0" fontId="23" fillId="2" borderId="95" xfId="0" applyFont="1" applyFill="1" applyBorder="1" applyAlignment="1">
      <alignment horizontal="center"/>
    </xf>
    <xf numFmtId="0" fontId="23" fillId="2" borderId="108" xfId="0" applyFont="1" applyFill="1" applyBorder="1" applyAlignment="1">
      <alignment horizontal="center" wrapText="1"/>
    </xf>
    <xf numFmtId="0" fontId="23" fillId="2" borderId="95" xfId="0" applyFont="1" applyFill="1" applyBorder="1" applyAlignment="1">
      <alignment horizontal="center" wrapText="1"/>
    </xf>
    <xf numFmtId="0" fontId="36" fillId="2" borderId="108" xfId="0" applyFont="1" applyFill="1" applyBorder="1" applyAlignment="1">
      <alignment horizontal="center" wrapText="1"/>
    </xf>
    <xf numFmtId="0" fontId="23" fillId="2" borderId="82" xfId="0" applyFont="1" applyFill="1" applyBorder="1" applyAlignment="1">
      <alignment horizontal="center" wrapText="1"/>
    </xf>
    <xf numFmtId="0" fontId="23" fillId="2" borderId="98" xfId="0" applyFont="1" applyFill="1" applyBorder="1" applyAlignment="1">
      <alignment horizontal="center" wrapText="1"/>
    </xf>
    <xf numFmtId="0" fontId="23" fillId="2" borderId="107" xfId="0" applyFont="1" applyFill="1" applyBorder="1" applyAlignment="1">
      <alignment horizontal="center" wrapText="1"/>
    </xf>
    <xf numFmtId="0" fontId="23" fillId="2" borderId="110" xfId="0" applyFont="1" applyFill="1" applyBorder="1" applyAlignment="1">
      <alignment horizontal="center" wrapText="1"/>
    </xf>
    <xf numFmtId="0" fontId="23" fillId="2" borderId="54" xfId="0" applyFont="1" applyFill="1" applyBorder="1" applyAlignment="1">
      <alignment horizontal="center" wrapText="1"/>
    </xf>
    <xf numFmtId="0" fontId="23" fillId="2" borderId="54" xfId="0" applyFont="1" applyFill="1" applyBorder="1"/>
    <xf numFmtId="0" fontId="23" fillId="2" borderId="109" xfId="0" applyFont="1" applyFill="1" applyBorder="1" applyAlignment="1">
      <alignment horizontal="center"/>
    </xf>
    <xf numFmtId="0" fontId="23" fillId="2" borderId="109" xfId="0" applyFont="1" applyFill="1" applyBorder="1" applyAlignment="1">
      <alignment horizontal="center" wrapText="1"/>
    </xf>
    <xf numFmtId="0" fontId="23" fillId="2" borderId="109" xfId="4" applyFont="1" applyFill="1" applyBorder="1" applyAlignment="1">
      <alignment horizontal="center" wrapText="1"/>
    </xf>
    <xf numFmtId="0" fontId="23" fillId="2" borderId="111" xfId="0" applyFont="1" applyFill="1" applyBorder="1" applyAlignment="1">
      <alignment horizontal="center" wrapText="1"/>
    </xf>
    <xf numFmtId="0" fontId="36" fillId="2" borderId="109" xfId="0" applyFont="1" applyFill="1" applyBorder="1" applyAlignment="1">
      <alignment horizontal="center" wrapText="1"/>
    </xf>
    <xf numFmtId="0" fontId="25" fillId="2" borderId="34" xfId="0" applyFont="1" applyFill="1" applyBorder="1" applyAlignment="1">
      <alignment horizontal="left" wrapText="1"/>
    </xf>
    <xf numFmtId="0" fontId="23" fillId="2" borderId="34" xfId="0" applyFont="1" applyFill="1" applyBorder="1"/>
    <xf numFmtId="0" fontId="25" fillId="2" borderId="34" xfId="0" applyFont="1" applyFill="1" applyBorder="1" applyAlignment="1">
      <alignment horizontal="center"/>
    </xf>
    <xf numFmtId="0" fontId="35" fillId="2" borderId="34" xfId="0" applyFont="1" applyFill="1" applyBorder="1" applyAlignment="1">
      <alignment horizontal="center" wrapText="1"/>
    </xf>
    <xf numFmtId="0" fontId="35" fillId="2" borderId="34" xfId="2" applyFont="1" applyFill="1" applyBorder="1" applyAlignment="1">
      <alignment horizontal="center" wrapText="1"/>
    </xf>
    <xf numFmtId="0" fontId="37" fillId="2" borderId="80" xfId="14" applyFont="1" applyFill="1" applyBorder="1" applyAlignment="1">
      <alignment horizontal="center" wrapText="1"/>
    </xf>
    <xf numFmtId="0" fontId="26" fillId="2" borderId="107" xfId="0" applyFont="1" applyFill="1" applyBorder="1" applyAlignment="1">
      <alignment horizontal="center" wrapText="1"/>
    </xf>
    <xf numFmtId="0" fontId="26" fillId="2" borderId="109" xfId="0" applyFont="1" applyFill="1" applyBorder="1"/>
    <xf numFmtId="0" fontId="26" fillId="2" borderId="109" xfId="0" applyFont="1" applyFill="1" applyBorder="1" applyAlignment="1">
      <alignment horizontal="center"/>
    </xf>
    <xf numFmtId="0" fontId="37" fillId="2" borderId="109" xfId="14" applyFont="1" applyFill="1" applyBorder="1" applyAlignment="1">
      <alignment horizontal="justify"/>
    </xf>
    <xf numFmtId="0" fontId="26" fillId="0" borderId="64" xfId="0" applyFont="1" applyBorder="1"/>
    <xf numFmtId="0" fontId="26" fillId="0" borderId="57" xfId="0" applyFont="1" applyBorder="1"/>
    <xf numFmtId="0" fontId="25" fillId="0" borderId="34" xfId="0" applyFont="1" applyBorder="1" applyAlignment="1">
      <alignment horizontal="center" wrapText="1"/>
    </xf>
    <xf numFmtId="0" fontId="25" fillId="0" borderId="34" xfId="0" applyFont="1" applyBorder="1" applyAlignment="1">
      <alignment horizontal="center"/>
    </xf>
    <xf numFmtId="0" fontId="25" fillId="2" borderId="34" xfId="2" applyFont="1" applyFill="1" applyBorder="1" applyAlignment="1">
      <alignment horizontal="center" wrapText="1"/>
    </xf>
    <xf numFmtId="0" fontId="26" fillId="0" borderId="54" xfId="0" applyFont="1" applyBorder="1"/>
    <xf numFmtId="0" fontId="26" fillId="2" borderId="54" xfId="0" applyFont="1" applyFill="1" applyBorder="1" applyAlignment="1">
      <alignment horizontal="center"/>
    </xf>
    <xf numFmtId="0" fontId="26" fillId="2" borderId="54" xfId="0" applyFont="1" applyFill="1" applyBorder="1"/>
    <xf numFmtId="0" fontId="38" fillId="0" borderId="112" xfId="0" applyFont="1" applyBorder="1" applyAlignment="1">
      <alignment horizontal="center" vertical="center" wrapText="1"/>
    </xf>
    <xf numFmtId="0" fontId="38" fillId="0" borderId="112" xfId="0" applyFont="1" applyBorder="1" applyAlignment="1">
      <alignment horizontal="center" vertical="center"/>
    </xf>
    <xf numFmtId="0" fontId="38" fillId="0" borderId="112" xfId="0" applyFont="1" applyBorder="1"/>
    <xf numFmtId="0" fontId="26" fillId="0" borderId="109" xfId="0" applyFont="1" applyBorder="1"/>
    <xf numFmtId="49" fontId="32" fillId="2" borderId="105" xfId="2" applyNumberFormat="1" applyFont="1" applyFill="1" applyBorder="1" applyAlignment="1">
      <alignment horizontal="center" vertical="top" wrapText="1"/>
    </xf>
    <xf numFmtId="0" fontId="11" fillId="0" borderId="0" xfId="0" applyFont="1" applyAlignment="1">
      <alignment horizontal="left"/>
    </xf>
    <xf numFmtId="0" fontId="2" fillId="0" borderId="55" xfId="0" applyFont="1" applyBorder="1"/>
    <xf numFmtId="0" fontId="2" fillId="2" borderId="116" xfId="0" applyFont="1" applyFill="1" applyBorder="1" applyAlignment="1">
      <alignment horizontal="left"/>
    </xf>
    <xf numFmtId="0" fontId="4" fillId="2" borderId="24" xfId="0" applyFont="1" applyFill="1" applyBorder="1" applyAlignment="1">
      <alignment horizontal="center"/>
    </xf>
    <xf numFmtId="0" fontId="4" fillId="2" borderId="27" xfId="0" applyFont="1" applyFill="1" applyBorder="1" applyAlignment="1">
      <alignment horizontal="center"/>
    </xf>
    <xf numFmtId="0" fontId="2" fillId="2" borderId="15" xfId="0" applyFont="1" applyFill="1" applyBorder="1" applyAlignment="1">
      <alignment horizontal="center" wrapText="1"/>
    </xf>
    <xf numFmtId="0" fontId="2" fillId="2" borderId="15" xfId="2" applyFont="1" applyFill="1" applyBorder="1" applyAlignment="1">
      <alignment horizontal="center" wrapText="1"/>
    </xf>
    <xf numFmtId="0" fontId="2" fillId="2" borderId="3" xfId="2" applyFont="1" applyFill="1" applyBorder="1" applyAlignment="1">
      <alignment horizontal="center" wrapText="1"/>
    </xf>
    <xf numFmtId="0" fontId="4" fillId="2" borderId="22" xfId="0" applyFont="1" applyFill="1" applyBorder="1" applyAlignment="1">
      <alignment wrapText="1"/>
    </xf>
    <xf numFmtId="1" fontId="4" fillId="2" borderId="109" xfId="0" applyNumberFormat="1" applyFont="1" applyFill="1" applyBorder="1" applyAlignment="1">
      <alignment horizontal="center"/>
    </xf>
    <xf numFmtId="0" fontId="4" fillId="2" borderId="109" xfId="0" applyFont="1" applyFill="1" applyBorder="1" applyAlignment="1">
      <alignment horizontal="center"/>
    </xf>
    <xf numFmtId="0" fontId="4" fillId="2" borderId="22" xfId="0" applyFont="1" applyFill="1" applyBorder="1"/>
    <xf numFmtId="1" fontId="4" fillId="2" borderId="14" xfId="0" applyNumberFormat="1" applyFont="1" applyFill="1" applyBorder="1" applyAlignment="1">
      <alignment horizontal="center"/>
    </xf>
    <xf numFmtId="0" fontId="4" fillId="2" borderId="14" xfId="0" applyFont="1" applyFill="1" applyBorder="1" applyAlignment="1">
      <alignment horizontal="center"/>
    </xf>
    <xf numFmtId="0" fontId="4" fillId="2" borderId="10" xfId="0" applyFont="1" applyFill="1" applyBorder="1"/>
    <xf numFmtId="0" fontId="4" fillId="0" borderId="109" xfId="0" applyFont="1" applyBorder="1" applyAlignment="1">
      <alignment wrapText="1"/>
    </xf>
    <xf numFmtId="1" fontId="4" fillId="2" borderId="109" xfId="9" applyNumberFormat="1" applyFont="1" applyFill="1" applyBorder="1" applyAlignment="1">
      <alignment horizontal="center"/>
    </xf>
    <xf numFmtId="0" fontId="2" fillId="4" borderId="2" xfId="0" applyFont="1" applyFill="1" applyBorder="1" applyAlignment="1">
      <alignment horizontal="center" wrapText="1"/>
    </xf>
    <xf numFmtId="0" fontId="2" fillId="4" borderId="15" xfId="0" applyFont="1" applyFill="1" applyBorder="1" applyAlignment="1">
      <alignment horizontal="center" wrapText="1"/>
    </xf>
    <xf numFmtId="0" fontId="2" fillId="4" borderId="15" xfId="4" applyFont="1" applyFill="1" applyBorder="1" applyAlignment="1">
      <alignment horizontal="center" wrapText="1"/>
    </xf>
    <xf numFmtId="0" fontId="2" fillId="4" borderId="15" xfId="2" applyFont="1" applyFill="1" applyBorder="1" applyAlignment="1">
      <alignment horizontal="center" wrapText="1"/>
    </xf>
    <xf numFmtId="0" fontId="4" fillId="0" borderId="23" xfId="0" applyFont="1" applyBorder="1" applyAlignment="1">
      <alignment horizontal="center"/>
    </xf>
    <xf numFmtId="49" fontId="4" fillId="0" borderId="109" xfId="2" applyNumberFormat="1" applyBorder="1" applyAlignment="1">
      <alignment horizontal="center" wrapText="1"/>
    </xf>
    <xf numFmtId="0" fontId="4" fillId="0" borderId="109" xfId="0" applyFont="1" applyBorder="1" applyAlignment="1">
      <alignment horizontal="center" wrapText="1"/>
    </xf>
    <xf numFmtId="0" fontId="4" fillId="0" borderId="109" xfId="0" applyFont="1" applyBorder="1" applyAlignment="1">
      <alignment horizontal="center"/>
    </xf>
    <xf numFmtId="0" fontId="4" fillId="0" borderId="111" xfId="0" applyFont="1" applyBorder="1" applyAlignment="1">
      <alignment horizontal="left"/>
    </xf>
    <xf numFmtId="0" fontId="4" fillId="0" borderId="111" xfId="0" applyFont="1" applyBorder="1"/>
    <xf numFmtId="0" fontId="4" fillId="0" borderId="117" xfId="0" applyFont="1" applyBorder="1" applyAlignment="1">
      <alignment horizontal="left"/>
    </xf>
    <xf numFmtId="0" fontId="4" fillId="0" borderId="118" xfId="0" applyFont="1" applyBorder="1" applyAlignment="1">
      <alignment horizontal="left" wrapText="1"/>
    </xf>
    <xf numFmtId="0" fontId="4" fillId="0" borderId="119" xfId="0" applyFont="1" applyBorder="1"/>
    <xf numFmtId="49" fontId="4" fillId="0" borderId="120" xfId="2" applyNumberFormat="1" applyBorder="1" applyAlignment="1">
      <alignment horizontal="center" wrapText="1"/>
    </xf>
    <xf numFmtId="0" fontId="4" fillId="0" borderId="120" xfId="0" applyFont="1" applyBorder="1" applyAlignment="1">
      <alignment horizontal="center" wrapText="1"/>
    </xf>
    <xf numFmtId="0" fontId="4" fillId="0" borderId="120" xfId="0" applyFont="1" applyBorder="1" applyAlignment="1">
      <alignment horizontal="center"/>
    </xf>
    <xf numFmtId="0" fontId="4" fillId="6" borderId="120" xfId="0" applyFont="1" applyFill="1" applyBorder="1" applyAlignment="1">
      <alignment horizontal="center" wrapText="1" shrinkToFit="1"/>
    </xf>
    <xf numFmtId="0" fontId="4" fillId="6" borderId="121" xfId="0" applyFont="1" applyFill="1" applyBorder="1" applyAlignment="1">
      <alignment horizontal="center" wrapText="1" shrinkToFit="1"/>
    </xf>
    <xf numFmtId="0" fontId="4" fillId="0" borderId="122" xfId="0" applyFont="1" applyBorder="1" applyAlignment="1">
      <alignment horizontal="left"/>
    </xf>
    <xf numFmtId="0" fontId="4" fillId="0" borderId="109" xfId="10" applyFont="1" applyBorder="1" applyAlignment="1">
      <alignment horizontal="center"/>
    </xf>
    <xf numFmtId="0" fontId="4" fillId="0" borderId="123" xfId="0" applyFont="1" applyBorder="1" applyAlignment="1">
      <alignment horizontal="center"/>
    </xf>
    <xf numFmtId="49" fontId="4" fillId="0" borderId="9" xfId="2" applyNumberFormat="1" applyBorder="1" applyAlignment="1">
      <alignment horizontal="center" wrapText="1"/>
    </xf>
    <xf numFmtId="0" fontId="4" fillId="0" borderId="9" xfId="4" applyFont="1" applyBorder="1"/>
    <xf numFmtId="0" fontId="4" fillId="0" borderId="14" xfId="10" applyFont="1" applyBorder="1" applyAlignment="1">
      <alignment horizontal="center"/>
    </xf>
    <xf numFmtId="0" fontId="4" fillId="0" borderId="14" xfId="0" applyFont="1" applyBorder="1" applyAlignment="1">
      <alignment horizontal="center"/>
    </xf>
    <xf numFmtId="0" fontId="4" fillId="0" borderId="26" xfId="10" applyFont="1" applyBorder="1" applyAlignment="1">
      <alignment horizontal="left"/>
    </xf>
    <xf numFmtId="0" fontId="4" fillId="0" borderId="14" xfId="0" applyFont="1" applyBorder="1" applyAlignment="1">
      <alignment wrapText="1"/>
    </xf>
    <xf numFmtId="1" fontId="4" fillId="2" borderId="14" xfId="9" applyNumberFormat="1" applyFont="1" applyFill="1" applyBorder="1" applyAlignment="1">
      <alignment horizontal="center"/>
    </xf>
    <xf numFmtId="0" fontId="23" fillId="2" borderId="109" xfId="0" applyFont="1" applyFill="1" applyBorder="1" applyAlignment="1">
      <alignment vertical="top" wrapText="1"/>
    </xf>
    <xf numFmtId="0" fontId="26" fillId="0" borderId="120" xfId="0" applyFont="1" applyBorder="1" applyAlignment="1">
      <alignment wrapText="1"/>
    </xf>
    <xf numFmtId="0" fontId="38" fillId="0" borderId="120" xfId="0" applyFont="1" applyBorder="1" applyAlignment="1">
      <alignment horizontal="center"/>
    </xf>
    <xf numFmtId="0" fontId="26" fillId="0" borderId="120" xfId="0" applyFont="1" applyBorder="1"/>
    <xf numFmtId="0" fontId="23" fillId="0" borderId="78" xfId="0" applyFont="1" applyBorder="1" applyAlignment="1">
      <alignment horizontal="left" wrapText="1"/>
    </xf>
    <xf numFmtId="0" fontId="26" fillId="0" borderId="54" xfId="0" applyFont="1" applyBorder="1" applyAlignment="1">
      <alignment wrapText="1"/>
    </xf>
    <xf numFmtId="0" fontId="38" fillId="0" borderId="112" xfId="0" applyFont="1" applyBorder="1" applyAlignment="1">
      <alignment horizontal="left" wrapText="1"/>
    </xf>
    <xf numFmtId="0" fontId="23" fillId="0" borderId="0" xfId="0" applyFont="1" applyAlignment="1">
      <alignment horizontal="left" wrapText="1"/>
    </xf>
    <xf numFmtId="0" fontId="23" fillId="0" borderId="109" xfId="0" applyFont="1" applyBorder="1" applyAlignment="1">
      <alignment wrapText="1"/>
    </xf>
    <xf numFmtId="0" fontId="23" fillId="0" borderId="0" xfId="0" applyFont="1" applyAlignment="1">
      <alignment horizontal="center"/>
    </xf>
    <xf numFmtId="0" fontId="23" fillId="8" borderId="0" xfId="0" applyFont="1" applyFill="1" applyAlignment="1">
      <alignment horizontal="left"/>
    </xf>
    <xf numFmtId="0" fontId="23" fillId="0" borderId="120" xfId="0" applyFont="1" applyBorder="1" applyAlignment="1">
      <alignment horizontal="center"/>
    </xf>
    <xf numFmtId="0" fontId="23" fillId="0" borderId="120" xfId="0" applyFont="1" applyBorder="1" applyAlignment="1">
      <alignment horizontal="left" wrapText="1"/>
    </xf>
    <xf numFmtId="0" fontId="23" fillId="0" borderId="120" xfId="0" applyFont="1" applyBorder="1"/>
    <xf numFmtId="0" fontId="23" fillId="2" borderId="120" xfId="0" applyFont="1" applyFill="1" applyBorder="1" applyAlignment="1">
      <alignment horizontal="center"/>
    </xf>
    <xf numFmtId="0" fontId="38" fillId="10" borderId="120" xfId="0" applyFont="1" applyFill="1" applyBorder="1" applyAlignment="1">
      <alignment horizontal="center"/>
    </xf>
    <xf numFmtId="0" fontId="38" fillId="10" borderId="112" xfId="0" applyFont="1" applyFill="1" applyBorder="1" applyAlignment="1">
      <alignment horizontal="center"/>
    </xf>
    <xf numFmtId="0" fontId="26" fillId="0" borderId="54" xfId="0" applyFont="1" applyBorder="1" applyAlignment="1">
      <alignment horizontal="center"/>
    </xf>
    <xf numFmtId="0" fontId="2" fillId="2" borderId="6" xfId="0" applyFont="1" applyFill="1" applyBorder="1"/>
    <xf numFmtId="0" fontId="28" fillId="0" borderId="78" xfId="0" applyFont="1" applyBorder="1"/>
    <xf numFmtId="0" fontId="28" fillId="0" borderId="78" xfId="0" applyFont="1" applyBorder="1" applyAlignment="1">
      <alignment horizontal="left"/>
    </xf>
    <xf numFmtId="0" fontId="28" fillId="0" borderId="78" xfId="0" applyFont="1" applyBorder="1" applyAlignment="1">
      <alignment horizontal="center"/>
    </xf>
    <xf numFmtId="0" fontId="28" fillId="0" borderId="78" xfId="0" applyFont="1" applyBorder="1" applyAlignment="1">
      <alignment wrapText="1"/>
    </xf>
    <xf numFmtId="0" fontId="20" fillId="2" borderId="54" xfId="0" applyFont="1" applyFill="1" applyBorder="1" applyAlignment="1">
      <alignment wrapText="1"/>
    </xf>
    <xf numFmtId="0" fontId="28" fillId="4" borderId="78" xfId="0" applyFont="1" applyFill="1" applyBorder="1" applyAlignment="1">
      <alignment wrapText="1"/>
    </xf>
    <xf numFmtId="0" fontId="20" fillId="2" borderId="0" xfId="0" applyFont="1" applyFill="1" applyAlignment="1">
      <alignment wrapText="1"/>
    </xf>
    <xf numFmtId="0" fontId="28" fillId="2" borderId="54" xfId="0" applyFont="1" applyFill="1" applyBorder="1" applyAlignment="1">
      <alignment wrapText="1"/>
    </xf>
    <xf numFmtId="0" fontId="28" fillId="0" borderId="78" xfId="0" applyFont="1" applyBorder="1" applyAlignment="1">
      <alignment horizontal="left" wrapText="1"/>
    </xf>
    <xf numFmtId="14" fontId="28" fillId="2" borderId="109" xfId="0" applyNumberFormat="1" applyFont="1" applyFill="1" applyBorder="1" applyAlignment="1">
      <alignment wrapText="1"/>
    </xf>
    <xf numFmtId="0" fontId="28" fillId="2" borderId="109" xfId="0" applyFont="1" applyFill="1" applyBorder="1" applyAlignment="1">
      <alignment wrapText="1"/>
    </xf>
    <xf numFmtId="0" fontId="28" fillId="2" borderId="103" xfId="0" applyFont="1" applyFill="1" applyBorder="1" applyAlignment="1">
      <alignment wrapText="1"/>
    </xf>
    <xf numFmtId="0" fontId="23" fillId="2" borderId="12" xfId="9" applyFont="1" applyFill="1" applyBorder="1" applyAlignment="1">
      <alignment wrapText="1"/>
    </xf>
    <xf numFmtId="1" fontId="23" fillId="2" borderId="103" xfId="9" quotePrefix="1" applyNumberFormat="1" applyFont="1" applyFill="1" applyBorder="1" applyAlignment="1">
      <alignment horizontal="left" vertical="top" wrapText="1"/>
    </xf>
    <xf numFmtId="0" fontId="23" fillId="0" borderId="12" xfId="0" applyFont="1" applyBorder="1" applyAlignment="1">
      <alignment horizontal="center"/>
    </xf>
    <xf numFmtId="0" fontId="7" fillId="2" borderId="24" xfId="3" applyFont="1" applyFill="1" applyBorder="1" applyAlignment="1">
      <alignment vertical="top" wrapText="1"/>
    </xf>
    <xf numFmtId="0" fontId="0" fillId="0" borderId="120" xfId="0" applyBorder="1" applyAlignment="1">
      <alignment horizontal="center" vertical="center"/>
    </xf>
    <xf numFmtId="0" fontId="0" fillId="0" borderId="120" xfId="0" applyBorder="1"/>
    <xf numFmtId="0" fontId="0" fillId="0" borderId="120" xfId="0" applyBorder="1" applyAlignment="1">
      <alignment horizontal="left" wrapText="1"/>
    </xf>
    <xf numFmtId="0" fontId="0" fillId="0" borderId="120" xfId="0" applyBorder="1" applyAlignment="1">
      <alignment horizontal="center"/>
    </xf>
    <xf numFmtId="0" fontId="0" fillId="2" borderId="120" xfId="0" applyFill="1" applyBorder="1" applyAlignment="1">
      <alignment horizontal="center"/>
    </xf>
    <xf numFmtId="0" fontId="0" fillId="2" borderId="24" xfId="0" applyFill="1" applyBorder="1" applyAlignment="1">
      <alignment horizontal="left" wrapText="1"/>
    </xf>
    <xf numFmtId="0" fontId="26" fillId="0" borderId="0" xfId="0" applyFont="1" applyAlignment="1">
      <alignment horizontal="center"/>
    </xf>
    <xf numFmtId="0" fontId="25" fillId="0" borderId="0" xfId="0" applyFont="1" applyAlignment="1">
      <alignment horizontal="center"/>
    </xf>
    <xf numFmtId="1" fontId="26" fillId="2" borderId="12" xfId="0" applyNumberFormat="1" applyFont="1" applyFill="1" applyBorder="1" applyAlignment="1">
      <alignment horizontal="center" wrapText="1"/>
    </xf>
    <xf numFmtId="1" fontId="26" fillId="3" borderId="12" xfId="0" applyNumberFormat="1" applyFont="1" applyFill="1" applyBorder="1" applyAlignment="1">
      <alignment horizontal="center" wrapText="1"/>
    </xf>
    <xf numFmtId="1" fontId="26" fillId="2" borderId="66" xfId="0" applyNumberFormat="1" applyFont="1" applyFill="1" applyBorder="1" applyAlignment="1">
      <alignment horizontal="center" wrapText="1"/>
    </xf>
    <xf numFmtId="1" fontId="23" fillId="3" borderId="12" xfId="0" applyNumberFormat="1" applyFont="1" applyFill="1" applyBorder="1" applyAlignment="1">
      <alignment horizontal="center" wrapText="1"/>
    </xf>
    <xf numFmtId="1" fontId="23" fillId="2" borderId="66" xfId="0" applyNumberFormat="1" applyFont="1" applyFill="1" applyBorder="1" applyAlignment="1">
      <alignment horizontal="center" wrapText="1"/>
    </xf>
    <xf numFmtId="0" fontId="33" fillId="0" borderId="66" xfId="0" applyFont="1" applyBorder="1" applyAlignment="1">
      <alignment horizontal="center"/>
    </xf>
    <xf numFmtId="49" fontId="33" fillId="0" borderId="66" xfId="0" applyNumberFormat="1" applyFont="1" applyBorder="1" applyAlignment="1">
      <alignment horizontal="center"/>
    </xf>
    <xf numFmtId="49" fontId="33" fillId="0" borderId="78" xfId="0" applyNumberFormat="1" applyFont="1" applyBorder="1" applyAlignment="1">
      <alignment horizontal="center"/>
    </xf>
    <xf numFmtId="49" fontId="21" fillId="0" borderId="78" xfId="0" applyNumberFormat="1" applyFont="1" applyBorder="1" applyAlignment="1">
      <alignment horizontal="center"/>
    </xf>
    <xf numFmtId="49" fontId="33" fillId="0" borderId="24" xfId="0" applyNumberFormat="1" applyFont="1" applyBorder="1" applyAlignment="1">
      <alignment horizontal="center"/>
    </xf>
    <xf numFmtId="49" fontId="33" fillId="0" borderId="81" xfId="0" applyNumberFormat="1" applyFont="1" applyBorder="1" applyAlignment="1">
      <alignment horizontal="center"/>
    </xf>
    <xf numFmtId="49" fontId="1" fillId="2" borderId="24" xfId="2" applyNumberFormat="1" applyFont="1" applyFill="1" applyBorder="1" applyAlignment="1">
      <alignment horizontal="center" vertical="center"/>
    </xf>
    <xf numFmtId="49" fontId="0" fillId="2" borderId="24" xfId="2" applyNumberFormat="1" applyFont="1" applyFill="1" applyBorder="1" applyAlignment="1">
      <alignment horizontal="center" vertical="center"/>
    </xf>
    <xf numFmtId="2" fontId="0" fillId="2" borderId="120" xfId="2" applyNumberFormat="1" applyFont="1" applyFill="1" applyBorder="1" applyAlignment="1">
      <alignment horizontal="center" vertical="center" wrapText="1"/>
    </xf>
    <xf numFmtId="2" fontId="0" fillId="2" borderId="24" xfId="2" applyNumberFormat="1" applyFont="1" applyFill="1" applyBorder="1" applyAlignment="1">
      <alignment horizontal="center" vertical="center" wrapText="1"/>
    </xf>
    <xf numFmtId="49" fontId="0" fillId="2" borderId="120" xfId="2" applyNumberFormat="1" applyFont="1" applyFill="1" applyBorder="1" applyAlignment="1">
      <alignment horizontal="center" vertical="center"/>
    </xf>
    <xf numFmtId="2" fontId="0" fillId="2" borderId="120" xfId="2" applyNumberFormat="1" applyFont="1" applyFill="1" applyBorder="1" applyAlignment="1">
      <alignment vertical="center" wrapText="1"/>
    </xf>
    <xf numFmtId="49" fontId="0" fillId="2" borderId="120" xfId="2" applyNumberFormat="1" applyFont="1" applyFill="1" applyBorder="1" applyAlignment="1">
      <alignment vertical="center" wrapText="1"/>
    </xf>
    <xf numFmtId="49" fontId="1" fillId="2" borderId="120" xfId="2" applyNumberFormat="1" applyFont="1" applyFill="1" applyBorder="1" applyAlignment="1">
      <alignment horizontal="center" vertical="center"/>
    </xf>
    <xf numFmtId="0" fontId="0" fillId="2" borderId="24" xfId="0" applyFill="1" applyBorder="1" applyAlignment="1">
      <alignment wrapText="1"/>
    </xf>
    <xf numFmtId="0" fontId="0" fillId="2" borderId="120" xfId="0" applyFill="1" applyBorder="1" applyAlignment="1">
      <alignment wrapText="1"/>
    </xf>
    <xf numFmtId="0" fontId="0" fillId="0" borderId="0" xfId="0" applyAlignment="1">
      <alignment wrapText="1"/>
    </xf>
    <xf numFmtId="49" fontId="4" fillId="2" borderId="120" xfId="0" applyNumberFormat="1" applyFont="1" applyFill="1" applyBorder="1" applyAlignment="1">
      <alignment horizontal="center" vertical="center" wrapText="1"/>
    </xf>
    <xf numFmtId="49" fontId="0" fillId="2" borderId="120" xfId="0" applyNumberFormat="1" applyFill="1" applyBorder="1" applyAlignment="1">
      <alignment horizontal="center" vertical="center" wrapText="1"/>
    </xf>
    <xf numFmtId="0" fontId="4" fillId="2" borderId="24" xfId="5" applyFont="1" applyFill="1" applyBorder="1" applyAlignment="1">
      <alignment horizontal="center"/>
    </xf>
    <xf numFmtId="0" fontId="40" fillId="2" borderId="109" xfId="14" applyFont="1" applyFill="1" applyBorder="1" applyAlignment="1">
      <alignment horizontal="center" wrapText="1"/>
    </xf>
    <xf numFmtId="0" fontId="26" fillId="11" borderId="103" xfId="0" applyFont="1" applyFill="1" applyBorder="1" applyAlignment="1">
      <alignment horizontal="left" wrapText="1"/>
    </xf>
    <xf numFmtId="0" fontId="41" fillId="2" borderId="24" xfId="7" applyFont="1" applyFill="1" applyBorder="1" applyAlignment="1">
      <alignment vertical="center" wrapText="1"/>
    </xf>
    <xf numFmtId="0" fontId="25" fillId="0" borderId="2" xfId="0" applyFont="1" applyBorder="1" applyAlignment="1">
      <alignment horizontal="center" vertical="center" wrapText="1"/>
    </xf>
    <xf numFmtId="0" fontId="23" fillId="0" borderId="5" xfId="0" applyFont="1" applyBorder="1" applyAlignment="1">
      <alignment horizontal="center" vertical="center"/>
    </xf>
    <xf numFmtId="0" fontId="25" fillId="0" borderId="15" xfId="0" applyFont="1" applyBorder="1" applyAlignment="1">
      <alignment horizontal="center" vertical="center" wrapText="1"/>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5" fillId="0" borderId="2" xfId="0" applyFont="1" applyBorder="1" applyAlignment="1">
      <alignment horizontal="left" vertical="center"/>
    </xf>
    <xf numFmtId="0" fontId="23" fillId="0" borderId="15" xfId="0" applyFont="1" applyBorder="1" applyAlignment="1">
      <alignment horizontal="left"/>
    </xf>
    <xf numFmtId="0" fontId="23" fillId="0" borderId="3" xfId="0" applyFont="1" applyBorder="1" applyAlignment="1">
      <alignment horizontal="left"/>
    </xf>
    <xf numFmtId="0" fontId="25" fillId="0" borderId="5" xfId="0" applyFont="1" applyBorder="1" applyAlignment="1">
      <alignment horizontal="left" vertical="center"/>
    </xf>
    <xf numFmtId="0" fontId="23" fillId="0" borderId="14" xfId="0" applyFont="1" applyBorder="1" applyAlignment="1">
      <alignment horizontal="left"/>
    </xf>
    <xf numFmtId="0" fontId="23" fillId="0" borderId="6" xfId="0" applyFont="1" applyBorder="1" applyAlignment="1">
      <alignment horizontal="left"/>
    </xf>
    <xf numFmtId="0" fontId="25" fillId="0" borderId="18" xfId="0" applyFont="1" applyBorder="1" applyAlignment="1">
      <alignment horizontal="center" vertical="center" wrapText="1"/>
    </xf>
    <xf numFmtId="0" fontId="23"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5" fillId="0" borderId="3" xfId="0" applyFont="1" applyBorder="1" applyAlignment="1">
      <alignment horizontal="center" vertical="center" wrapText="1"/>
    </xf>
    <xf numFmtId="0" fontId="23" fillId="0" borderId="24" xfId="0" applyFont="1" applyBorder="1" applyAlignment="1">
      <alignment horizontal="center"/>
    </xf>
    <xf numFmtId="0" fontId="23" fillId="0" borderId="66" xfId="0" applyFont="1" applyBorder="1" applyAlignment="1">
      <alignment horizontal="center"/>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3" fillId="0" borderId="70" xfId="0" applyFont="1" applyBorder="1" applyAlignment="1">
      <alignment horizontal="center"/>
    </xf>
    <xf numFmtId="0" fontId="2" fillId="2" borderId="113" xfId="0" applyFont="1" applyFill="1" applyBorder="1" applyAlignment="1">
      <alignment horizontal="center" wrapText="1"/>
    </xf>
    <xf numFmtId="0" fontId="2" fillId="2" borderId="114" xfId="0" applyFont="1" applyFill="1" applyBorder="1" applyAlignment="1">
      <alignment horizontal="center" wrapText="1"/>
    </xf>
    <xf numFmtId="0" fontId="2" fillId="2" borderId="115" xfId="0" applyFont="1" applyFill="1" applyBorder="1" applyAlignment="1">
      <alignment horizontal="center" wrapText="1"/>
    </xf>
    <xf numFmtId="0" fontId="2" fillId="0" borderId="0" xfId="0" applyFont="1" applyAlignment="1">
      <alignment horizontal="left"/>
    </xf>
    <xf numFmtId="0" fontId="2" fillId="0" borderId="4" xfId="0" applyFont="1" applyBorder="1" applyAlignment="1">
      <alignment horizontal="left"/>
    </xf>
    <xf numFmtId="0" fontId="23" fillId="2" borderId="34" xfId="0" applyFont="1" applyFill="1" applyBorder="1" applyAlignment="1">
      <alignment horizontal="center"/>
    </xf>
    <xf numFmtId="0" fontId="25" fillId="2" borderId="34" xfId="0" applyFont="1" applyFill="1" applyBorder="1" applyAlignment="1">
      <alignment horizontal="center"/>
    </xf>
    <xf numFmtId="0" fontId="16" fillId="2" borderId="14" xfId="0" applyFont="1" applyFill="1" applyBorder="1" applyAlignment="1">
      <alignment horizontal="center" wrapText="1" shrinkToFit="1"/>
    </xf>
    <xf numFmtId="0" fontId="16" fillId="2" borderId="26" xfId="0" applyFont="1" applyFill="1" applyBorder="1" applyAlignment="1">
      <alignment horizontal="center" wrapText="1" shrinkToFit="1"/>
    </xf>
    <xf numFmtId="0" fontId="17" fillId="2" borderId="23" xfId="0" applyFont="1" applyFill="1" applyBorder="1" applyAlignment="1">
      <alignment horizontal="center" wrapText="1" shrinkToFit="1"/>
    </xf>
    <xf numFmtId="0" fontId="13" fillId="2" borderId="63" xfId="0" applyFont="1" applyFill="1" applyBorder="1"/>
    <xf numFmtId="0" fontId="3" fillId="2" borderId="59" xfId="0" applyFont="1" applyFill="1" applyBorder="1" applyAlignment="1">
      <alignment horizontal="center" wrapText="1"/>
    </xf>
    <xf numFmtId="0" fontId="13" fillId="0" borderId="0" xfId="0" applyFont="1"/>
    <xf numFmtId="0" fontId="13" fillId="2" borderId="49" xfId="0" applyFont="1" applyFill="1" applyBorder="1" applyAlignment="1">
      <alignment horizontal="center" wrapText="1"/>
    </xf>
    <xf numFmtId="0" fontId="13" fillId="2" borderId="50" xfId="0" applyFont="1" applyFill="1" applyBorder="1" applyAlignment="1">
      <alignment horizontal="center" wrapText="1"/>
    </xf>
    <xf numFmtId="0" fontId="13" fillId="2" borderId="51" xfId="0" applyFont="1" applyFill="1" applyBorder="1" applyAlignment="1">
      <alignment horizontal="center" wrapText="1"/>
    </xf>
    <xf numFmtId="0" fontId="13" fillId="2" borderId="57" xfId="0" applyFont="1" applyFill="1" applyBorder="1" applyAlignment="1">
      <alignment horizontal="center" wrapText="1"/>
    </xf>
    <xf numFmtId="0" fontId="13" fillId="2" borderId="4" xfId="0" applyFont="1" applyFill="1" applyBorder="1" applyAlignment="1">
      <alignment horizontal="center" wrapText="1"/>
    </xf>
    <xf numFmtId="0" fontId="13" fillId="2" borderId="58" xfId="0" applyFont="1" applyFill="1" applyBorder="1" applyAlignment="1">
      <alignment horizontal="center" wrapText="1"/>
    </xf>
    <xf numFmtId="0" fontId="16" fillId="2" borderId="41" xfId="0" applyFont="1" applyFill="1" applyBorder="1" applyAlignment="1">
      <alignment horizontal="center" wrapText="1" shrinkToFit="1"/>
    </xf>
    <xf numFmtId="0" fontId="16" fillId="2" borderId="15" xfId="0" applyFont="1" applyFill="1" applyBorder="1" applyAlignment="1">
      <alignment horizontal="center" wrapText="1" shrinkToFit="1"/>
    </xf>
    <xf numFmtId="0" fontId="16" fillId="2" borderId="18" xfId="0" applyFont="1" applyFill="1" applyBorder="1" applyAlignment="1">
      <alignment horizontal="center" wrapText="1" shrinkToFit="1"/>
    </xf>
    <xf numFmtId="0" fontId="16" fillId="2" borderId="40" xfId="0" applyFont="1" applyFill="1" applyBorder="1" applyAlignment="1">
      <alignment horizontal="center" wrapText="1" shrinkToFit="1"/>
    </xf>
  </cellXfs>
  <cellStyles count="15">
    <cellStyle name="Hyperlink" xfId="14" builtinId="8"/>
    <cellStyle name="Normal" xfId="0" builtinId="0"/>
    <cellStyle name="Normal 2 2" xfId="13" xr:uid="{26BBCBEC-37CA-4DAF-8A7E-0EC07B372C68}"/>
    <cellStyle name="Normal 21" xfId="11" xr:uid="{00000000-0005-0000-0000-000001000000}"/>
    <cellStyle name="Normal 3 12" xfId="10" xr:uid="{00000000-0005-0000-0000-000002000000}"/>
    <cellStyle name="Normal 4" xfId="9" xr:uid="{00000000-0005-0000-0000-000003000000}"/>
    <cellStyle name="Normale 2" xfId="6" xr:uid="{00000000-0005-0000-0000-000004000000}"/>
    <cellStyle name="Normale 2 2" xfId="8" xr:uid="{00000000-0005-0000-0000-000005000000}"/>
    <cellStyle name="Normale 2_DCF_Guidelines_Standard-Tables_Version-2009 2" xfId="2" xr:uid="{00000000-0005-0000-0000-000006000000}"/>
    <cellStyle name="Normale 3 2" xfId="7" xr:uid="{00000000-0005-0000-0000-000007000000}"/>
    <cellStyle name="Normale_ITA Revised tables AR 2011_15 August 2012" xfId="12" xr:uid="{F9951D2B-1FDC-45AB-8595-84C7F4589023}"/>
    <cellStyle name="Percent" xfId="1" builtinId="5"/>
    <cellStyle name="Standard 2 2 2" xfId="4" xr:uid="{00000000-0005-0000-0000-000009000000}"/>
    <cellStyle name="Standard 2 2 2 2" xfId="5" xr:uid="{00000000-0005-0000-0000-00000A000000}"/>
    <cellStyle name="Standard 2 3"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ndcp\adamidou_ndcp\Users\Angeliki\Desktop\NWP-INALE\RCM_MED\ToR1_Med&amp;BS%20Table_2016%20RCMMEDBS-LP%20Data%20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row r="18">
          <cell r="A18" t="str">
            <v>DRB_MOL_0_0_0</v>
          </cell>
        </row>
        <row r="51">
          <cell r="A51" t="str">
            <v>GSA1</v>
          </cell>
        </row>
        <row r="52">
          <cell r="A52" t="str">
            <v>GSA2</v>
          </cell>
        </row>
        <row r="53">
          <cell r="A53" t="str">
            <v>GSA3</v>
          </cell>
        </row>
        <row r="54">
          <cell r="A54" t="str">
            <v>GSA4</v>
          </cell>
        </row>
        <row r="55">
          <cell r="A55" t="str">
            <v>GSA5</v>
          </cell>
        </row>
        <row r="56">
          <cell r="A56" t="str">
            <v>GSA6</v>
          </cell>
        </row>
        <row r="57">
          <cell r="A57" t="str">
            <v>GSA7</v>
          </cell>
        </row>
        <row r="58">
          <cell r="A58" t="str">
            <v>GSA8</v>
          </cell>
        </row>
        <row r="59">
          <cell r="A59" t="str">
            <v>GSA9</v>
          </cell>
        </row>
        <row r="60">
          <cell r="A60" t="str">
            <v>GSA10</v>
          </cell>
        </row>
        <row r="61">
          <cell r="A61" t="str">
            <v>GSA11.1</v>
          </cell>
        </row>
        <row r="62">
          <cell r="A62" t="str">
            <v>GSA11.2</v>
          </cell>
        </row>
        <row r="63">
          <cell r="A63" t="str">
            <v>GSA12</v>
          </cell>
        </row>
        <row r="64">
          <cell r="A64" t="str">
            <v>GSA13</v>
          </cell>
        </row>
        <row r="65">
          <cell r="A65" t="str">
            <v>GSA14</v>
          </cell>
        </row>
        <row r="66">
          <cell r="A66" t="str">
            <v>GSA15</v>
          </cell>
        </row>
        <row r="67">
          <cell r="A67" t="str">
            <v>GSA16</v>
          </cell>
        </row>
        <row r="68">
          <cell r="A68" t="str">
            <v>GSA17</v>
          </cell>
        </row>
        <row r="69">
          <cell r="A69" t="str">
            <v>GSA18</v>
          </cell>
        </row>
        <row r="70">
          <cell r="A70" t="str">
            <v>GSA19</v>
          </cell>
        </row>
        <row r="71">
          <cell r="A71" t="str">
            <v>GSA20</v>
          </cell>
        </row>
        <row r="72">
          <cell r="A72" t="str">
            <v>GSA21</v>
          </cell>
        </row>
        <row r="73">
          <cell r="A73" t="str">
            <v>GSA22</v>
          </cell>
        </row>
        <row r="74">
          <cell r="A74" t="str">
            <v>GSA23</v>
          </cell>
        </row>
        <row r="75">
          <cell r="A75" t="str">
            <v>GSA24</v>
          </cell>
        </row>
        <row r="76">
          <cell r="A76" t="str">
            <v>GSA25</v>
          </cell>
        </row>
        <row r="77">
          <cell r="A77" t="str">
            <v>GSA26</v>
          </cell>
        </row>
        <row r="78">
          <cell r="A78" t="str">
            <v>GSA27</v>
          </cell>
        </row>
        <row r="79">
          <cell r="A79" t="str">
            <v>GSA28</v>
          </cell>
        </row>
        <row r="80">
          <cell r="A80" t="str">
            <v>GSA29</v>
          </cell>
        </row>
        <row r="81">
          <cell r="A81" t="str">
            <v>GSA30</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alieia.minagric.gr/sites/default/files/basicPageFiles/GREECE%20Eel%20Methodology-data%20QAF_2020.pdf" TargetMode="External"/><Relationship Id="rId2" Type="http://schemas.openxmlformats.org/officeDocument/2006/relationships/hyperlink" Target="http://www.alieia.minagric.gr/sites/default/files/basicPageFiles/GREECE%20Eel%20Methodology-data%20QAF_2020.pdf" TargetMode="External"/><Relationship Id="rId1" Type="http://schemas.openxmlformats.org/officeDocument/2006/relationships/hyperlink" Target="http://www.alieia.minagric.gr/sites/default/files/basicPageFiles/GREECE%20Eel%20Methodology-data%20QAF_2020.pdf" TargetMode="External"/><Relationship Id="rId5" Type="http://schemas.openxmlformats.org/officeDocument/2006/relationships/printerSettings" Target="../printerSettings/printerSettings17.bin"/><Relationship Id="rId4" Type="http://schemas.openxmlformats.org/officeDocument/2006/relationships/hyperlink" Target="https://doi.org/10.3390/su14073824"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3"/>
  <sheetViews>
    <sheetView view="pageBreakPreview" zoomScale="80" zoomScaleNormal="70" zoomScaleSheetLayoutView="80" workbookViewId="0">
      <selection activeCell="L130" sqref="L130"/>
    </sheetView>
  </sheetViews>
  <sheetFormatPr defaultColWidth="8.88671875" defaultRowHeight="13.2" x14ac:dyDescent="0.25"/>
  <cols>
    <col min="1" max="1" width="8.6640625" style="12" customWidth="1"/>
    <col min="2" max="2" width="13.6640625" style="12" bestFit="1" customWidth="1"/>
    <col min="3" max="3" width="26.109375" style="71" bestFit="1" customWidth="1"/>
    <col min="4" max="4" width="17.6640625" style="12" bestFit="1" customWidth="1"/>
    <col min="5" max="5" width="8.6640625" style="12" customWidth="1"/>
    <col min="6" max="6" width="29.6640625" style="12" bestFit="1" customWidth="1"/>
    <col min="7" max="7" width="10.44140625" style="12" customWidth="1"/>
    <col min="8" max="8" width="10.6640625" style="17" customWidth="1"/>
    <col min="9" max="10" width="8.6640625" style="12" customWidth="1"/>
    <col min="11" max="11" width="9.6640625" style="12" customWidth="1"/>
    <col min="12" max="12" width="94.44140625" style="6" customWidth="1"/>
    <col min="13" max="13" width="25.109375" style="12" customWidth="1"/>
    <col min="14" max="16384" width="8.88671875" style="12"/>
  </cols>
  <sheetData>
    <row r="1" spans="1:13" ht="13.8" thickBot="1" x14ac:dyDescent="0.3">
      <c r="A1" s="1" t="s">
        <v>0</v>
      </c>
    </row>
    <row r="2" spans="1:13" x14ac:dyDescent="0.25">
      <c r="A2" s="18"/>
      <c r="B2" s="18"/>
      <c r="C2" s="72"/>
      <c r="D2" s="18"/>
      <c r="E2" s="18"/>
      <c r="F2" s="18"/>
      <c r="G2" s="18"/>
      <c r="H2" s="18"/>
      <c r="I2" s="18"/>
      <c r="J2" s="3"/>
      <c r="K2" s="3"/>
      <c r="L2" s="11" t="s">
        <v>1</v>
      </c>
      <c r="M2" s="37" t="s">
        <v>2</v>
      </c>
    </row>
    <row r="3" spans="1:13" ht="13.5" customHeight="1" thickBot="1" x14ac:dyDescent="0.3">
      <c r="A3" s="18"/>
      <c r="B3" s="18"/>
      <c r="C3" s="72"/>
      <c r="D3" s="18"/>
      <c r="E3" s="18"/>
      <c r="F3" s="18"/>
      <c r="G3" s="18"/>
      <c r="H3" s="18"/>
      <c r="I3" s="18"/>
      <c r="J3" s="19"/>
      <c r="K3" s="19"/>
      <c r="L3" s="5" t="s">
        <v>3</v>
      </c>
      <c r="M3" s="38">
        <v>2021</v>
      </c>
    </row>
    <row r="4" spans="1:13" s="2" customFormat="1" ht="79.8" thickBot="1" x14ac:dyDescent="0.3">
      <c r="A4" s="20" t="s">
        <v>4</v>
      </c>
      <c r="B4" s="21" t="s">
        <v>5</v>
      </c>
      <c r="C4" s="73" t="s">
        <v>6</v>
      </c>
      <c r="D4" s="22" t="s">
        <v>7</v>
      </c>
      <c r="E4" s="22" t="s">
        <v>8</v>
      </c>
      <c r="F4" s="22" t="s">
        <v>9</v>
      </c>
      <c r="G4" s="22" t="s">
        <v>10</v>
      </c>
      <c r="H4" s="22" t="s">
        <v>11</v>
      </c>
      <c r="I4" s="22" t="s">
        <v>12</v>
      </c>
      <c r="J4" s="22" t="s">
        <v>13</v>
      </c>
      <c r="K4" s="22" t="s">
        <v>14</v>
      </c>
      <c r="L4" s="23" t="s">
        <v>15</v>
      </c>
      <c r="M4" s="24" t="s">
        <v>16</v>
      </c>
    </row>
    <row r="5" spans="1:13" ht="22.8" x14ac:dyDescent="0.25">
      <c r="A5" s="15" t="s">
        <v>305</v>
      </c>
      <c r="B5" s="4" t="s">
        <v>306</v>
      </c>
      <c r="C5" s="28" t="s">
        <v>307</v>
      </c>
      <c r="D5" s="4" t="s">
        <v>308</v>
      </c>
      <c r="E5" s="4" t="s">
        <v>309</v>
      </c>
      <c r="F5" s="4" t="s">
        <v>310</v>
      </c>
      <c r="G5" s="4" t="s">
        <v>311</v>
      </c>
      <c r="H5" s="4" t="s">
        <v>312</v>
      </c>
      <c r="I5" s="4" t="s">
        <v>312</v>
      </c>
      <c r="J5" s="4" t="s">
        <v>312</v>
      </c>
      <c r="K5" s="4" t="s">
        <v>313</v>
      </c>
      <c r="L5" s="78" t="s">
        <v>314</v>
      </c>
      <c r="M5" s="16"/>
    </row>
    <row r="6" spans="1:13" ht="14.4" x14ac:dyDescent="0.25">
      <c r="A6" s="15" t="s">
        <v>305</v>
      </c>
      <c r="B6" s="4" t="s">
        <v>306</v>
      </c>
      <c r="C6" s="28" t="s">
        <v>315</v>
      </c>
      <c r="D6" s="4" t="s">
        <v>308</v>
      </c>
      <c r="E6" s="4" t="s">
        <v>309</v>
      </c>
      <c r="F6" s="4" t="s">
        <v>316</v>
      </c>
      <c r="G6" s="4" t="s">
        <v>313</v>
      </c>
      <c r="H6" s="4" t="s">
        <v>317</v>
      </c>
      <c r="I6" s="4" t="s">
        <v>312</v>
      </c>
      <c r="J6" s="4">
        <v>3</v>
      </c>
      <c r="K6" s="4" t="s">
        <v>311</v>
      </c>
      <c r="L6" s="79" t="s">
        <v>318</v>
      </c>
      <c r="M6" s="16"/>
    </row>
    <row r="7" spans="1:13" ht="14.4" x14ac:dyDescent="0.25">
      <c r="A7" s="15" t="s">
        <v>305</v>
      </c>
      <c r="B7" s="4" t="s">
        <v>306</v>
      </c>
      <c r="C7" s="28" t="s">
        <v>319</v>
      </c>
      <c r="D7" s="4" t="s">
        <v>308</v>
      </c>
      <c r="E7" s="4" t="s">
        <v>309</v>
      </c>
      <c r="F7" s="4" t="s">
        <v>316</v>
      </c>
      <c r="G7" s="4" t="s">
        <v>313</v>
      </c>
      <c r="H7" s="4" t="s">
        <v>317</v>
      </c>
      <c r="I7" s="4" t="s">
        <v>312</v>
      </c>
      <c r="J7" s="4" t="s">
        <v>320</v>
      </c>
      <c r="K7" s="4" t="s">
        <v>311</v>
      </c>
      <c r="L7" s="79" t="s">
        <v>321</v>
      </c>
      <c r="M7" s="16"/>
    </row>
    <row r="8" spans="1:13" x14ac:dyDescent="0.25">
      <c r="A8" s="15" t="s">
        <v>305</v>
      </c>
      <c r="B8" s="4" t="s">
        <v>306</v>
      </c>
      <c r="C8" s="28" t="s">
        <v>322</v>
      </c>
      <c r="D8" s="4" t="s">
        <v>308</v>
      </c>
      <c r="E8" s="4" t="s">
        <v>309</v>
      </c>
      <c r="F8" s="4" t="s">
        <v>316</v>
      </c>
      <c r="G8" s="4" t="s">
        <v>311</v>
      </c>
      <c r="H8" s="4" t="s">
        <v>323</v>
      </c>
      <c r="I8" s="4" t="s">
        <v>312</v>
      </c>
      <c r="J8" s="4">
        <v>60</v>
      </c>
      <c r="K8" s="4" t="s">
        <v>313</v>
      </c>
      <c r="L8" s="75" t="s">
        <v>324</v>
      </c>
      <c r="M8" s="16"/>
    </row>
    <row r="9" spans="1:13" ht="28.8" x14ac:dyDescent="0.25">
      <c r="A9" s="15" t="s">
        <v>305</v>
      </c>
      <c r="B9" s="4" t="s">
        <v>306</v>
      </c>
      <c r="C9" s="28" t="s">
        <v>325</v>
      </c>
      <c r="D9" s="4" t="s">
        <v>308</v>
      </c>
      <c r="E9" s="4" t="s">
        <v>326</v>
      </c>
      <c r="F9" s="4" t="s">
        <v>310</v>
      </c>
      <c r="G9" s="4" t="s">
        <v>313</v>
      </c>
      <c r="H9" s="4" t="s">
        <v>312</v>
      </c>
      <c r="I9" s="4" t="s">
        <v>312</v>
      </c>
      <c r="J9" s="4" t="s">
        <v>312</v>
      </c>
      <c r="K9" s="4" t="s">
        <v>313</v>
      </c>
      <c r="L9" s="79" t="s">
        <v>327</v>
      </c>
      <c r="M9" s="16"/>
    </row>
    <row r="10" spans="1:13" x14ac:dyDescent="0.25">
      <c r="A10" s="15" t="s">
        <v>305</v>
      </c>
      <c r="B10" s="4" t="s">
        <v>306</v>
      </c>
      <c r="C10" s="28" t="s">
        <v>328</v>
      </c>
      <c r="D10" s="4" t="s">
        <v>308</v>
      </c>
      <c r="E10" s="4" t="s">
        <v>326</v>
      </c>
      <c r="F10" s="4" t="s">
        <v>310</v>
      </c>
      <c r="G10" s="4" t="s">
        <v>311</v>
      </c>
      <c r="H10" s="4" t="s">
        <v>317</v>
      </c>
      <c r="I10" s="4" t="s">
        <v>312</v>
      </c>
      <c r="J10" s="4">
        <v>3</v>
      </c>
      <c r="K10" s="4" t="s">
        <v>313</v>
      </c>
      <c r="L10" s="75" t="s">
        <v>329</v>
      </c>
      <c r="M10" s="16"/>
    </row>
    <row r="11" spans="1:13" ht="14.4" x14ac:dyDescent="0.25">
      <c r="A11" s="15" t="s">
        <v>305</v>
      </c>
      <c r="B11" s="4" t="s">
        <v>306</v>
      </c>
      <c r="C11" s="28" t="s">
        <v>330</v>
      </c>
      <c r="D11" s="4" t="s">
        <v>308</v>
      </c>
      <c r="E11" s="4" t="s">
        <v>309</v>
      </c>
      <c r="F11" s="4" t="s">
        <v>316</v>
      </c>
      <c r="G11" s="4" t="s">
        <v>313</v>
      </c>
      <c r="H11" s="4" t="s">
        <v>317</v>
      </c>
      <c r="I11" s="4" t="s">
        <v>312</v>
      </c>
      <c r="J11" s="4">
        <v>22</v>
      </c>
      <c r="K11" s="4" t="s">
        <v>311</v>
      </c>
      <c r="L11" s="79" t="s">
        <v>331</v>
      </c>
      <c r="M11" s="16"/>
    </row>
    <row r="12" spans="1:13" ht="14.4" x14ac:dyDescent="0.25">
      <c r="A12" s="15" t="s">
        <v>305</v>
      </c>
      <c r="B12" s="4" t="s">
        <v>306</v>
      </c>
      <c r="C12" s="28" t="s">
        <v>332</v>
      </c>
      <c r="D12" s="4" t="s">
        <v>308</v>
      </c>
      <c r="E12" s="4" t="s">
        <v>309</v>
      </c>
      <c r="F12" s="4" t="s">
        <v>316</v>
      </c>
      <c r="G12" s="4" t="s">
        <v>313</v>
      </c>
      <c r="H12" s="4" t="s">
        <v>312</v>
      </c>
      <c r="I12" s="4" t="s">
        <v>312</v>
      </c>
      <c r="J12" s="4" t="s">
        <v>312</v>
      </c>
      <c r="K12" s="4" t="s">
        <v>313</v>
      </c>
      <c r="L12" s="79" t="s">
        <v>331</v>
      </c>
      <c r="M12" s="16"/>
    </row>
    <row r="13" spans="1:13" x14ac:dyDescent="0.25">
      <c r="A13" s="15" t="s">
        <v>305</v>
      </c>
      <c r="B13" s="4" t="s">
        <v>306</v>
      </c>
      <c r="C13" s="28" t="s">
        <v>333</v>
      </c>
      <c r="D13" s="4" t="s">
        <v>308</v>
      </c>
      <c r="E13" s="4" t="s">
        <v>309</v>
      </c>
      <c r="F13" s="4" t="s">
        <v>316</v>
      </c>
      <c r="G13" s="4" t="s">
        <v>311</v>
      </c>
      <c r="H13" s="4" t="s">
        <v>334</v>
      </c>
      <c r="I13" s="4" t="s">
        <v>312</v>
      </c>
      <c r="J13" s="4">
        <v>10</v>
      </c>
      <c r="K13" s="4" t="s">
        <v>313</v>
      </c>
      <c r="L13" s="75" t="s">
        <v>335</v>
      </c>
      <c r="M13" s="16"/>
    </row>
    <row r="14" spans="1:13" x14ac:dyDescent="0.25">
      <c r="A14" s="15" t="s">
        <v>305</v>
      </c>
      <c r="B14" s="4" t="s">
        <v>306</v>
      </c>
      <c r="C14" s="28" t="s">
        <v>336</v>
      </c>
      <c r="D14" s="4" t="s">
        <v>308</v>
      </c>
      <c r="E14" s="4" t="s">
        <v>309</v>
      </c>
      <c r="F14" s="4" t="s">
        <v>316</v>
      </c>
      <c r="G14" s="4" t="s">
        <v>311</v>
      </c>
      <c r="H14" s="4" t="s">
        <v>337</v>
      </c>
      <c r="I14" s="4" t="s">
        <v>312</v>
      </c>
      <c r="J14" s="4">
        <v>16</v>
      </c>
      <c r="K14" s="4" t="s">
        <v>313</v>
      </c>
      <c r="L14" s="76" t="s">
        <v>338</v>
      </c>
      <c r="M14" s="16"/>
    </row>
    <row r="15" spans="1:13" ht="14.4" x14ac:dyDescent="0.25">
      <c r="A15" s="15" t="s">
        <v>305</v>
      </c>
      <c r="B15" s="4" t="s">
        <v>306</v>
      </c>
      <c r="C15" s="28" t="s">
        <v>339</v>
      </c>
      <c r="D15" s="4" t="s">
        <v>308</v>
      </c>
      <c r="E15" s="4" t="s">
        <v>309</v>
      </c>
      <c r="F15" s="4" t="s">
        <v>316</v>
      </c>
      <c r="G15" s="4" t="s">
        <v>313</v>
      </c>
      <c r="H15" s="4" t="s">
        <v>312</v>
      </c>
      <c r="I15" s="4" t="s">
        <v>312</v>
      </c>
      <c r="J15" s="4" t="s">
        <v>312</v>
      </c>
      <c r="K15" s="4" t="s">
        <v>313</v>
      </c>
      <c r="L15" s="79" t="s">
        <v>331</v>
      </c>
      <c r="M15" s="16"/>
    </row>
    <row r="16" spans="1:13" x14ac:dyDescent="0.25">
      <c r="A16" s="15" t="s">
        <v>305</v>
      </c>
      <c r="B16" s="4" t="s">
        <v>306</v>
      </c>
      <c r="C16" s="28" t="s">
        <v>340</v>
      </c>
      <c r="D16" s="4" t="s">
        <v>308</v>
      </c>
      <c r="E16" s="4" t="s">
        <v>309</v>
      </c>
      <c r="F16" s="4" t="s">
        <v>316</v>
      </c>
      <c r="G16" s="4" t="s">
        <v>311</v>
      </c>
      <c r="H16" s="4" t="s">
        <v>341</v>
      </c>
      <c r="I16" s="4" t="s">
        <v>312</v>
      </c>
      <c r="J16" s="4">
        <v>13</v>
      </c>
      <c r="K16" s="4" t="s">
        <v>313</v>
      </c>
      <c r="L16" s="75" t="s">
        <v>335</v>
      </c>
      <c r="M16" s="16"/>
    </row>
    <row r="17" spans="1:13" ht="28.8" x14ac:dyDescent="0.25">
      <c r="A17" s="15" t="s">
        <v>305</v>
      </c>
      <c r="B17" s="4" t="s">
        <v>306</v>
      </c>
      <c r="C17" s="28" t="s">
        <v>342</v>
      </c>
      <c r="D17" s="4" t="s">
        <v>308</v>
      </c>
      <c r="E17" s="4" t="s">
        <v>326</v>
      </c>
      <c r="F17" s="4" t="s">
        <v>316</v>
      </c>
      <c r="G17" s="4" t="s">
        <v>313</v>
      </c>
      <c r="H17" s="4" t="s">
        <v>312</v>
      </c>
      <c r="I17" s="4" t="s">
        <v>312</v>
      </c>
      <c r="J17" s="4" t="s">
        <v>312</v>
      </c>
      <c r="K17" s="4" t="s">
        <v>313</v>
      </c>
      <c r="L17" s="79" t="s">
        <v>343</v>
      </c>
      <c r="M17" s="16"/>
    </row>
    <row r="18" spans="1:13" x14ac:dyDescent="0.25">
      <c r="A18" s="15" t="s">
        <v>305</v>
      </c>
      <c r="B18" s="4" t="s">
        <v>306</v>
      </c>
      <c r="C18" s="28" t="s">
        <v>344</v>
      </c>
      <c r="D18" s="4" t="s">
        <v>308</v>
      </c>
      <c r="E18" s="4" t="s">
        <v>309</v>
      </c>
      <c r="F18" s="4" t="s">
        <v>316</v>
      </c>
      <c r="G18" s="4" t="s">
        <v>311</v>
      </c>
      <c r="H18" s="4" t="s">
        <v>345</v>
      </c>
      <c r="I18" s="4" t="s">
        <v>312</v>
      </c>
      <c r="J18" s="4">
        <v>12</v>
      </c>
      <c r="K18" s="4" t="s">
        <v>313</v>
      </c>
      <c r="L18" s="76" t="s">
        <v>346</v>
      </c>
      <c r="M18" s="16"/>
    </row>
    <row r="19" spans="1:13" x14ac:dyDescent="0.25">
      <c r="A19" s="15" t="s">
        <v>305</v>
      </c>
      <c r="B19" s="4" t="s">
        <v>306</v>
      </c>
      <c r="C19" s="28" t="s">
        <v>347</v>
      </c>
      <c r="D19" s="4" t="s">
        <v>308</v>
      </c>
      <c r="E19" s="4" t="s">
        <v>309</v>
      </c>
      <c r="F19" s="4" t="s">
        <v>316</v>
      </c>
      <c r="G19" s="4" t="s">
        <v>311</v>
      </c>
      <c r="H19" s="4" t="s">
        <v>348</v>
      </c>
      <c r="I19" s="4" t="s">
        <v>312</v>
      </c>
      <c r="J19" s="4">
        <v>19</v>
      </c>
      <c r="K19" s="4" t="s">
        <v>313</v>
      </c>
      <c r="L19" s="76" t="s">
        <v>349</v>
      </c>
      <c r="M19" s="16"/>
    </row>
    <row r="20" spans="1:13" ht="14.4" x14ac:dyDescent="0.25">
      <c r="A20" s="15" t="s">
        <v>305</v>
      </c>
      <c r="B20" s="4" t="s">
        <v>306</v>
      </c>
      <c r="C20" s="28" t="s">
        <v>350</v>
      </c>
      <c r="D20" s="4" t="s">
        <v>308</v>
      </c>
      <c r="E20" s="4" t="s">
        <v>309</v>
      </c>
      <c r="F20" s="4" t="s">
        <v>316</v>
      </c>
      <c r="G20" s="4" t="s">
        <v>313</v>
      </c>
      <c r="H20" s="4" t="s">
        <v>317</v>
      </c>
      <c r="I20" s="4" t="s">
        <v>312</v>
      </c>
      <c r="J20" s="4">
        <v>10</v>
      </c>
      <c r="K20" s="4" t="s">
        <v>311</v>
      </c>
      <c r="L20" s="80" t="s">
        <v>346</v>
      </c>
      <c r="M20" s="16"/>
    </row>
    <row r="21" spans="1:13" x14ac:dyDescent="0.25">
      <c r="A21" s="15" t="s">
        <v>305</v>
      </c>
      <c r="B21" s="4" t="s">
        <v>306</v>
      </c>
      <c r="C21" s="28" t="s">
        <v>351</v>
      </c>
      <c r="D21" s="4" t="s">
        <v>308</v>
      </c>
      <c r="E21" s="4" t="s">
        <v>309</v>
      </c>
      <c r="F21" s="4" t="s">
        <v>316</v>
      </c>
      <c r="G21" s="4" t="s">
        <v>311</v>
      </c>
      <c r="H21" s="4" t="s">
        <v>352</v>
      </c>
      <c r="I21" s="4" t="s">
        <v>312</v>
      </c>
      <c r="J21" s="4">
        <v>27</v>
      </c>
      <c r="K21" s="4" t="s">
        <v>313</v>
      </c>
      <c r="L21" s="75" t="s">
        <v>331</v>
      </c>
      <c r="M21" s="16"/>
    </row>
    <row r="22" spans="1:13" x14ac:dyDescent="0.25">
      <c r="A22" s="15" t="s">
        <v>305</v>
      </c>
      <c r="B22" s="4" t="s">
        <v>306</v>
      </c>
      <c r="C22" s="28" t="s">
        <v>353</v>
      </c>
      <c r="D22" s="4" t="s">
        <v>308</v>
      </c>
      <c r="E22" s="4" t="s">
        <v>309</v>
      </c>
      <c r="F22" s="4" t="s">
        <v>354</v>
      </c>
      <c r="G22" s="4" t="s">
        <v>311</v>
      </c>
      <c r="H22" s="4" t="s">
        <v>355</v>
      </c>
      <c r="I22" s="4" t="s">
        <v>312</v>
      </c>
      <c r="J22" s="4">
        <v>54</v>
      </c>
      <c r="K22" s="4" t="s">
        <v>313</v>
      </c>
      <c r="L22" s="76" t="s">
        <v>356</v>
      </c>
      <c r="M22" s="16"/>
    </row>
    <row r="23" spans="1:13" x14ac:dyDescent="0.25">
      <c r="A23" s="15" t="s">
        <v>305</v>
      </c>
      <c r="B23" s="4" t="s">
        <v>306</v>
      </c>
      <c r="C23" s="28" t="s">
        <v>357</v>
      </c>
      <c r="D23" s="4" t="s">
        <v>308</v>
      </c>
      <c r="E23" s="4" t="s">
        <v>309</v>
      </c>
      <c r="F23" s="4" t="s">
        <v>316</v>
      </c>
      <c r="G23" s="4" t="s">
        <v>313</v>
      </c>
      <c r="H23" s="4" t="s">
        <v>358</v>
      </c>
      <c r="I23" s="4" t="s">
        <v>312</v>
      </c>
      <c r="J23" s="4">
        <v>31</v>
      </c>
      <c r="K23" s="4" t="s">
        <v>311</v>
      </c>
      <c r="L23" s="77" t="s">
        <v>359</v>
      </c>
      <c r="M23" s="16"/>
    </row>
    <row r="24" spans="1:13" x14ac:dyDescent="0.25">
      <c r="A24" s="15" t="s">
        <v>305</v>
      </c>
      <c r="B24" s="4" t="s">
        <v>306</v>
      </c>
      <c r="C24" s="28" t="s">
        <v>360</v>
      </c>
      <c r="D24" s="4" t="s">
        <v>308</v>
      </c>
      <c r="E24" s="4" t="s">
        <v>309</v>
      </c>
      <c r="F24" s="4" t="s">
        <v>316</v>
      </c>
      <c r="G24" s="4" t="s">
        <v>311</v>
      </c>
      <c r="H24" s="4" t="s">
        <v>361</v>
      </c>
      <c r="I24" s="4" t="s">
        <v>312</v>
      </c>
      <c r="J24" s="4">
        <v>22</v>
      </c>
      <c r="K24" s="4" t="s">
        <v>313</v>
      </c>
      <c r="L24" s="75" t="s">
        <v>331</v>
      </c>
      <c r="M24" s="16"/>
    </row>
    <row r="25" spans="1:13" x14ac:dyDescent="0.25">
      <c r="A25" s="15" t="s">
        <v>305</v>
      </c>
      <c r="B25" s="4" t="s">
        <v>306</v>
      </c>
      <c r="C25" s="28" t="s">
        <v>362</v>
      </c>
      <c r="D25" s="4" t="s">
        <v>308</v>
      </c>
      <c r="E25" s="4" t="s">
        <v>309</v>
      </c>
      <c r="F25" s="4" t="s">
        <v>316</v>
      </c>
      <c r="G25" s="4" t="s">
        <v>311</v>
      </c>
      <c r="H25" s="4" t="s">
        <v>363</v>
      </c>
      <c r="I25" s="4" t="s">
        <v>312</v>
      </c>
      <c r="J25" s="4">
        <v>39</v>
      </c>
      <c r="K25" s="4" t="s">
        <v>313</v>
      </c>
      <c r="L25" s="75" t="s">
        <v>331</v>
      </c>
      <c r="M25" s="16"/>
    </row>
    <row r="26" spans="1:13" x14ac:dyDescent="0.25">
      <c r="A26" s="15" t="s">
        <v>305</v>
      </c>
      <c r="B26" s="4" t="s">
        <v>306</v>
      </c>
      <c r="C26" s="28" t="s">
        <v>364</v>
      </c>
      <c r="D26" s="4" t="s">
        <v>308</v>
      </c>
      <c r="E26" s="4" t="s">
        <v>309</v>
      </c>
      <c r="F26" s="4" t="s">
        <v>316</v>
      </c>
      <c r="G26" s="4" t="s">
        <v>311</v>
      </c>
      <c r="H26" s="4" t="s">
        <v>365</v>
      </c>
      <c r="I26" s="4" t="s">
        <v>312</v>
      </c>
      <c r="J26" s="4">
        <v>8</v>
      </c>
      <c r="K26" s="4" t="s">
        <v>313</v>
      </c>
      <c r="L26" s="76" t="s">
        <v>366</v>
      </c>
      <c r="M26" s="16"/>
    </row>
    <row r="27" spans="1:13" x14ac:dyDescent="0.25">
      <c r="A27" s="15" t="s">
        <v>305</v>
      </c>
      <c r="B27" s="4" t="s">
        <v>306</v>
      </c>
      <c r="C27" s="28" t="s">
        <v>367</v>
      </c>
      <c r="D27" s="4" t="s">
        <v>308</v>
      </c>
      <c r="E27" s="4" t="s">
        <v>309</v>
      </c>
      <c r="F27" s="4" t="s">
        <v>316</v>
      </c>
      <c r="G27" s="4" t="s">
        <v>311</v>
      </c>
      <c r="H27" s="4" t="s">
        <v>368</v>
      </c>
      <c r="I27" s="4" t="s">
        <v>312</v>
      </c>
      <c r="J27" s="4">
        <v>37</v>
      </c>
      <c r="K27" s="4" t="s">
        <v>313</v>
      </c>
      <c r="L27" s="76" t="s">
        <v>338</v>
      </c>
      <c r="M27" s="16"/>
    </row>
    <row r="28" spans="1:13" x14ac:dyDescent="0.25">
      <c r="A28" s="15" t="s">
        <v>305</v>
      </c>
      <c r="B28" s="4" t="s">
        <v>306</v>
      </c>
      <c r="C28" s="28" t="s">
        <v>369</v>
      </c>
      <c r="D28" s="4" t="s">
        <v>308</v>
      </c>
      <c r="E28" s="4" t="s">
        <v>309</v>
      </c>
      <c r="F28" s="4" t="s">
        <v>316</v>
      </c>
      <c r="G28" s="4" t="s">
        <v>311</v>
      </c>
      <c r="H28" s="4" t="s">
        <v>370</v>
      </c>
      <c r="I28" s="4" t="s">
        <v>312</v>
      </c>
      <c r="J28" s="4">
        <v>37</v>
      </c>
      <c r="K28" s="4" t="s">
        <v>313</v>
      </c>
      <c r="L28" s="75" t="s">
        <v>371</v>
      </c>
      <c r="M28" s="16"/>
    </row>
    <row r="29" spans="1:13" x14ac:dyDescent="0.25">
      <c r="A29" s="15" t="s">
        <v>305</v>
      </c>
      <c r="B29" s="4" t="s">
        <v>306</v>
      </c>
      <c r="C29" s="28" t="s">
        <v>372</v>
      </c>
      <c r="D29" s="4" t="s">
        <v>308</v>
      </c>
      <c r="E29" s="4" t="s">
        <v>309</v>
      </c>
      <c r="F29" s="4" t="s">
        <v>316</v>
      </c>
      <c r="G29" s="4" t="s">
        <v>311</v>
      </c>
      <c r="H29" s="4" t="s">
        <v>373</v>
      </c>
      <c r="I29" s="4" t="s">
        <v>312</v>
      </c>
      <c r="J29" s="4">
        <v>19</v>
      </c>
      <c r="K29" s="4" t="s">
        <v>313</v>
      </c>
      <c r="L29" s="75" t="s">
        <v>331</v>
      </c>
      <c r="M29" s="16"/>
    </row>
    <row r="30" spans="1:13" x14ac:dyDescent="0.25">
      <c r="A30" s="15" t="s">
        <v>305</v>
      </c>
      <c r="B30" s="4" t="s">
        <v>306</v>
      </c>
      <c r="C30" s="28" t="s">
        <v>374</v>
      </c>
      <c r="D30" s="4" t="s">
        <v>308</v>
      </c>
      <c r="E30" s="4" t="s">
        <v>309</v>
      </c>
      <c r="F30" s="4" t="s">
        <v>354</v>
      </c>
      <c r="G30" s="4" t="s">
        <v>311</v>
      </c>
      <c r="H30" s="4" t="s">
        <v>375</v>
      </c>
      <c r="I30" s="4" t="s">
        <v>312</v>
      </c>
      <c r="J30" s="4">
        <v>91</v>
      </c>
      <c r="K30" s="4" t="s">
        <v>313</v>
      </c>
      <c r="L30" s="76" t="s">
        <v>356</v>
      </c>
      <c r="M30" s="16"/>
    </row>
    <row r="31" spans="1:13" x14ac:dyDescent="0.25">
      <c r="A31" s="15" t="s">
        <v>305</v>
      </c>
      <c r="B31" s="4" t="s">
        <v>306</v>
      </c>
      <c r="C31" s="28" t="s">
        <v>376</v>
      </c>
      <c r="D31" s="4" t="s">
        <v>308</v>
      </c>
      <c r="E31" s="4" t="s">
        <v>309</v>
      </c>
      <c r="F31" s="4" t="s">
        <v>316</v>
      </c>
      <c r="G31" s="4" t="s">
        <v>311</v>
      </c>
      <c r="H31" s="4" t="s">
        <v>377</v>
      </c>
      <c r="I31" s="4" t="s">
        <v>312</v>
      </c>
      <c r="J31" s="4">
        <v>12</v>
      </c>
      <c r="K31" s="4" t="s">
        <v>313</v>
      </c>
      <c r="L31" s="76" t="s">
        <v>338</v>
      </c>
      <c r="M31" s="16"/>
    </row>
    <row r="32" spans="1:13" ht="22.8" x14ac:dyDescent="0.25">
      <c r="A32" s="15" t="s">
        <v>305</v>
      </c>
      <c r="B32" s="4" t="s">
        <v>306</v>
      </c>
      <c r="C32" s="28" t="s">
        <v>378</v>
      </c>
      <c r="D32" s="4" t="s">
        <v>308</v>
      </c>
      <c r="E32" s="4" t="s">
        <v>309</v>
      </c>
      <c r="F32" s="4" t="s">
        <v>316</v>
      </c>
      <c r="G32" s="4" t="s">
        <v>311</v>
      </c>
      <c r="H32" s="4" t="s">
        <v>317</v>
      </c>
      <c r="I32" s="4" t="s">
        <v>312</v>
      </c>
      <c r="J32" s="4">
        <v>1</v>
      </c>
      <c r="K32" s="4" t="s">
        <v>313</v>
      </c>
      <c r="L32" s="76" t="s">
        <v>379</v>
      </c>
      <c r="M32" s="16"/>
    </row>
    <row r="33" spans="1:13" x14ac:dyDescent="0.25">
      <c r="A33" s="15" t="s">
        <v>305</v>
      </c>
      <c r="B33" s="4" t="s">
        <v>306</v>
      </c>
      <c r="C33" s="28" t="s">
        <v>380</v>
      </c>
      <c r="D33" s="4" t="s">
        <v>308</v>
      </c>
      <c r="E33" s="4" t="s">
        <v>309</v>
      </c>
      <c r="F33" s="4" t="s">
        <v>316</v>
      </c>
      <c r="G33" s="4" t="s">
        <v>311</v>
      </c>
      <c r="H33" s="4" t="s">
        <v>381</v>
      </c>
      <c r="I33" s="4" t="s">
        <v>312</v>
      </c>
      <c r="J33" s="4">
        <v>31</v>
      </c>
      <c r="K33" s="4" t="s">
        <v>313</v>
      </c>
      <c r="L33" s="75" t="s">
        <v>382</v>
      </c>
      <c r="M33" s="16"/>
    </row>
    <row r="34" spans="1:13" x14ac:dyDescent="0.25">
      <c r="A34" s="15" t="s">
        <v>305</v>
      </c>
      <c r="B34" s="4" t="s">
        <v>306</v>
      </c>
      <c r="C34" s="28" t="s">
        <v>383</v>
      </c>
      <c r="D34" s="4" t="s">
        <v>308</v>
      </c>
      <c r="E34" s="4" t="s">
        <v>309</v>
      </c>
      <c r="F34" s="4" t="s">
        <v>354</v>
      </c>
      <c r="G34" s="4" t="s">
        <v>311</v>
      </c>
      <c r="H34" s="4" t="s">
        <v>384</v>
      </c>
      <c r="I34" s="4" t="s">
        <v>312</v>
      </c>
      <c r="J34" s="4">
        <v>20</v>
      </c>
      <c r="K34" s="4" t="s">
        <v>313</v>
      </c>
      <c r="L34" s="76" t="s">
        <v>385</v>
      </c>
      <c r="M34" s="16"/>
    </row>
    <row r="35" spans="1:13" x14ac:dyDescent="0.25">
      <c r="A35" s="15" t="s">
        <v>305</v>
      </c>
      <c r="B35" s="4" t="s">
        <v>306</v>
      </c>
      <c r="C35" s="28" t="s">
        <v>386</v>
      </c>
      <c r="D35" s="4" t="s">
        <v>308</v>
      </c>
      <c r="E35" s="4" t="s">
        <v>309</v>
      </c>
      <c r="F35" s="4" t="s">
        <v>354</v>
      </c>
      <c r="G35" s="4" t="s">
        <v>311</v>
      </c>
      <c r="H35" s="4" t="s">
        <v>387</v>
      </c>
      <c r="I35" s="4" t="s">
        <v>312</v>
      </c>
      <c r="J35" s="4">
        <v>22</v>
      </c>
      <c r="K35" s="4" t="s">
        <v>313</v>
      </c>
      <c r="L35" s="75" t="s">
        <v>388</v>
      </c>
      <c r="M35" s="16"/>
    </row>
    <row r="36" spans="1:13" x14ac:dyDescent="0.25">
      <c r="A36" s="15" t="s">
        <v>305</v>
      </c>
      <c r="B36" s="4" t="s">
        <v>306</v>
      </c>
      <c r="C36" s="28" t="s">
        <v>389</v>
      </c>
      <c r="D36" s="4" t="s">
        <v>308</v>
      </c>
      <c r="E36" s="4" t="s">
        <v>309</v>
      </c>
      <c r="F36" s="4" t="s">
        <v>354</v>
      </c>
      <c r="G36" s="4" t="s">
        <v>311</v>
      </c>
      <c r="H36" s="4" t="s">
        <v>390</v>
      </c>
      <c r="I36" s="4" t="s">
        <v>312</v>
      </c>
      <c r="J36" s="4">
        <v>76</v>
      </c>
      <c r="K36" s="4" t="s">
        <v>313</v>
      </c>
      <c r="L36" s="75" t="s">
        <v>391</v>
      </c>
      <c r="M36" s="16"/>
    </row>
    <row r="37" spans="1:13" x14ac:dyDescent="0.25">
      <c r="A37" s="15" t="s">
        <v>305</v>
      </c>
      <c r="B37" s="4" t="s">
        <v>306</v>
      </c>
      <c r="C37" s="28" t="s">
        <v>392</v>
      </c>
      <c r="D37" s="4" t="s">
        <v>308</v>
      </c>
      <c r="E37" s="4" t="s">
        <v>309</v>
      </c>
      <c r="F37" s="4" t="s">
        <v>393</v>
      </c>
      <c r="G37" s="4" t="s">
        <v>311</v>
      </c>
      <c r="H37" s="4" t="s">
        <v>394</v>
      </c>
      <c r="I37" s="4" t="s">
        <v>312</v>
      </c>
      <c r="J37" s="4">
        <v>8</v>
      </c>
      <c r="K37" s="4" t="s">
        <v>313</v>
      </c>
      <c r="L37" s="75" t="s">
        <v>395</v>
      </c>
      <c r="M37" s="16"/>
    </row>
    <row r="38" spans="1:13" x14ac:dyDescent="0.25">
      <c r="A38" s="15" t="s">
        <v>305</v>
      </c>
      <c r="B38" s="4" t="s">
        <v>306</v>
      </c>
      <c r="C38" s="28" t="s">
        <v>396</v>
      </c>
      <c r="D38" s="4" t="s">
        <v>308</v>
      </c>
      <c r="E38" s="4" t="s">
        <v>309</v>
      </c>
      <c r="F38" s="4" t="s">
        <v>316</v>
      </c>
      <c r="G38" s="4" t="s">
        <v>311</v>
      </c>
      <c r="H38" s="4" t="s">
        <v>317</v>
      </c>
      <c r="I38" s="4" t="s">
        <v>312</v>
      </c>
      <c r="J38" s="4">
        <v>5</v>
      </c>
      <c r="K38" s="4" t="s">
        <v>313</v>
      </c>
      <c r="L38" s="75" t="s">
        <v>397</v>
      </c>
      <c r="M38" s="16"/>
    </row>
    <row r="39" spans="1:13" x14ac:dyDescent="0.25">
      <c r="A39" s="15" t="s">
        <v>305</v>
      </c>
      <c r="B39" s="4" t="s">
        <v>306</v>
      </c>
      <c r="C39" s="28" t="s">
        <v>398</v>
      </c>
      <c r="D39" s="4" t="s">
        <v>308</v>
      </c>
      <c r="E39" s="4" t="s">
        <v>309</v>
      </c>
      <c r="F39" s="4" t="s">
        <v>316</v>
      </c>
      <c r="G39" s="4" t="s">
        <v>311</v>
      </c>
      <c r="H39" s="4" t="s">
        <v>399</v>
      </c>
      <c r="I39" s="4" t="s">
        <v>312</v>
      </c>
      <c r="J39" s="4">
        <v>10</v>
      </c>
      <c r="K39" s="4" t="s">
        <v>313</v>
      </c>
      <c r="L39" s="75" t="s">
        <v>400</v>
      </c>
      <c r="M39" s="16"/>
    </row>
    <row r="40" spans="1:13" ht="14.4" x14ac:dyDescent="0.25">
      <c r="A40" s="15" t="s">
        <v>305</v>
      </c>
      <c r="B40" s="4" t="s">
        <v>306</v>
      </c>
      <c r="C40" s="28" t="s">
        <v>401</v>
      </c>
      <c r="D40" s="4" t="s">
        <v>308</v>
      </c>
      <c r="E40" s="4" t="s">
        <v>309</v>
      </c>
      <c r="F40" s="4" t="s">
        <v>316</v>
      </c>
      <c r="G40" s="4" t="s">
        <v>313</v>
      </c>
      <c r="H40" s="4" t="s">
        <v>317</v>
      </c>
      <c r="I40" s="4" t="s">
        <v>312</v>
      </c>
      <c r="J40" s="4">
        <v>8</v>
      </c>
      <c r="K40" s="4" t="s">
        <v>311</v>
      </c>
      <c r="L40" s="79" t="s">
        <v>331</v>
      </c>
      <c r="M40" s="16"/>
    </row>
    <row r="41" spans="1:13" ht="14.4" x14ac:dyDescent="0.25">
      <c r="A41" s="15" t="s">
        <v>305</v>
      </c>
      <c r="B41" s="4" t="s">
        <v>306</v>
      </c>
      <c r="C41" s="28" t="s">
        <v>402</v>
      </c>
      <c r="D41" s="4" t="s">
        <v>308</v>
      </c>
      <c r="E41" s="4" t="s">
        <v>309</v>
      </c>
      <c r="F41" s="4" t="s">
        <v>393</v>
      </c>
      <c r="G41" s="4" t="s">
        <v>313</v>
      </c>
      <c r="H41" s="4" t="s">
        <v>312</v>
      </c>
      <c r="I41" s="4" t="s">
        <v>312</v>
      </c>
      <c r="J41" s="4" t="s">
        <v>312</v>
      </c>
      <c r="K41" s="4" t="s">
        <v>313</v>
      </c>
      <c r="L41" s="79" t="s">
        <v>395</v>
      </c>
      <c r="M41" s="16"/>
    </row>
    <row r="42" spans="1:13" ht="14.4" x14ac:dyDescent="0.25">
      <c r="A42" s="15" t="s">
        <v>305</v>
      </c>
      <c r="B42" s="4" t="s">
        <v>306</v>
      </c>
      <c r="C42" s="28" t="s">
        <v>403</v>
      </c>
      <c r="D42" s="4" t="s">
        <v>308</v>
      </c>
      <c r="E42" s="4" t="s">
        <v>309</v>
      </c>
      <c r="F42" s="4" t="s">
        <v>316</v>
      </c>
      <c r="G42" s="4" t="s">
        <v>313</v>
      </c>
      <c r="H42" s="4" t="s">
        <v>317</v>
      </c>
      <c r="I42" s="4" t="s">
        <v>312</v>
      </c>
      <c r="J42" s="4">
        <v>2</v>
      </c>
      <c r="K42" s="4" t="s">
        <v>311</v>
      </c>
      <c r="L42" s="79" t="s">
        <v>331</v>
      </c>
      <c r="M42" s="16"/>
    </row>
    <row r="43" spans="1:13" ht="14.4" x14ac:dyDescent="0.25">
      <c r="A43" s="15" t="s">
        <v>305</v>
      </c>
      <c r="B43" s="4" t="s">
        <v>306</v>
      </c>
      <c r="C43" s="28" t="s">
        <v>404</v>
      </c>
      <c r="D43" s="4" t="s">
        <v>308</v>
      </c>
      <c r="E43" s="4" t="s">
        <v>309</v>
      </c>
      <c r="F43" s="4" t="s">
        <v>316</v>
      </c>
      <c r="G43" s="4" t="s">
        <v>313</v>
      </c>
      <c r="H43" s="4" t="s">
        <v>312</v>
      </c>
      <c r="I43" s="4" t="s">
        <v>312</v>
      </c>
      <c r="J43" s="4" t="s">
        <v>312</v>
      </c>
      <c r="K43" s="4" t="s">
        <v>313</v>
      </c>
      <c r="L43" s="79" t="s">
        <v>405</v>
      </c>
      <c r="M43" s="16"/>
    </row>
    <row r="44" spans="1:13" ht="28.8" x14ac:dyDescent="0.25">
      <c r="A44" s="15" t="s">
        <v>305</v>
      </c>
      <c r="B44" s="4" t="s">
        <v>306</v>
      </c>
      <c r="C44" s="28" t="s">
        <v>406</v>
      </c>
      <c r="D44" s="4" t="s">
        <v>308</v>
      </c>
      <c r="E44" s="4" t="s">
        <v>326</v>
      </c>
      <c r="F44" s="4" t="s">
        <v>310</v>
      </c>
      <c r="G44" s="4" t="s">
        <v>313</v>
      </c>
      <c r="H44" s="4" t="s">
        <v>312</v>
      </c>
      <c r="I44" s="4" t="s">
        <v>312</v>
      </c>
      <c r="J44" s="4" t="s">
        <v>312</v>
      </c>
      <c r="K44" s="4" t="s">
        <v>313</v>
      </c>
      <c r="L44" s="79" t="s">
        <v>407</v>
      </c>
      <c r="M44" s="16"/>
    </row>
    <row r="45" spans="1:13" ht="28.8" x14ac:dyDescent="0.25">
      <c r="A45" s="15" t="s">
        <v>305</v>
      </c>
      <c r="B45" s="4" t="s">
        <v>306</v>
      </c>
      <c r="C45" s="28" t="s">
        <v>408</v>
      </c>
      <c r="D45" s="4" t="s">
        <v>308</v>
      </c>
      <c r="E45" s="4" t="s">
        <v>326</v>
      </c>
      <c r="F45" s="4" t="s">
        <v>310</v>
      </c>
      <c r="G45" s="4" t="s">
        <v>313</v>
      </c>
      <c r="H45" s="4" t="s">
        <v>312</v>
      </c>
      <c r="I45" s="4" t="s">
        <v>312</v>
      </c>
      <c r="J45" s="4" t="s">
        <v>312</v>
      </c>
      <c r="K45" s="4" t="s">
        <v>313</v>
      </c>
      <c r="L45" s="79" t="s">
        <v>407</v>
      </c>
      <c r="M45" s="16"/>
    </row>
    <row r="46" spans="1:13" ht="28.8" x14ac:dyDescent="0.25">
      <c r="A46" s="15" t="s">
        <v>305</v>
      </c>
      <c r="B46" s="4" t="s">
        <v>306</v>
      </c>
      <c r="C46" s="28" t="s">
        <v>409</v>
      </c>
      <c r="D46" s="4" t="s">
        <v>308</v>
      </c>
      <c r="E46" s="4" t="s">
        <v>309</v>
      </c>
      <c r="F46" s="4" t="s">
        <v>310</v>
      </c>
      <c r="G46" s="4" t="s">
        <v>313</v>
      </c>
      <c r="H46" s="4" t="s">
        <v>312</v>
      </c>
      <c r="I46" s="4" t="s">
        <v>312</v>
      </c>
      <c r="J46" s="4" t="s">
        <v>312</v>
      </c>
      <c r="K46" s="4" t="s">
        <v>313</v>
      </c>
      <c r="L46" s="79" t="s">
        <v>407</v>
      </c>
      <c r="M46" s="16"/>
    </row>
    <row r="47" spans="1:13" ht="14.4" x14ac:dyDescent="0.25">
      <c r="A47" s="15" t="s">
        <v>305</v>
      </c>
      <c r="B47" s="4" t="s">
        <v>306</v>
      </c>
      <c r="C47" s="28" t="s">
        <v>410</v>
      </c>
      <c r="D47" s="4" t="s">
        <v>308</v>
      </c>
      <c r="E47" s="4" t="s">
        <v>309</v>
      </c>
      <c r="F47" s="4" t="s">
        <v>310</v>
      </c>
      <c r="G47" s="4" t="s">
        <v>313</v>
      </c>
      <c r="H47" s="4" t="s">
        <v>312</v>
      </c>
      <c r="I47" s="4" t="s">
        <v>312</v>
      </c>
      <c r="J47" s="4" t="s">
        <v>312</v>
      </c>
      <c r="K47" s="4" t="s">
        <v>313</v>
      </c>
      <c r="L47" s="79" t="s">
        <v>411</v>
      </c>
      <c r="M47" s="16"/>
    </row>
    <row r="48" spans="1:13" ht="14.4" x14ac:dyDescent="0.25">
      <c r="A48" s="15" t="s">
        <v>305</v>
      </c>
      <c r="B48" s="4" t="s">
        <v>306</v>
      </c>
      <c r="C48" s="28" t="s">
        <v>412</v>
      </c>
      <c r="D48" s="4" t="s">
        <v>308</v>
      </c>
      <c r="E48" s="4" t="s">
        <v>326</v>
      </c>
      <c r="F48" s="4" t="s">
        <v>310</v>
      </c>
      <c r="G48" s="4" t="s">
        <v>313</v>
      </c>
      <c r="H48" s="4" t="s">
        <v>312</v>
      </c>
      <c r="I48" s="4" t="s">
        <v>312</v>
      </c>
      <c r="J48" s="4" t="s">
        <v>312</v>
      </c>
      <c r="K48" s="4" t="s">
        <v>313</v>
      </c>
      <c r="L48" s="79" t="s">
        <v>411</v>
      </c>
      <c r="M48" s="16"/>
    </row>
    <row r="49" spans="1:13" ht="28.8" x14ac:dyDescent="0.25">
      <c r="A49" s="15" t="s">
        <v>305</v>
      </c>
      <c r="B49" s="4" t="s">
        <v>306</v>
      </c>
      <c r="C49" s="28" t="s">
        <v>413</v>
      </c>
      <c r="D49" s="4" t="s">
        <v>308</v>
      </c>
      <c r="E49" s="4" t="s">
        <v>309</v>
      </c>
      <c r="F49" s="4" t="s">
        <v>310</v>
      </c>
      <c r="G49" s="4" t="s">
        <v>313</v>
      </c>
      <c r="H49" s="4" t="s">
        <v>312</v>
      </c>
      <c r="I49" s="4" t="s">
        <v>312</v>
      </c>
      <c r="J49" s="4" t="s">
        <v>312</v>
      </c>
      <c r="K49" s="4" t="s">
        <v>313</v>
      </c>
      <c r="L49" s="79" t="s">
        <v>407</v>
      </c>
      <c r="M49" s="16"/>
    </row>
    <row r="50" spans="1:13" ht="28.8" x14ac:dyDescent="0.25">
      <c r="A50" s="15" t="s">
        <v>305</v>
      </c>
      <c r="B50" s="4" t="s">
        <v>306</v>
      </c>
      <c r="C50" s="28" t="s">
        <v>414</v>
      </c>
      <c r="D50" s="4" t="s">
        <v>308</v>
      </c>
      <c r="E50" s="4" t="s">
        <v>309</v>
      </c>
      <c r="F50" s="4" t="s">
        <v>310</v>
      </c>
      <c r="G50" s="4" t="s">
        <v>313</v>
      </c>
      <c r="H50" s="4" t="s">
        <v>312</v>
      </c>
      <c r="I50" s="4" t="s">
        <v>312</v>
      </c>
      <c r="J50" s="4" t="s">
        <v>312</v>
      </c>
      <c r="K50" s="4" t="s">
        <v>313</v>
      </c>
      <c r="L50" s="79" t="s">
        <v>407</v>
      </c>
      <c r="M50" s="16"/>
    </row>
    <row r="51" spans="1:13" ht="28.8" x14ac:dyDescent="0.25">
      <c r="A51" s="15" t="s">
        <v>305</v>
      </c>
      <c r="B51" s="4" t="s">
        <v>306</v>
      </c>
      <c r="C51" s="28" t="s">
        <v>415</v>
      </c>
      <c r="D51" s="4" t="s">
        <v>308</v>
      </c>
      <c r="E51" s="4" t="s">
        <v>309</v>
      </c>
      <c r="F51" s="4" t="s">
        <v>310</v>
      </c>
      <c r="G51" s="4" t="s">
        <v>313</v>
      </c>
      <c r="H51" s="4" t="s">
        <v>312</v>
      </c>
      <c r="I51" s="4" t="s">
        <v>312</v>
      </c>
      <c r="J51" s="4" t="s">
        <v>312</v>
      </c>
      <c r="K51" s="4" t="s">
        <v>313</v>
      </c>
      <c r="L51" s="79" t="s">
        <v>407</v>
      </c>
      <c r="M51" s="16"/>
    </row>
    <row r="52" spans="1:13" ht="14.4" x14ac:dyDescent="0.25">
      <c r="A52" s="15" t="s">
        <v>305</v>
      </c>
      <c r="B52" s="4" t="s">
        <v>306</v>
      </c>
      <c r="C52" s="28" t="s">
        <v>416</v>
      </c>
      <c r="D52" s="4" t="s">
        <v>308</v>
      </c>
      <c r="E52" s="4" t="s">
        <v>309</v>
      </c>
      <c r="F52" s="4" t="s">
        <v>310</v>
      </c>
      <c r="G52" s="4" t="s">
        <v>313</v>
      </c>
      <c r="H52" s="4" t="s">
        <v>312</v>
      </c>
      <c r="I52" s="4" t="s">
        <v>312</v>
      </c>
      <c r="J52" s="4" t="s">
        <v>312</v>
      </c>
      <c r="K52" s="4" t="s">
        <v>313</v>
      </c>
      <c r="L52" s="79" t="s">
        <v>411</v>
      </c>
      <c r="M52" s="16"/>
    </row>
    <row r="53" spans="1:13" ht="43.2" x14ac:dyDescent="0.25">
      <c r="A53" s="15" t="s">
        <v>305</v>
      </c>
      <c r="B53" s="4" t="s">
        <v>306</v>
      </c>
      <c r="C53" s="28" t="s">
        <v>417</v>
      </c>
      <c r="D53" s="4" t="s">
        <v>308</v>
      </c>
      <c r="E53" s="4" t="s">
        <v>309</v>
      </c>
      <c r="F53" s="4" t="s">
        <v>310</v>
      </c>
      <c r="G53" s="4" t="s">
        <v>313</v>
      </c>
      <c r="H53" s="4" t="s">
        <v>312</v>
      </c>
      <c r="I53" s="4" t="s">
        <v>312</v>
      </c>
      <c r="J53" s="4" t="s">
        <v>312</v>
      </c>
      <c r="K53" s="4" t="s">
        <v>313</v>
      </c>
      <c r="L53" s="81" t="s">
        <v>546</v>
      </c>
      <c r="M53" s="16"/>
    </row>
    <row r="54" spans="1:13" ht="43.2" x14ac:dyDescent="0.25">
      <c r="A54" s="15" t="s">
        <v>305</v>
      </c>
      <c r="B54" s="4" t="s">
        <v>306</v>
      </c>
      <c r="C54" s="28" t="s">
        <v>418</v>
      </c>
      <c r="D54" s="4" t="s">
        <v>308</v>
      </c>
      <c r="E54" s="4" t="s">
        <v>309</v>
      </c>
      <c r="F54" s="4" t="s">
        <v>310</v>
      </c>
      <c r="G54" s="4" t="s">
        <v>313</v>
      </c>
      <c r="H54" s="4" t="s">
        <v>312</v>
      </c>
      <c r="I54" s="4" t="s">
        <v>312</v>
      </c>
      <c r="J54" s="4" t="s">
        <v>312</v>
      </c>
      <c r="K54" s="4" t="s">
        <v>313</v>
      </c>
      <c r="L54" s="79" t="s">
        <v>419</v>
      </c>
      <c r="M54" s="16"/>
    </row>
    <row r="55" spans="1:13" ht="14.4" x14ac:dyDescent="0.25">
      <c r="A55" s="15" t="s">
        <v>305</v>
      </c>
      <c r="B55" s="4" t="s">
        <v>306</v>
      </c>
      <c r="C55" s="28" t="s">
        <v>420</v>
      </c>
      <c r="D55" s="4" t="s">
        <v>308</v>
      </c>
      <c r="E55" s="4" t="s">
        <v>309</v>
      </c>
      <c r="F55" s="4" t="s">
        <v>310</v>
      </c>
      <c r="G55" s="4" t="s">
        <v>313</v>
      </c>
      <c r="H55" s="4" t="s">
        <v>312</v>
      </c>
      <c r="I55" s="4" t="s">
        <v>312</v>
      </c>
      <c r="J55" s="4" t="s">
        <v>312</v>
      </c>
      <c r="K55" s="4" t="s">
        <v>313</v>
      </c>
      <c r="L55" s="79" t="s">
        <v>421</v>
      </c>
      <c r="M55" s="16"/>
    </row>
    <row r="56" spans="1:13" ht="14.4" x14ac:dyDescent="0.25">
      <c r="A56" s="15" t="s">
        <v>305</v>
      </c>
      <c r="B56" s="4" t="s">
        <v>306</v>
      </c>
      <c r="C56" s="28" t="s">
        <v>422</v>
      </c>
      <c r="D56" s="4" t="s">
        <v>308</v>
      </c>
      <c r="E56" s="4" t="s">
        <v>309</v>
      </c>
      <c r="F56" s="4" t="s">
        <v>310</v>
      </c>
      <c r="G56" s="4" t="s">
        <v>313</v>
      </c>
      <c r="H56" s="4" t="s">
        <v>312</v>
      </c>
      <c r="I56" s="4" t="s">
        <v>312</v>
      </c>
      <c r="J56" s="4" t="s">
        <v>312</v>
      </c>
      <c r="K56" s="4" t="s">
        <v>313</v>
      </c>
      <c r="L56" s="79" t="s">
        <v>411</v>
      </c>
      <c r="M56" s="16"/>
    </row>
    <row r="57" spans="1:13" ht="43.2" x14ac:dyDescent="0.25">
      <c r="A57" s="15" t="s">
        <v>305</v>
      </c>
      <c r="B57" s="4" t="s">
        <v>306</v>
      </c>
      <c r="C57" s="28" t="s">
        <v>423</v>
      </c>
      <c r="D57" s="4" t="s">
        <v>308</v>
      </c>
      <c r="E57" s="4" t="s">
        <v>309</v>
      </c>
      <c r="F57" s="4" t="s">
        <v>310</v>
      </c>
      <c r="G57" s="4" t="s">
        <v>313</v>
      </c>
      <c r="H57" s="4" t="s">
        <v>312</v>
      </c>
      <c r="I57" s="4" t="s">
        <v>312</v>
      </c>
      <c r="J57" s="4" t="s">
        <v>312</v>
      </c>
      <c r="K57" s="4" t="s">
        <v>313</v>
      </c>
      <c r="L57" s="81" t="s">
        <v>546</v>
      </c>
      <c r="M57" s="16"/>
    </row>
    <row r="58" spans="1:13" ht="43.2" x14ac:dyDescent="0.25">
      <c r="A58" s="15" t="s">
        <v>305</v>
      </c>
      <c r="B58" s="4" t="s">
        <v>306</v>
      </c>
      <c r="C58" s="28" t="s">
        <v>424</v>
      </c>
      <c r="D58" s="4" t="s">
        <v>308</v>
      </c>
      <c r="E58" s="4" t="s">
        <v>309</v>
      </c>
      <c r="F58" s="4" t="s">
        <v>310</v>
      </c>
      <c r="G58" s="4" t="s">
        <v>313</v>
      </c>
      <c r="H58" s="4" t="s">
        <v>312</v>
      </c>
      <c r="I58" s="4" t="s">
        <v>312</v>
      </c>
      <c r="J58" s="4" t="s">
        <v>312</v>
      </c>
      <c r="K58" s="4" t="s">
        <v>313</v>
      </c>
      <c r="L58" s="81" t="s">
        <v>546</v>
      </c>
      <c r="M58" s="16"/>
    </row>
    <row r="59" spans="1:13" ht="14.4" x14ac:dyDescent="0.25">
      <c r="A59" s="15" t="s">
        <v>305</v>
      </c>
      <c r="B59" s="4" t="s">
        <v>306</v>
      </c>
      <c r="C59" s="28" t="s">
        <v>425</v>
      </c>
      <c r="D59" s="4" t="s">
        <v>308</v>
      </c>
      <c r="E59" s="4" t="s">
        <v>309</v>
      </c>
      <c r="F59" s="4" t="s">
        <v>310</v>
      </c>
      <c r="G59" s="4" t="s">
        <v>313</v>
      </c>
      <c r="H59" s="4" t="s">
        <v>312</v>
      </c>
      <c r="I59" s="4" t="s">
        <v>312</v>
      </c>
      <c r="J59" s="4" t="s">
        <v>312</v>
      </c>
      <c r="K59" s="4" t="s">
        <v>313</v>
      </c>
      <c r="L59" s="79" t="s">
        <v>426</v>
      </c>
      <c r="M59" s="16"/>
    </row>
    <row r="60" spans="1:13" ht="43.2" x14ac:dyDescent="0.25">
      <c r="A60" s="15" t="s">
        <v>305</v>
      </c>
      <c r="B60" s="4" t="s">
        <v>306</v>
      </c>
      <c r="C60" s="28" t="s">
        <v>427</v>
      </c>
      <c r="D60" s="4" t="s">
        <v>308</v>
      </c>
      <c r="E60" s="4" t="s">
        <v>309</v>
      </c>
      <c r="F60" s="4" t="s">
        <v>310</v>
      </c>
      <c r="G60" s="4" t="s">
        <v>313</v>
      </c>
      <c r="H60" s="4" t="s">
        <v>317</v>
      </c>
      <c r="I60" s="4" t="s">
        <v>312</v>
      </c>
      <c r="J60" s="4" t="s">
        <v>428</v>
      </c>
      <c r="K60" s="4" t="s">
        <v>313</v>
      </c>
      <c r="L60" s="81" t="s">
        <v>546</v>
      </c>
      <c r="M60" s="16"/>
    </row>
    <row r="61" spans="1:13" ht="14.4" x14ac:dyDescent="0.25">
      <c r="A61" s="15" t="s">
        <v>305</v>
      </c>
      <c r="B61" s="4" t="s">
        <v>306</v>
      </c>
      <c r="C61" s="28" t="s">
        <v>429</v>
      </c>
      <c r="D61" s="4" t="s">
        <v>308</v>
      </c>
      <c r="E61" s="4" t="s">
        <v>309</v>
      </c>
      <c r="F61" s="4" t="s">
        <v>310</v>
      </c>
      <c r="G61" s="4" t="s">
        <v>313</v>
      </c>
      <c r="H61" s="4" t="s">
        <v>312</v>
      </c>
      <c r="I61" s="4" t="s">
        <v>312</v>
      </c>
      <c r="J61" s="4" t="s">
        <v>312</v>
      </c>
      <c r="K61" s="4" t="s">
        <v>313</v>
      </c>
      <c r="L61" s="79" t="s">
        <v>426</v>
      </c>
      <c r="M61" s="16"/>
    </row>
    <row r="62" spans="1:13" ht="28.8" x14ac:dyDescent="0.25">
      <c r="A62" s="15" t="s">
        <v>305</v>
      </c>
      <c r="B62" s="4" t="s">
        <v>306</v>
      </c>
      <c r="C62" s="28" t="s">
        <v>430</v>
      </c>
      <c r="D62" s="4" t="s">
        <v>308</v>
      </c>
      <c r="E62" s="4" t="s">
        <v>309</v>
      </c>
      <c r="F62" s="4" t="s">
        <v>310</v>
      </c>
      <c r="G62" s="4" t="s">
        <v>313</v>
      </c>
      <c r="H62" s="4" t="s">
        <v>312</v>
      </c>
      <c r="I62" s="4" t="s">
        <v>312</v>
      </c>
      <c r="J62" s="4" t="s">
        <v>312</v>
      </c>
      <c r="K62" s="4" t="s">
        <v>313</v>
      </c>
      <c r="L62" s="79" t="s">
        <v>407</v>
      </c>
      <c r="M62" s="16"/>
    </row>
    <row r="63" spans="1:13" ht="43.2" x14ac:dyDescent="0.25">
      <c r="A63" s="15" t="s">
        <v>305</v>
      </c>
      <c r="B63" s="4" t="s">
        <v>306</v>
      </c>
      <c r="C63" s="28" t="s">
        <v>431</v>
      </c>
      <c r="D63" s="4" t="s">
        <v>308</v>
      </c>
      <c r="E63" s="4" t="s">
        <v>309</v>
      </c>
      <c r="F63" s="4" t="s">
        <v>310</v>
      </c>
      <c r="G63" s="4" t="s">
        <v>313</v>
      </c>
      <c r="H63" s="4" t="s">
        <v>317</v>
      </c>
      <c r="I63" s="4" t="s">
        <v>312</v>
      </c>
      <c r="J63" s="4" t="s">
        <v>432</v>
      </c>
      <c r="K63" s="4" t="s">
        <v>313</v>
      </c>
      <c r="L63" s="81" t="s">
        <v>546</v>
      </c>
      <c r="M63" s="16"/>
    </row>
    <row r="64" spans="1:13" ht="14.4" x14ac:dyDescent="0.25">
      <c r="A64" s="15" t="s">
        <v>305</v>
      </c>
      <c r="B64" s="4" t="s">
        <v>306</v>
      </c>
      <c r="C64" s="28" t="s">
        <v>433</v>
      </c>
      <c r="D64" s="4" t="s">
        <v>308</v>
      </c>
      <c r="E64" s="4" t="s">
        <v>326</v>
      </c>
      <c r="F64" s="4" t="s">
        <v>310</v>
      </c>
      <c r="G64" s="4" t="s">
        <v>313</v>
      </c>
      <c r="H64" s="4" t="s">
        <v>312</v>
      </c>
      <c r="I64" s="4" t="s">
        <v>312</v>
      </c>
      <c r="J64" s="4" t="s">
        <v>312</v>
      </c>
      <c r="K64" s="4" t="s">
        <v>313</v>
      </c>
      <c r="L64" s="79" t="s">
        <v>411</v>
      </c>
      <c r="M64" s="16"/>
    </row>
    <row r="65" spans="1:13" ht="14.4" x14ac:dyDescent="0.25">
      <c r="A65" s="15" t="s">
        <v>305</v>
      </c>
      <c r="B65" s="4" t="s">
        <v>306</v>
      </c>
      <c r="C65" s="28" t="s">
        <v>434</v>
      </c>
      <c r="D65" s="4" t="s">
        <v>308</v>
      </c>
      <c r="E65" s="4" t="s">
        <v>326</v>
      </c>
      <c r="F65" s="4" t="s">
        <v>310</v>
      </c>
      <c r="G65" s="4" t="s">
        <v>313</v>
      </c>
      <c r="H65" s="4" t="s">
        <v>312</v>
      </c>
      <c r="I65" s="4" t="s">
        <v>312</v>
      </c>
      <c r="J65" s="4" t="s">
        <v>312</v>
      </c>
      <c r="K65" s="4" t="s">
        <v>313</v>
      </c>
      <c r="L65" s="79" t="s">
        <v>411</v>
      </c>
      <c r="M65" s="16"/>
    </row>
    <row r="66" spans="1:13" ht="14.4" x14ac:dyDescent="0.25">
      <c r="A66" s="15" t="s">
        <v>305</v>
      </c>
      <c r="B66" s="4" t="s">
        <v>306</v>
      </c>
      <c r="C66" s="28" t="s">
        <v>435</v>
      </c>
      <c r="D66" s="4" t="s">
        <v>308</v>
      </c>
      <c r="E66" s="4" t="s">
        <v>309</v>
      </c>
      <c r="F66" s="4" t="s">
        <v>310</v>
      </c>
      <c r="G66" s="4" t="s">
        <v>313</v>
      </c>
      <c r="H66" s="4" t="s">
        <v>312</v>
      </c>
      <c r="I66" s="4" t="s">
        <v>312</v>
      </c>
      <c r="J66" s="4" t="s">
        <v>312</v>
      </c>
      <c r="K66" s="4" t="s">
        <v>313</v>
      </c>
      <c r="L66" s="79" t="s">
        <v>426</v>
      </c>
      <c r="M66" s="16"/>
    </row>
    <row r="67" spans="1:13" ht="14.4" x14ac:dyDescent="0.25">
      <c r="A67" s="15" t="s">
        <v>305</v>
      </c>
      <c r="B67" s="4" t="s">
        <v>306</v>
      </c>
      <c r="C67" s="28" t="s">
        <v>436</v>
      </c>
      <c r="D67" s="4" t="s">
        <v>308</v>
      </c>
      <c r="E67" s="4" t="s">
        <v>309</v>
      </c>
      <c r="F67" s="4" t="s">
        <v>310</v>
      </c>
      <c r="G67" s="4" t="s">
        <v>313</v>
      </c>
      <c r="H67" s="4" t="s">
        <v>312</v>
      </c>
      <c r="I67" s="4" t="s">
        <v>312</v>
      </c>
      <c r="J67" s="4" t="s">
        <v>312</v>
      </c>
      <c r="K67" s="4" t="s">
        <v>313</v>
      </c>
      <c r="L67" s="79" t="s">
        <v>426</v>
      </c>
      <c r="M67" s="16"/>
    </row>
    <row r="68" spans="1:13" ht="43.2" x14ac:dyDescent="0.25">
      <c r="A68" s="15" t="s">
        <v>305</v>
      </c>
      <c r="B68" s="4" t="s">
        <v>306</v>
      </c>
      <c r="C68" s="28" t="s">
        <v>437</v>
      </c>
      <c r="D68" s="4" t="s">
        <v>308</v>
      </c>
      <c r="E68" s="4" t="s">
        <v>309</v>
      </c>
      <c r="F68" s="4" t="s">
        <v>310</v>
      </c>
      <c r="G68" s="4" t="s">
        <v>313</v>
      </c>
      <c r="H68" s="4" t="s">
        <v>312</v>
      </c>
      <c r="I68" s="4" t="s">
        <v>312</v>
      </c>
      <c r="J68" s="4" t="s">
        <v>312</v>
      </c>
      <c r="K68" s="4" t="s">
        <v>313</v>
      </c>
      <c r="L68" s="81" t="s">
        <v>546</v>
      </c>
      <c r="M68" s="16"/>
    </row>
    <row r="69" spans="1:13" ht="43.2" x14ac:dyDescent="0.25">
      <c r="A69" s="15" t="s">
        <v>305</v>
      </c>
      <c r="B69" s="4" t="s">
        <v>306</v>
      </c>
      <c r="C69" s="28" t="s">
        <v>438</v>
      </c>
      <c r="D69" s="4" t="s">
        <v>308</v>
      </c>
      <c r="E69" s="4" t="s">
        <v>309</v>
      </c>
      <c r="F69" s="4" t="s">
        <v>310</v>
      </c>
      <c r="G69" s="4" t="s">
        <v>313</v>
      </c>
      <c r="H69" s="4" t="s">
        <v>317</v>
      </c>
      <c r="I69" s="4" t="s">
        <v>312</v>
      </c>
      <c r="J69" s="4" t="s">
        <v>439</v>
      </c>
      <c r="K69" s="4" t="s">
        <v>313</v>
      </c>
      <c r="L69" s="81" t="s">
        <v>546</v>
      </c>
      <c r="M69" s="16"/>
    </row>
    <row r="70" spans="1:13" ht="43.2" x14ac:dyDescent="0.25">
      <c r="A70" s="15" t="s">
        <v>305</v>
      </c>
      <c r="B70" s="4" t="s">
        <v>306</v>
      </c>
      <c r="C70" s="28" t="s">
        <v>440</v>
      </c>
      <c r="D70" s="4" t="s">
        <v>308</v>
      </c>
      <c r="E70" s="4" t="s">
        <v>309</v>
      </c>
      <c r="F70" s="4" t="s">
        <v>310</v>
      </c>
      <c r="G70" s="4" t="s">
        <v>313</v>
      </c>
      <c r="H70" s="4" t="s">
        <v>312</v>
      </c>
      <c r="I70" s="4" t="s">
        <v>312</v>
      </c>
      <c r="J70" s="4" t="s">
        <v>312</v>
      </c>
      <c r="K70" s="4" t="s">
        <v>313</v>
      </c>
      <c r="L70" s="81" t="s">
        <v>546</v>
      </c>
      <c r="M70" s="16"/>
    </row>
    <row r="71" spans="1:13" ht="43.2" x14ac:dyDescent="0.25">
      <c r="A71" s="15" t="s">
        <v>305</v>
      </c>
      <c r="B71" s="4" t="s">
        <v>306</v>
      </c>
      <c r="C71" s="28" t="s">
        <v>441</v>
      </c>
      <c r="D71" s="4" t="s">
        <v>308</v>
      </c>
      <c r="E71" s="4" t="s">
        <v>309</v>
      </c>
      <c r="F71" s="4" t="s">
        <v>310</v>
      </c>
      <c r="G71" s="4" t="s">
        <v>313</v>
      </c>
      <c r="H71" s="4" t="s">
        <v>317</v>
      </c>
      <c r="I71" s="4" t="s">
        <v>312</v>
      </c>
      <c r="J71" s="4" t="s">
        <v>442</v>
      </c>
      <c r="K71" s="4" t="s">
        <v>313</v>
      </c>
      <c r="L71" s="81" t="s">
        <v>546</v>
      </c>
      <c r="M71" s="16"/>
    </row>
    <row r="72" spans="1:13" ht="43.2" x14ac:dyDescent="0.25">
      <c r="A72" s="15" t="s">
        <v>305</v>
      </c>
      <c r="B72" s="4" t="s">
        <v>306</v>
      </c>
      <c r="C72" s="28" t="s">
        <v>443</v>
      </c>
      <c r="D72" s="4" t="s">
        <v>308</v>
      </c>
      <c r="E72" s="4" t="s">
        <v>309</v>
      </c>
      <c r="F72" s="4" t="s">
        <v>310</v>
      </c>
      <c r="G72" s="4" t="s">
        <v>313</v>
      </c>
      <c r="H72" s="4" t="s">
        <v>317</v>
      </c>
      <c r="I72" s="4" t="s">
        <v>312</v>
      </c>
      <c r="J72" s="4" t="s">
        <v>444</v>
      </c>
      <c r="K72" s="4" t="s">
        <v>313</v>
      </c>
      <c r="L72" s="81" t="s">
        <v>546</v>
      </c>
      <c r="M72" s="16"/>
    </row>
    <row r="73" spans="1:13" ht="14.4" x14ac:dyDescent="0.25">
      <c r="A73" s="15" t="s">
        <v>305</v>
      </c>
      <c r="B73" s="4" t="s">
        <v>306</v>
      </c>
      <c r="C73" s="28" t="s">
        <v>445</v>
      </c>
      <c r="D73" s="4" t="s">
        <v>308</v>
      </c>
      <c r="E73" s="4" t="s">
        <v>309</v>
      </c>
      <c r="F73" s="4" t="s">
        <v>310</v>
      </c>
      <c r="G73" s="4" t="s">
        <v>313</v>
      </c>
      <c r="H73" s="4" t="s">
        <v>312</v>
      </c>
      <c r="I73" s="4" t="s">
        <v>312</v>
      </c>
      <c r="J73" s="4" t="s">
        <v>312</v>
      </c>
      <c r="K73" s="4" t="s">
        <v>313</v>
      </c>
      <c r="L73" s="79" t="s">
        <v>426</v>
      </c>
      <c r="M73" s="16"/>
    </row>
    <row r="74" spans="1:13" ht="14.4" x14ac:dyDescent="0.25">
      <c r="A74" s="15" t="s">
        <v>305</v>
      </c>
      <c r="B74" s="4" t="s">
        <v>306</v>
      </c>
      <c r="C74" s="28" t="s">
        <v>446</v>
      </c>
      <c r="D74" s="4" t="s">
        <v>308</v>
      </c>
      <c r="E74" s="4" t="s">
        <v>309</v>
      </c>
      <c r="F74" s="4" t="s">
        <v>310</v>
      </c>
      <c r="G74" s="4" t="s">
        <v>313</v>
      </c>
      <c r="H74" s="4" t="s">
        <v>312</v>
      </c>
      <c r="I74" s="4" t="s">
        <v>312</v>
      </c>
      <c r="J74" s="4" t="s">
        <v>312</v>
      </c>
      <c r="K74" s="4" t="s">
        <v>313</v>
      </c>
      <c r="L74" s="79" t="s">
        <v>426</v>
      </c>
      <c r="M74" s="16"/>
    </row>
    <row r="75" spans="1:13" ht="43.2" x14ac:dyDescent="0.25">
      <c r="A75" s="15" t="s">
        <v>305</v>
      </c>
      <c r="B75" s="4" t="s">
        <v>306</v>
      </c>
      <c r="C75" s="28" t="s">
        <v>447</v>
      </c>
      <c r="D75" s="4" t="s">
        <v>308</v>
      </c>
      <c r="E75" s="4" t="s">
        <v>326</v>
      </c>
      <c r="F75" s="4" t="s">
        <v>310</v>
      </c>
      <c r="G75" s="4" t="s">
        <v>313</v>
      </c>
      <c r="H75" s="4" t="s">
        <v>312</v>
      </c>
      <c r="I75" s="4" t="s">
        <v>312</v>
      </c>
      <c r="J75" s="4" t="s">
        <v>312</v>
      </c>
      <c r="K75" s="4" t="s">
        <v>313</v>
      </c>
      <c r="L75" s="81" t="s">
        <v>546</v>
      </c>
      <c r="M75" s="16"/>
    </row>
    <row r="76" spans="1:13" ht="14.4" x14ac:dyDescent="0.25">
      <c r="A76" s="15" t="s">
        <v>305</v>
      </c>
      <c r="B76" s="4" t="s">
        <v>306</v>
      </c>
      <c r="C76" s="28" t="s">
        <v>448</v>
      </c>
      <c r="D76" s="4" t="s">
        <v>308</v>
      </c>
      <c r="E76" s="4" t="s">
        <v>309</v>
      </c>
      <c r="F76" s="4" t="s">
        <v>310</v>
      </c>
      <c r="G76" s="4" t="s">
        <v>313</v>
      </c>
      <c r="H76" s="4" t="s">
        <v>312</v>
      </c>
      <c r="I76" s="4" t="s">
        <v>312</v>
      </c>
      <c r="J76" s="4" t="s">
        <v>312</v>
      </c>
      <c r="K76" s="4" t="s">
        <v>313</v>
      </c>
      <c r="L76" s="79" t="s">
        <v>426</v>
      </c>
      <c r="M76" s="16"/>
    </row>
    <row r="77" spans="1:13" ht="14.4" x14ac:dyDescent="0.25">
      <c r="A77" s="15" t="s">
        <v>305</v>
      </c>
      <c r="B77" s="4" t="s">
        <v>306</v>
      </c>
      <c r="C77" s="28" t="s">
        <v>449</v>
      </c>
      <c r="D77" s="4" t="s">
        <v>308</v>
      </c>
      <c r="E77" s="4" t="s">
        <v>309</v>
      </c>
      <c r="F77" s="4" t="s">
        <v>310</v>
      </c>
      <c r="G77" s="4" t="s">
        <v>313</v>
      </c>
      <c r="H77" s="4" t="s">
        <v>312</v>
      </c>
      <c r="I77" s="4" t="s">
        <v>312</v>
      </c>
      <c r="J77" s="4" t="s">
        <v>312</v>
      </c>
      <c r="K77" s="4" t="s">
        <v>313</v>
      </c>
      <c r="L77" s="79" t="s">
        <v>426</v>
      </c>
      <c r="M77" s="16"/>
    </row>
    <row r="78" spans="1:13" ht="43.2" x14ac:dyDescent="0.25">
      <c r="A78" s="15" t="s">
        <v>305</v>
      </c>
      <c r="B78" s="4" t="s">
        <v>306</v>
      </c>
      <c r="C78" s="28" t="s">
        <v>450</v>
      </c>
      <c r="D78" s="4" t="s">
        <v>308</v>
      </c>
      <c r="E78" s="4" t="s">
        <v>326</v>
      </c>
      <c r="F78" s="4" t="s">
        <v>310</v>
      </c>
      <c r="G78" s="4" t="s">
        <v>313</v>
      </c>
      <c r="H78" s="4" t="s">
        <v>312</v>
      </c>
      <c r="I78" s="4" t="s">
        <v>312</v>
      </c>
      <c r="J78" s="4" t="s">
        <v>312</v>
      </c>
      <c r="K78" s="4" t="s">
        <v>313</v>
      </c>
      <c r="L78" s="81" t="s">
        <v>546</v>
      </c>
      <c r="M78" s="16"/>
    </row>
    <row r="79" spans="1:13" ht="14.4" x14ac:dyDescent="0.25">
      <c r="A79" s="15" t="s">
        <v>305</v>
      </c>
      <c r="B79" s="4" t="s">
        <v>306</v>
      </c>
      <c r="C79" s="28" t="s">
        <v>451</v>
      </c>
      <c r="D79" s="4" t="s">
        <v>308</v>
      </c>
      <c r="E79" s="4" t="s">
        <v>309</v>
      </c>
      <c r="F79" s="4" t="s">
        <v>310</v>
      </c>
      <c r="G79" s="4" t="s">
        <v>313</v>
      </c>
      <c r="H79" s="4" t="s">
        <v>312</v>
      </c>
      <c r="I79" s="4" t="s">
        <v>312</v>
      </c>
      <c r="J79" s="4" t="s">
        <v>312</v>
      </c>
      <c r="K79" s="4" t="s">
        <v>313</v>
      </c>
      <c r="L79" s="79" t="s">
        <v>426</v>
      </c>
      <c r="M79" s="16"/>
    </row>
    <row r="80" spans="1:13" ht="43.2" x14ac:dyDescent="0.25">
      <c r="A80" s="15" t="s">
        <v>305</v>
      </c>
      <c r="B80" s="4" t="s">
        <v>306</v>
      </c>
      <c r="C80" s="28" t="s">
        <v>452</v>
      </c>
      <c r="D80" s="4" t="s">
        <v>308</v>
      </c>
      <c r="E80" s="4" t="s">
        <v>309</v>
      </c>
      <c r="F80" s="4" t="s">
        <v>310</v>
      </c>
      <c r="G80" s="4" t="s">
        <v>313</v>
      </c>
      <c r="H80" s="4" t="s">
        <v>317</v>
      </c>
      <c r="I80" s="4" t="s">
        <v>312</v>
      </c>
      <c r="J80" s="4" t="s">
        <v>453</v>
      </c>
      <c r="K80" s="4" t="s">
        <v>313</v>
      </c>
      <c r="L80" s="81" t="s">
        <v>546</v>
      </c>
      <c r="M80" s="16"/>
    </row>
    <row r="81" spans="1:13" ht="14.4" x14ac:dyDescent="0.25">
      <c r="A81" s="15" t="s">
        <v>305</v>
      </c>
      <c r="B81" s="4" t="s">
        <v>306</v>
      </c>
      <c r="C81" s="28" t="s">
        <v>454</v>
      </c>
      <c r="D81" s="4" t="s">
        <v>308</v>
      </c>
      <c r="E81" s="4" t="s">
        <v>309</v>
      </c>
      <c r="F81" s="4" t="s">
        <v>310</v>
      </c>
      <c r="G81" s="4" t="s">
        <v>313</v>
      </c>
      <c r="H81" s="4" t="s">
        <v>312</v>
      </c>
      <c r="I81" s="4" t="s">
        <v>312</v>
      </c>
      <c r="J81" s="4" t="s">
        <v>312</v>
      </c>
      <c r="K81" s="4" t="s">
        <v>313</v>
      </c>
      <c r="L81" s="79" t="s">
        <v>455</v>
      </c>
      <c r="M81" s="16"/>
    </row>
    <row r="82" spans="1:13" ht="14.4" x14ac:dyDescent="0.25">
      <c r="A82" s="15" t="s">
        <v>305</v>
      </c>
      <c r="B82" s="4" t="s">
        <v>306</v>
      </c>
      <c r="C82" s="28" t="s">
        <v>456</v>
      </c>
      <c r="D82" s="4" t="s">
        <v>308</v>
      </c>
      <c r="E82" s="4" t="s">
        <v>309</v>
      </c>
      <c r="F82" s="4" t="s">
        <v>310</v>
      </c>
      <c r="G82" s="4" t="s">
        <v>313</v>
      </c>
      <c r="H82" s="4" t="s">
        <v>312</v>
      </c>
      <c r="I82" s="4" t="s">
        <v>312</v>
      </c>
      <c r="J82" s="4" t="s">
        <v>312</v>
      </c>
      <c r="K82" s="4" t="s">
        <v>313</v>
      </c>
      <c r="L82" s="79" t="s">
        <v>331</v>
      </c>
      <c r="M82" s="16"/>
    </row>
    <row r="83" spans="1:13" ht="43.2" x14ac:dyDescent="0.25">
      <c r="A83" s="15" t="s">
        <v>305</v>
      </c>
      <c r="B83" s="4" t="s">
        <v>306</v>
      </c>
      <c r="C83" s="28" t="s">
        <v>457</v>
      </c>
      <c r="D83" s="4" t="s">
        <v>308</v>
      </c>
      <c r="E83" s="4" t="s">
        <v>309</v>
      </c>
      <c r="F83" s="4" t="s">
        <v>310</v>
      </c>
      <c r="G83" s="4" t="s">
        <v>313</v>
      </c>
      <c r="H83" s="4" t="s">
        <v>317</v>
      </c>
      <c r="I83" s="4" t="s">
        <v>312</v>
      </c>
      <c r="J83" s="4" t="s">
        <v>458</v>
      </c>
      <c r="K83" s="4" t="s">
        <v>313</v>
      </c>
      <c r="L83" s="81" t="s">
        <v>547</v>
      </c>
      <c r="M83" s="16"/>
    </row>
    <row r="84" spans="1:13" ht="28.8" x14ac:dyDescent="0.25">
      <c r="A84" s="15" t="s">
        <v>305</v>
      </c>
      <c r="B84" s="4" t="s">
        <v>306</v>
      </c>
      <c r="C84" s="28" t="s">
        <v>459</v>
      </c>
      <c r="D84" s="4" t="s">
        <v>308</v>
      </c>
      <c r="E84" s="4" t="s">
        <v>309</v>
      </c>
      <c r="F84" s="4" t="s">
        <v>310</v>
      </c>
      <c r="G84" s="4" t="s">
        <v>313</v>
      </c>
      <c r="H84" s="4" t="s">
        <v>312</v>
      </c>
      <c r="I84" s="4" t="s">
        <v>312</v>
      </c>
      <c r="J84" s="4" t="s">
        <v>312</v>
      </c>
      <c r="K84" s="4" t="s">
        <v>313</v>
      </c>
      <c r="L84" s="79" t="s">
        <v>407</v>
      </c>
      <c r="M84" s="16"/>
    </row>
    <row r="85" spans="1:13" ht="28.8" x14ac:dyDescent="0.25">
      <c r="A85" s="15" t="s">
        <v>305</v>
      </c>
      <c r="B85" s="4" t="s">
        <v>306</v>
      </c>
      <c r="C85" s="28" t="s">
        <v>460</v>
      </c>
      <c r="D85" s="4" t="s">
        <v>308</v>
      </c>
      <c r="E85" s="4" t="s">
        <v>309</v>
      </c>
      <c r="F85" s="4" t="s">
        <v>310</v>
      </c>
      <c r="G85" s="4" t="s">
        <v>313</v>
      </c>
      <c r="H85" s="4" t="s">
        <v>312</v>
      </c>
      <c r="I85" s="4" t="s">
        <v>312</v>
      </c>
      <c r="J85" s="4" t="s">
        <v>312</v>
      </c>
      <c r="K85" s="4" t="s">
        <v>313</v>
      </c>
      <c r="L85" s="79" t="s">
        <v>461</v>
      </c>
      <c r="M85" s="16"/>
    </row>
    <row r="86" spans="1:13" ht="43.2" x14ac:dyDescent="0.25">
      <c r="A86" s="15" t="s">
        <v>305</v>
      </c>
      <c r="B86" s="4" t="s">
        <v>306</v>
      </c>
      <c r="C86" s="28" t="s">
        <v>462</v>
      </c>
      <c r="D86" s="4" t="s">
        <v>308</v>
      </c>
      <c r="E86" s="4" t="s">
        <v>309</v>
      </c>
      <c r="F86" s="4" t="s">
        <v>310</v>
      </c>
      <c r="G86" s="4" t="s">
        <v>313</v>
      </c>
      <c r="H86" s="4" t="s">
        <v>317</v>
      </c>
      <c r="I86" s="4" t="s">
        <v>312</v>
      </c>
      <c r="J86" s="4" t="s">
        <v>463</v>
      </c>
      <c r="K86" s="4" t="s">
        <v>313</v>
      </c>
      <c r="L86" s="81" t="s">
        <v>546</v>
      </c>
      <c r="M86" s="16"/>
    </row>
    <row r="87" spans="1:13" ht="28.8" x14ac:dyDescent="0.25">
      <c r="A87" s="15" t="s">
        <v>305</v>
      </c>
      <c r="B87" s="4" t="s">
        <v>306</v>
      </c>
      <c r="C87" s="28" t="s">
        <v>464</v>
      </c>
      <c r="D87" s="4" t="s">
        <v>308</v>
      </c>
      <c r="E87" s="4" t="s">
        <v>309</v>
      </c>
      <c r="F87" s="4" t="s">
        <v>310</v>
      </c>
      <c r="G87" s="4" t="s">
        <v>313</v>
      </c>
      <c r="H87" s="4" t="s">
        <v>312</v>
      </c>
      <c r="I87" s="4" t="s">
        <v>312</v>
      </c>
      <c r="J87" s="4" t="s">
        <v>312</v>
      </c>
      <c r="K87" s="4" t="s">
        <v>313</v>
      </c>
      <c r="L87" s="79" t="s">
        <v>407</v>
      </c>
      <c r="M87" s="16"/>
    </row>
    <row r="88" spans="1:13" ht="28.8" x14ac:dyDescent="0.25">
      <c r="A88" s="15" t="s">
        <v>305</v>
      </c>
      <c r="B88" s="4" t="s">
        <v>306</v>
      </c>
      <c r="C88" s="28" t="s">
        <v>465</v>
      </c>
      <c r="D88" s="4" t="s">
        <v>308</v>
      </c>
      <c r="E88" s="4" t="s">
        <v>309</v>
      </c>
      <c r="F88" s="4" t="s">
        <v>310</v>
      </c>
      <c r="G88" s="4" t="s">
        <v>313</v>
      </c>
      <c r="H88" s="4" t="s">
        <v>312</v>
      </c>
      <c r="I88" s="4" t="s">
        <v>312</v>
      </c>
      <c r="J88" s="4" t="s">
        <v>312</v>
      </c>
      <c r="K88" s="4" t="s">
        <v>313</v>
      </c>
      <c r="L88" s="79" t="s">
        <v>461</v>
      </c>
      <c r="M88" s="16"/>
    </row>
    <row r="89" spans="1:13" ht="14.4" x14ac:dyDescent="0.25">
      <c r="A89" s="15" t="s">
        <v>305</v>
      </c>
      <c r="B89" s="4" t="s">
        <v>306</v>
      </c>
      <c r="C89" s="28" t="s">
        <v>466</v>
      </c>
      <c r="D89" s="4" t="s">
        <v>308</v>
      </c>
      <c r="E89" s="4" t="s">
        <v>309</v>
      </c>
      <c r="F89" s="4" t="s">
        <v>310</v>
      </c>
      <c r="G89" s="4" t="s">
        <v>313</v>
      </c>
      <c r="H89" s="4" t="s">
        <v>312</v>
      </c>
      <c r="I89" s="4" t="s">
        <v>312</v>
      </c>
      <c r="J89" s="4" t="s">
        <v>312</v>
      </c>
      <c r="K89" s="4" t="s">
        <v>313</v>
      </c>
      <c r="L89" s="79" t="s">
        <v>331</v>
      </c>
      <c r="M89" s="16"/>
    </row>
    <row r="90" spans="1:13" ht="28.8" x14ac:dyDescent="0.25">
      <c r="A90" s="15" t="s">
        <v>305</v>
      </c>
      <c r="B90" s="4" t="s">
        <v>306</v>
      </c>
      <c r="C90" s="28" t="s">
        <v>467</v>
      </c>
      <c r="D90" s="4" t="s">
        <v>308</v>
      </c>
      <c r="E90" s="4" t="s">
        <v>309</v>
      </c>
      <c r="F90" s="4" t="s">
        <v>310</v>
      </c>
      <c r="G90" s="4" t="s">
        <v>313</v>
      </c>
      <c r="H90" s="4" t="s">
        <v>317</v>
      </c>
      <c r="I90" s="4" t="s">
        <v>312</v>
      </c>
      <c r="J90" s="4">
        <v>20</v>
      </c>
      <c r="K90" s="4" t="s">
        <v>313</v>
      </c>
      <c r="L90" s="79" t="s">
        <v>461</v>
      </c>
      <c r="M90" s="16"/>
    </row>
    <row r="91" spans="1:13" ht="28.8" x14ac:dyDescent="0.25">
      <c r="A91" s="15" t="s">
        <v>305</v>
      </c>
      <c r="B91" s="4" t="s">
        <v>306</v>
      </c>
      <c r="C91" s="28" t="s">
        <v>468</v>
      </c>
      <c r="D91" s="4" t="s">
        <v>308</v>
      </c>
      <c r="E91" s="4" t="s">
        <v>309</v>
      </c>
      <c r="F91" s="4" t="s">
        <v>310</v>
      </c>
      <c r="G91" s="4" t="s">
        <v>313</v>
      </c>
      <c r="H91" s="4" t="s">
        <v>312</v>
      </c>
      <c r="I91" s="4" t="s">
        <v>312</v>
      </c>
      <c r="J91" s="4" t="s">
        <v>312</v>
      </c>
      <c r="K91" s="4" t="s">
        <v>313</v>
      </c>
      <c r="L91" s="79" t="s">
        <v>461</v>
      </c>
      <c r="M91" s="16"/>
    </row>
    <row r="92" spans="1:13" ht="14.4" x14ac:dyDescent="0.25">
      <c r="A92" s="15" t="s">
        <v>305</v>
      </c>
      <c r="B92" s="4" t="s">
        <v>306</v>
      </c>
      <c r="C92" s="28" t="s">
        <v>469</v>
      </c>
      <c r="D92" s="4" t="s">
        <v>308</v>
      </c>
      <c r="E92" s="4" t="s">
        <v>309</v>
      </c>
      <c r="F92" s="4" t="s">
        <v>310</v>
      </c>
      <c r="G92" s="4" t="s">
        <v>313</v>
      </c>
      <c r="H92" s="4" t="s">
        <v>312</v>
      </c>
      <c r="I92" s="4" t="s">
        <v>312</v>
      </c>
      <c r="J92" s="4" t="s">
        <v>312</v>
      </c>
      <c r="K92" s="4" t="s">
        <v>313</v>
      </c>
      <c r="L92" s="79" t="s">
        <v>331</v>
      </c>
      <c r="M92" s="16"/>
    </row>
    <row r="93" spans="1:13" ht="28.8" x14ac:dyDescent="0.25">
      <c r="A93" s="15" t="s">
        <v>305</v>
      </c>
      <c r="B93" s="4" t="s">
        <v>306</v>
      </c>
      <c r="C93" s="28" t="s">
        <v>470</v>
      </c>
      <c r="D93" s="4" t="s">
        <v>308</v>
      </c>
      <c r="E93" s="4" t="s">
        <v>309</v>
      </c>
      <c r="F93" s="4" t="s">
        <v>310</v>
      </c>
      <c r="G93" s="4" t="s">
        <v>313</v>
      </c>
      <c r="H93" s="4" t="s">
        <v>312</v>
      </c>
      <c r="I93" s="4" t="s">
        <v>312</v>
      </c>
      <c r="J93" s="4" t="s">
        <v>312</v>
      </c>
      <c r="K93" s="4" t="s">
        <v>313</v>
      </c>
      <c r="L93" s="79" t="s">
        <v>461</v>
      </c>
      <c r="M93" s="16"/>
    </row>
    <row r="94" spans="1:13" ht="28.8" x14ac:dyDescent="0.25">
      <c r="A94" s="15" t="s">
        <v>305</v>
      </c>
      <c r="B94" s="4" t="s">
        <v>306</v>
      </c>
      <c r="C94" s="28" t="s">
        <v>471</v>
      </c>
      <c r="D94" s="4" t="s">
        <v>308</v>
      </c>
      <c r="E94" s="4" t="s">
        <v>309</v>
      </c>
      <c r="F94" s="4" t="s">
        <v>310</v>
      </c>
      <c r="G94" s="4" t="s">
        <v>313</v>
      </c>
      <c r="H94" s="4" t="s">
        <v>472</v>
      </c>
      <c r="I94" s="4" t="s">
        <v>312</v>
      </c>
      <c r="J94" s="4" t="s">
        <v>473</v>
      </c>
      <c r="K94" s="4" t="s">
        <v>313</v>
      </c>
      <c r="L94" s="79" t="s">
        <v>461</v>
      </c>
      <c r="M94" s="16"/>
    </row>
    <row r="95" spans="1:13" ht="43.2" x14ac:dyDescent="0.25">
      <c r="A95" s="15" t="s">
        <v>305</v>
      </c>
      <c r="B95" s="4" t="s">
        <v>306</v>
      </c>
      <c r="C95" s="28" t="s">
        <v>474</v>
      </c>
      <c r="D95" s="4" t="s">
        <v>308</v>
      </c>
      <c r="E95" s="4" t="s">
        <v>309</v>
      </c>
      <c r="F95" s="4" t="s">
        <v>310</v>
      </c>
      <c r="G95" s="4" t="s">
        <v>313</v>
      </c>
      <c r="H95" s="4" t="s">
        <v>317</v>
      </c>
      <c r="I95" s="4" t="s">
        <v>312</v>
      </c>
      <c r="J95" s="4" t="s">
        <v>475</v>
      </c>
      <c r="K95" s="4" t="s">
        <v>313</v>
      </c>
      <c r="L95" s="81" t="s">
        <v>546</v>
      </c>
      <c r="M95" s="16"/>
    </row>
    <row r="96" spans="1:13" ht="28.8" x14ac:dyDescent="0.25">
      <c r="A96" s="15" t="s">
        <v>305</v>
      </c>
      <c r="B96" s="4" t="s">
        <v>306</v>
      </c>
      <c r="C96" s="28" t="s">
        <v>476</v>
      </c>
      <c r="D96" s="4" t="s">
        <v>308</v>
      </c>
      <c r="E96" s="4" t="s">
        <v>309</v>
      </c>
      <c r="F96" s="4" t="s">
        <v>310</v>
      </c>
      <c r="G96" s="4" t="s">
        <v>313</v>
      </c>
      <c r="H96" s="4" t="s">
        <v>312</v>
      </c>
      <c r="I96" s="4" t="s">
        <v>312</v>
      </c>
      <c r="J96" s="4" t="s">
        <v>312</v>
      </c>
      <c r="K96" s="4" t="s">
        <v>313</v>
      </c>
      <c r="L96" s="79" t="s">
        <v>461</v>
      </c>
      <c r="M96" s="16"/>
    </row>
    <row r="97" spans="1:13" ht="43.2" x14ac:dyDescent="0.25">
      <c r="A97" s="15" t="s">
        <v>305</v>
      </c>
      <c r="B97" s="4" t="s">
        <v>306</v>
      </c>
      <c r="C97" s="28" t="s">
        <v>477</v>
      </c>
      <c r="D97" s="4" t="s">
        <v>308</v>
      </c>
      <c r="E97" s="4" t="s">
        <v>309</v>
      </c>
      <c r="F97" s="4" t="s">
        <v>310</v>
      </c>
      <c r="G97" s="4" t="s">
        <v>313</v>
      </c>
      <c r="H97" s="4" t="s">
        <v>317</v>
      </c>
      <c r="I97" s="4" t="s">
        <v>312</v>
      </c>
      <c r="J97" s="4" t="s">
        <v>478</v>
      </c>
      <c r="K97" s="4" t="s">
        <v>313</v>
      </c>
      <c r="L97" s="81" t="s">
        <v>546</v>
      </c>
      <c r="M97" s="16"/>
    </row>
    <row r="98" spans="1:13" ht="14.4" x14ac:dyDescent="0.25">
      <c r="A98" s="15" t="s">
        <v>305</v>
      </c>
      <c r="B98" s="4" t="s">
        <v>306</v>
      </c>
      <c r="C98" s="28" t="s">
        <v>479</v>
      </c>
      <c r="D98" s="4" t="s">
        <v>308</v>
      </c>
      <c r="E98" s="4" t="s">
        <v>326</v>
      </c>
      <c r="F98" s="4" t="s">
        <v>310</v>
      </c>
      <c r="G98" s="4" t="s">
        <v>313</v>
      </c>
      <c r="H98" s="4" t="s">
        <v>312</v>
      </c>
      <c r="I98" s="4" t="s">
        <v>312</v>
      </c>
      <c r="J98" s="4" t="s">
        <v>312</v>
      </c>
      <c r="K98" s="4" t="s">
        <v>313</v>
      </c>
      <c r="L98" s="79" t="s">
        <v>426</v>
      </c>
      <c r="M98" s="16"/>
    </row>
    <row r="99" spans="1:13" ht="14.4" x14ac:dyDescent="0.25">
      <c r="A99" s="15" t="s">
        <v>305</v>
      </c>
      <c r="B99" s="4" t="s">
        <v>306</v>
      </c>
      <c r="C99" s="28" t="s">
        <v>480</v>
      </c>
      <c r="D99" s="4" t="s">
        <v>308</v>
      </c>
      <c r="E99" s="4" t="s">
        <v>326</v>
      </c>
      <c r="F99" s="4" t="s">
        <v>310</v>
      </c>
      <c r="G99" s="4" t="s">
        <v>313</v>
      </c>
      <c r="H99" s="4" t="s">
        <v>312</v>
      </c>
      <c r="I99" s="4" t="s">
        <v>312</v>
      </c>
      <c r="J99" s="4" t="s">
        <v>312</v>
      </c>
      <c r="K99" s="4" t="s">
        <v>313</v>
      </c>
      <c r="L99" s="79" t="s">
        <v>426</v>
      </c>
      <c r="M99" s="16"/>
    </row>
    <row r="100" spans="1:13" ht="28.8" x14ac:dyDescent="0.25">
      <c r="A100" s="15" t="s">
        <v>305</v>
      </c>
      <c r="B100" s="4" t="s">
        <v>306</v>
      </c>
      <c r="C100" s="28" t="s">
        <v>481</v>
      </c>
      <c r="D100" s="4" t="s">
        <v>308</v>
      </c>
      <c r="E100" s="4" t="s">
        <v>309</v>
      </c>
      <c r="F100" s="4" t="s">
        <v>310</v>
      </c>
      <c r="G100" s="4" t="s">
        <v>313</v>
      </c>
      <c r="H100" s="4" t="s">
        <v>312</v>
      </c>
      <c r="I100" s="4" t="s">
        <v>312</v>
      </c>
      <c r="J100" s="4" t="s">
        <v>312</v>
      </c>
      <c r="K100" s="4" t="s">
        <v>313</v>
      </c>
      <c r="L100" s="79" t="s">
        <v>407</v>
      </c>
      <c r="M100" s="16"/>
    </row>
    <row r="101" spans="1:13" ht="14.4" x14ac:dyDescent="0.25">
      <c r="A101" s="15" t="s">
        <v>305</v>
      </c>
      <c r="B101" s="4" t="s">
        <v>306</v>
      </c>
      <c r="C101" s="28" t="s">
        <v>482</v>
      </c>
      <c r="D101" s="4" t="s">
        <v>308</v>
      </c>
      <c r="E101" s="4" t="s">
        <v>326</v>
      </c>
      <c r="F101" s="4" t="s">
        <v>310</v>
      </c>
      <c r="G101" s="4" t="s">
        <v>313</v>
      </c>
      <c r="H101" s="4" t="s">
        <v>312</v>
      </c>
      <c r="I101" s="4" t="s">
        <v>312</v>
      </c>
      <c r="J101" s="4" t="s">
        <v>312</v>
      </c>
      <c r="K101" s="4" t="s">
        <v>313</v>
      </c>
      <c r="L101" s="79" t="s">
        <v>426</v>
      </c>
      <c r="M101" s="16"/>
    </row>
    <row r="102" spans="1:13" ht="43.2" x14ac:dyDescent="0.25">
      <c r="A102" s="15" t="s">
        <v>305</v>
      </c>
      <c r="B102" s="4" t="s">
        <v>306</v>
      </c>
      <c r="C102" s="28" t="s">
        <v>483</v>
      </c>
      <c r="D102" s="4" t="s">
        <v>308</v>
      </c>
      <c r="E102" s="4" t="s">
        <v>309</v>
      </c>
      <c r="F102" s="4" t="s">
        <v>310</v>
      </c>
      <c r="G102" s="4" t="s">
        <v>313</v>
      </c>
      <c r="H102" s="4" t="s">
        <v>317</v>
      </c>
      <c r="I102" s="4" t="s">
        <v>312</v>
      </c>
      <c r="J102" s="4" t="s">
        <v>484</v>
      </c>
      <c r="K102" s="4" t="s">
        <v>313</v>
      </c>
      <c r="L102" s="81" t="s">
        <v>546</v>
      </c>
      <c r="M102" s="16"/>
    </row>
    <row r="103" spans="1:13" ht="43.2" x14ac:dyDescent="0.25">
      <c r="A103" s="15" t="s">
        <v>305</v>
      </c>
      <c r="B103" s="4" t="s">
        <v>306</v>
      </c>
      <c r="C103" s="28" t="s">
        <v>485</v>
      </c>
      <c r="D103" s="4" t="s">
        <v>308</v>
      </c>
      <c r="E103" s="4" t="s">
        <v>309</v>
      </c>
      <c r="F103" s="4" t="s">
        <v>310</v>
      </c>
      <c r="G103" s="4" t="s">
        <v>313</v>
      </c>
      <c r="H103" s="4" t="s">
        <v>312</v>
      </c>
      <c r="I103" s="4" t="s">
        <v>312</v>
      </c>
      <c r="J103" s="4" t="s">
        <v>312</v>
      </c>
      <c r="K103" s="4" t="s">
        <v>313</v>
      </c>
      <c r="L103" s="81" t="s">
        <v>546</v>
      </c>
      <c r="M103" s="16"/>
    </row>
    <row r="104" spans="1:13" ht="14.4" x14ac:dyDescent="0.25">
      <c r="A104" s="15" t="s">
        <v>305</v>
      </c>
      <c r="B104" s="4" t="s">
        <v>306</v>
      </c>
      <c r="C104" s="28" t="s">
        <v>486</v>
      </c>
      <c r="D104" s="4" t="s">
        <v>308</v>
      </c>
      <c r="E104" s="4" t="s">
        <v>309</v>
      </c>
      <c r="F104" s="4" t="s">
        <v>310</v>
      </c>
      <c r="G104" s="4" t="s">
        <v>313</v>
      </c>
      <c r="H104" s="4" t="s">
        <v>312</v>
      </c>
      <c r="I104" s="4" t="s">
        <v>312</v>
      </c>
      <c r="J104" s="4" t="s">
        <v>312</v>
      </c>
      <c r="K104" s="4" t="s">
        <v>313</v>
      </c>
      <c r="L104" s="79" t="s">
        <v>426</v>
      </c>
      <c r="M104" s="16"/>
    </row>
    <row r="105" spans="1:13" ht="14.4" x14ac:dyDescent="0.25">
      <c r="A105" s="15" t="s">
        <v>305</v>
      </c>
      <c r="B105" s="4" t="s">
        <v>306</v>
      </c>
      <c r="C105" s="28" t="s">
        <v>487</v>
      </c>
      <c r="D105" s="4" t="s">
        <v>308</v>
      </c>
      <c r="E105" s="4" t="s">
        <v>309</v>
      </c>
      <c r="F105" s="4" t="s">
        <v>310</v>
      </c>
      <c r="G105" s="4" t="s">
        <v>313</v>
      </c>
      <c r="H105" s="4" t="s">
        <v>312</v>
      </c>
      <c r="I105" s="4" t="s">
        <v>312</v>
      </c>
      <c r="J105" s="4" t="s">
        <v>312</v>
      </c>
      <c r="K105" s="4" t="s">
        <v>313</v>
      </c>
      <c r="L105" s="79" t="s">
        <v>426</v>
      </c>
      <c r="M105" s="16"/>
    </row>
    <row r="106" spans="1:13" ht="14.4" x14ac:dyDescent="0.25">
      <c r="A106" s="15" t="s">
        <v>305</v>
      </c>
      <c r="B106" s="4" t="s">
        <v>306</v>
      </c>
      <c r="C106" s="28" t="s">
        <v>488</v>
      </c>
      <c r="D106" s="4" t="s">
        <v>308</v>
      </c>
      <c r="E106" s="4" t="s">
        <v>309</v>
      </c>
      <c r="F106" s="4" t="s">
        <v>310</v>
      </c>
      <c r="G106" s="4" t="s">
        <v>313</v>
      </c>
      <c r="H106" s="4" t="s">
        <v>312</v>
      </c>
      <c r="I106" s="4" t="s">
        <v>312</v>
      </c>
      <c r="J106" s="4" t="s">
        <v>312</v>
      </c>
      <c r="K106" s="4" t="s">
        <v>313</v>
      </c>
      <c r="L106" s="79" t="s">
        <v>426</v>
      </c>
      <c r="M106" s="16"/>
    </row>
    <row r="107" spans="1:13" ht="43.2" x14ac:dyDescent="0.25">
      <c r="A107" s="15" t="s">
        <v>305</v>
      </c>
      <c r="B107" s="4" t="s">
        <v>306</v>
      </c>
      <c r="C107" s="28" t="s">
        <v>489</v>
      </c>
      <c r="D107" s="4" t="s">
        <v>308</v>
      </c>
      <c r="E107" s="4" t="s">
        <v>309</v>
      </c>
      <c r="F107" s="4" t="s">
        <v>310</v>
      </c>
      <c r="G107" s="4" t="s">
        <v>313</v>
      </c>
      <c r="H107" s="4" t="s">
        <v>312</v>
      </c>
      <c r="I107" s="4" t="s">
        <v>312</v>
      </c>
      <c r="J107" s="4" t="s">
        <v>312</v>
      </c>
      <c r="K107" s="4" t="s">
        <v>313</v>
      </c>
      <c r="L107" s="81" t="s">
        <v>546</v>
      </c>
      <c r="M107" s="16"/>
    </row>
    <row r="108" spans="1:13" ht="43.2" x14ac:dyDescent="0.25">
      <c r="A108" s="15" t="s">
        <v>305</v>
      </c>
      <c r="B108" s="4" t="s">
        <v>306</v>
      </c>
      <c r="C108" s="28" t="s">
        <v>490</v>
      </c>
      <c r="D108" s="4" t="s">
        <v>308</v>
      </c>
      <c r="E108" s="4" t="s">
        <v>309</v>
      </c>
      <c r="F108" s="4" t="s">
        <v>310</v>
      </c>
      <c r="G108" s="4" t="s">
        <v>313</v>
      </c>
      <c r="H108" s="4" t="s">
        <v>312</v>
      </c>
      <c r="I108" s="4" t="s">
        <v>312</v>
      </c>
      <c r="J108" s="4" t="s">
        <v>312</v>
      </c>
      <c r="K108" s="4" t="s">
        <v>313</v>
      </c>
      <c r="L108" s="81" t="s">
        <v>546</v>
      </c>
      <c r="M108" s="16"/>
    </row>
    <row r="109" spans="1:13" ht="28.8" x14ac:dyDescent="0.25">
      <c r="A109" s="15" t="s">
        <v>305</v>
      </c>
      <c r="B109" s="4" t="s">
        <v>306</v>
      </c>
      <c r="C109" s="28" t="s">
        <v>491</v>
      </c>
      <c r="D109" s="4" t="s">
        <v>308</v>
      </c>
      <c r="E109" s="4" t="s">
        <v>309</v>
      </c>
      <c r="F109" s="4" t="s">
        <v>310</v>
      </c>
      <c r="G109" s="4" t="s">
        <v>313</v>
      </c>
      <c r="H109" s="4" t="s">
        <v>312</v>
      </c>
      <c r="I109" s="4" t="s">
        <v>312</v>
      </c>
      <c r="J109" s="4" t="s">
        <v>312</v>
      </c>
      <c r="K109" s="4" t="s">
        <v>313</v>
      </c>
      <c r="L109" s="79" t="s">
        <v>461</v>
      </c>
      <c r="M109" s="16"/>
    </row>
    <row r="110" spans="1:13" x14ac:dyDescent="0.25">
      <c r="A110" s="15" t="s">
        <v>305</v>
      </c>
      <c r="B110" s="4" t="s">
        <v>306</v>
      </c>
      <c r="C110" s="28" t="s">
        <v>492</v>
      </c>
      <c r="D110" s="4" t="s">
        <v>308</v>
      </c>
      <c r="E110" s="4" t="s">
        <v>326</v>
      </c>
      <c r="F110" s="4" t="s">
        <v>310</v>
      </c>
      <c r="G110" s="4" t="s">
        <v>311</v>
      </c>
      <c r="H110" s="4" t="s">
        <v>493</v>
      </c>
      <c r="I110" s="4" t="s">
        <v>312</v>
      </c>
      <c r="J110" s="4" t="s">
        <v>494</v>
      </c>
      <c r="K110" s="4" t="s">
        <v>313</v>
      </c>
      <c r="L110" s="75" t="s">
        <v>495</v>
      </c>
      <c r="M110" s="16"/>
    </row>
    <row r="111" spans="1:13" x14ac:dyDescent="0.25">
      <c r="A111" s="15" t="s">
        <v>305</v>
      </c>
      <c r="B111" s="4" t="s">
        <v>306</v>
      </c>
      <c r="C111" s="28" t="s">
        <v>496</v>
      </c>
      <c r="D111" s="4" t="s">
        <v>308</v>
      </c>
      <c r="E111" s="4" t="s">
        <v>326</v>
      </c>
      <c r="F111" s="4" t="s">
        <v>310</v>
      </c>
      <c r="G111" s="4" t="s">
        <v>311</v>
      </c>
      <c r="H111" s="4" t="s">
        <v>497</v>
      </c>
      <c r="I111" s="4" t="s">
        <v>312</v>
      </c>
      <c r="J111" s="4" t="s">
        <v>498</v>
      </c>
      <c r="K111" s="4" t="s">
        <v>313</v>
      </c>
      <c r="L111" s="75" t="s">
        <v>499</v>
      </c>
      <c r="M111" s="16"/>
    </row>
    <row r="112" spans="1:13" x14ac:dyDescent="0.25">
      <c r="A112" s="15" t="s">
        <v>305</v>
      </c>
      <c r="B112" s="4" t="s">
        <v>306</v>
      </c>
      <c r="C112" s="28" t="s">
        <v>500</v>
      </c>
      <c r="D112" s="4" t="s">
        <v>308</v>
      </c>
      <c r="E112" s="4" t="s">
        <v>326</v>
      </c>
      <c r="F112" s="4" t="s">
        <v>310</v>
      </c>
      <c r="G112" s="4" t="s">
        <v>311</v>
      </c>
      <c r="H112" s="4" t="s">
        <v>501</v>
      </c>
      <c r="I112" s="4" t="s">
        <v>312</v>
      </c>
      <c r="J112" s="4" t="s">
        <v>502</v>
      </c>
      <c r="K112" s="4" t="s">
        <v>313</v>
      </c>
      <c r="L112" s="75" t="s">
        <v>499</v>
      </c>
      <c r="M112" s="16"/>
    </row>
    <row r="113" spans="1:13" x14ac:dyDescent="0.25">
      <c r="A113" s="15" t="s">
        <v>305</v>
      </c>
      <c r="B113" s="4" t="s">
        <v>306</v>
      </c>
      <c r="C113" s="28" t="s">
        <v>503</v>
      </c>
      <c r="D113" s="4" t="s">
        <v>308</v>
      </c>
      <c r="E113" s="4" t="s">
        <v>326</v>
      </c>
      <c r="F113" s="4" t="s">
        <v>310</v>
      </c>
      <c r="G113" s="4" t="s">
        <v>311</v>
      </c>
      <c r="H113" s="4" t="s">
        <v>504</v>
      </c>
      <c r="I113" s="4" t="s">
        <v>312</v>
      </c>
      <c r="J113" s="4" t="s">
        <v>505</v>
      </c>
      <c r="K113" s="4" t="s">
        <v>313</v>
      </c>
      <c r="L113" s="75" t="s">
        <v>499</v>
      </c>
      <c r="M113" s="16"/>
    </row>
    <row r="114" spans="1:13" x14ac:dyDescent="0.25">
      <c r="A114" s="15" t="s">
        <v>305</v>
      </c>
      <c r="B114" s="4" t="s">
        <v>306</v>
      </c>
      <c r="C114" s="28" t="s">
        <v>506</v>
      </c>
      <c r="D114" s="4" t="s">
        <v>308</v>
      </c>
      <c r="E114" s="4" t="s">
        <v>326</v>
      </c>
      <c r="F114" s="4" t="s">
        <v>310</v>
      </c>
      <c r="G114" s="4" t="s">
        <v>311</v>
      </c>
      <c r="H114" s="4" t="s">
        <v>507</v>
      </c>
      <c r="I114" s="4">
        <v>14</v>
      </c>
      <c r="J114" s="4" t="s">
        <v>508</v>
      </c>
      <c r="K114" s="4" t="s">
        <v>313</v>
      </c>
      <c r="L114" s="75" t="s">
        <v>499</v>
      </c>
      <c r="M114" s="16"/>
    </row>
    <row r="115" spans="1:13" x14ac:dyDescent="0.25">
      <c r="A115" s="15" t="s">
        <v>305</v>
      </c>
      <c r="B115" s="4" t="s">
        <v>306</v>
      </c>
      <c r="C115" s="28" t="s">
        <v>509</v>
      </c>
      <c r="D115" s="4" t="s">
        <v>308</v>
      </c>
      <c r="E115" s="4" t="s">
        <v>326</v>
      </c>
      <c r="F115" s="4" t="s">
        <v>310</v>
      </c>
      <c r="G115" s="4" t="s">
        <v>311</v>
      </c>
      <c r="H115" s="4" t="s">
        <v>510</v>
      </c>
      <c r="I115" s="4" t="s">
        <v>312</v>
      </c>
      <c r="J115" s="4" t="s">
        <v>511</v>
      </c>
      <c r="K115" s="4" t="s">
        <v>313</v>
      </c>
      <c r="L115" s="75" t="s">
        <v>499</v>
      </c>
      <c r="M115" s="16"/>
    </row>
    <row r="116" spans="1:13" ht="28.8" x14ac:dyDescent="0.25">
      <c r="A116" s="15" t="s">
        <v>305</v>
      </c>
      <c r="B116" s="4" t="s">
        <v>306</v>
      </c>
      <c r="C116" s="28" t="s">
        <v>512</v>
      </c>
      <c r="D116" s="4" t="s">
        <v>308</v>
      </c>
      <c r="E116" s="4" t="s">
        <v>309</v>
      </c>
      <c r="F116" s="4" t="s">
        <v>393</v>
      </c>
      <c r="G116" s="4" t="s">
        <v>313</v>
      </c>
      <c r="H116" s="4">
        <v>211.2</v>
      </c>
      <c r="I116" s="4" t="s">
        <v>312</v>
      </c>
      <c r="J116" s="4">
        <v>0.3</v>
      </c>
      <c r="K116" s="4" t="s">
        <v>311</v>
      </c>
      <c r="L116" s="82" t="s">
        <v>548</v>
      </c>
      <c r="M116" s="16"/>
    </row>
    <row r="117" spans="1:13" ht="28.8" x14ac:dyDescent="0.25">
      <c r="A117" s="15" t="s">
        <v>305</v>
      </c>
      <c r="B117" s="4" t="s">
        <v>306</v>
      </c>
      <c r="C117" s="28" t="s">
        <v>513</v>
      </c>
      <c r="D117" s="4" t="s">
        <v>308</v>
      </c>
      <c r="E117" s="4" t="s">
        <v>309</v>
      </c>
      <c r="F117" s="4" t="s">
        <v>316</v>
      </c>
      <c r="G117" s="4" t="s">
        <v>313</v>
      </c>
      <c r="H117" s="4">
        <v>1082.4000000000001</v>
      </c>
      <c r="I117" s="4" t="s">
        <v>312</v>
      </c>
      <c r="J117" s="4">
        <v>1.36</v>
      </c>
      <c r="K117" s="4" t="s">
        <v>311</v>
      </c>
      <c r="L117" s="82" t="s">
        <v>549</v>
      </c>
      <c r="M117" s="16"/>
    </row>
    <row r="118" spans="1:13" ht="14.4" x14ac:dyDescent="0.25">
      <c r="A118" s="15" t="s">
        <v>305</v>
      </c>
      <c r="B118" s="4" t="s">
        <v>306</v>
      </c>
      <c r="C118" s="28" t="s">
        <v>514</v>
      </c>
      <c r="D118" s="4" t="s">
        <v>308</v>
      </c>
      <c r="E118" s="4" t="s">
        <v>309</v>
      </c>
      <c r="F118" s="4" t="s">
        <v>354</v>
      </c>
      <c r="G118" s="4" t="s">
        <v>313</v>
      </c>
      <c r="H118" s="4" t="s">
        <v>312</v>
      </c>
      <c r="I118" s="4" t="s">
        <v>312</v>
      </c>
      <c r="J118" s="4" t="s">
        <v>312</v>
      </c>
      <c r="K118" s="4" t="s">
        <v>313</v>
      </c>
      <c r="L118" s="82" t="s">
        <v>550</v>
      </c>
      <c r="M118" s="16"/>
    </row>
    <row r="119" spans="1:13" ht="14.4" x14ac:dyDescent="0.25">
      <c r="A119" s="15" t="s">
        <v>305</v>
      </c>
      <c r="B119" s="4" t="s">
        <v>306</v>
      </c>
      <c r="C119" s="28" t="s">
        <v>515</v>
      </c>
      <c r="D119" s="4" t="s">
        <v>308</v>
      </c>
      <c r="E119" s="4" t="s">
        <v>309</v>
      </c>
      <c r="F119" s="4" t="s">
        <v>354</v>
      </c>
      <c r="G119" s="4" t="s">
        <v>313</v>
      </c>
      <c r="H119" s="4" t="s">
        <v>312</v>
      </c>
      <c r="I119" s="4" t="s">
        <v>312</v>
      </c>
      <c r="J119" s="4" t="s">
        <v>312</v>
      </c>
      <c r="K119" s="4" t="s">
        <v>313</v>
      </c>
      <c r="L119" s="82" t="s">
        <v>540</v>
      </c>
      <c r="M119" s="16"/>
    </row>
    <row r="120" spans="1:13" ht="14.4" x14ac:dyDescent="0.25">
      <c r="A120" s="15" t="s">
        <v>305</v>
      </c>
      <c r="B120" s="4" t="s">
        <v>306</v>
      </c>
      <c r="C120" s="28" t="s">
        <v>516</v>
      </c>
      <c r="D120" s="4" t="s">
        <v>308</v>
      </c>
      <c r="E120" s="4" t="s">
        <v>309</v>
      </c>
      <c r="F120" s="4" t="s">
        <v>354</v>
      </c>
      <c r="G120" s="4" t="s">
        <v>313</v>
      </c>
      <c r="H120" s="4" t="s">
        <v>312</v>
      </c>
      <c r="I120" s="4" t="s">
        <v>312</v>
      </c>
      <c r="J120" s="4" t="s">
        <v>312</v>
      </c>
      <c r="K120" s="4" t="s">
        <v>313</v>
      </c>
      <c r="L120" s="82" t="s">
        <v>540</v>
      </c>
      <c r="M120" s="16"/>
    </row>
    <row r="121" spans="1:13" ht="14.4" x14ac:dyDescent="0.25">
      <c r="A121" s="15" t="s">
        <v>305</v>
      </c>
      <c r="B121" s="4" t="s">
        <v>306</v>
      </c>
      <c r="C121" s="28" t="s">
        <v>517</v>
      </c>
      <c r="D121" s="4" t="s">
        <v>308</v>
      </c>
      <c r="E121" s="4" t="s">
        <v>309</v>
      </c>
      <c r="F121" s="4" t="s">
        <v>393</v>
      </c>
      <c r="G121" s="4" t="s">
        <v>313</v>
      </c>
      <c r="H121" s="4" t="s">
        <v>312</v>
      </c>
      <c r="I121" s="4" t="s">
        <v>312</v>
      </c>
      <c r="J121" s="4" t="s">
        <v>312</v>
      </c>
      <c r="K121" s="4" t="s">
        <v>313</v>
      </c>
      <c r="L121" s="82" t="s">
        <v>541</v>
      </c>
      <c r="M121" s="16"/>
    </row>
    <row r="122" spans="1:13" ht="14.4" x14ac:dyDescent="0.25">
      <c r="A122" s="15" t="s">
        <v>305</v>
      </c>
      <c r="B122" s="4" t="s">
        <v>306</v>
      </c>
      <c r="C122" s="28" t="s">
        <v>518</v>
      </c>
      <c r="D122" s="4" t="s">
        <v>308</v>
      </c>
      <c r="E122" s="4" t="s">
        <v>309</v>
      </c>
      <c r="F122" s="4" t="s">
        <v>354</v>
      </c>
      <c r="G122" s="4" t="s">
        <v>313</v>
      </c>
      <c r="H122" s="4" t="s">
        <v>312</v>
      </c>
      <c r="I122" s="4" t="s">
        <v>312</v>
      </c>
      <c r="J122" s="4" t="s">
        <v>312</v>
      </c>
      <c r="K122" s="4" t="s">
        <v>313</v>
      </c>
      <c r="L122" s="82" t="s">
        <v>542</v>
      </c>
      <c r="M122" s="16"/>
    </row>
    <row r="123" spans="1:13" ht="14.4" x14ac:dyDescent="0.25">
      <c r="A123" s="15" t="s">
        <v>305</v>
      </c>
      <c r="B123" s="4" t="s">
        <v>306</v>
      </c>
      <c r="C123" s="28" t="s">
        <v>519</v>
      </c>
      <c r="D123" s="4" t="s">
        <v>308</v>
      </c>
      <c r="E123" s="4" t="s">
        <v>309</v>
      </c>
      <c r="F123" s="4" t="s">
        <v>354</v>
      </c>
      <c r="G123" s="4" t="s">
        <v>313</v>
      </c>
      <c r="H123" s="4" t="s">
        <v>312</v>
      </c>
      <c r="I123" s="4" t="s">
        <v>312</v>
      </c>
      <c r="J123" s="4" t="s">
        <v>312</v>
      </c>
      <c r="K123" s="4" t="s">
        <v>313</v>
      </c>
      <c r="L123" s="82" t="s">
        <v>543</v>
      </c>
      <c r="M123" s="16"/>
    </row>
    <row r="124" spans="1:13" ht="14.4" x14ac:dyDescent="0.25">
      <c r="A124" s="15" t="s">
        <v>305</v>
      </c>
      <c r="B124" s="4" t="s">
        <v>306</v>
      </c>
      <c r="C124" s="28" t="s">
        <v>520</v>
      </c>
      <c r="D124" s="4" t="s">
        <v>308</v>
      </c>
      <c r="E124" s="4" t="s">
        <v>309</v>
      </c>
      <c r="F124" s="4" t="s">
        <v>354</v>
      </c>
      <c r="G124" s="4" t="s">
        <v>313</v>
      </c>
      <c r="H124" s="4" t="s">
        <v>312</v>
      </c>
      <c r="I124" s="4" t="s">
        <v>312</v>
      </c>
      <c r="J124" s="4" t="s">
        <v>312</v>
      </c>
      <c r="K124" s="4" t="s">
        <v>313</v>
      </c>
      <c r="L124" s="82" t="s">
        <v>543</v>
      </c>
      <c r="M124" s="16"/>
    </row>
    <row r="125" spans="1:13" ht="14.4" x14ac:dyDescent="0.25">
      <c r="A125" s="15" t="s">
        <v>305</v>
      </c>
      <c r="B125" s="4" t="s">
        <v>306</v>
      </c>
      <c r="C125" s="28" t="s">
        <v>521</v>
      </c>
      <c r="D125" s="4" t="s">
        <v>308</v>
      </c>
      <c r="E125" s="4" t="s">
        <v>309</v>
      </c>
      <c r="F125" s="4" t="s">
        <v>354</v>
      </c>
      <c r="G125" s="4" t="s">
        <v>313</v>
      </c>
      <c r="H125" s="4" t="s">
        <v>312</v>
      </c>
      <c r="I125" s="4" t="s">
        <v>312</v>
      </c>
      <c r="J125" s="4" t="s">
        <v>312</v>
      </c>
      <c r="K125" s="4" t="s">
        <v>313</v>
      </c>
      <c r="L125" s="82" t="s">
        <v>543</v>
      </c>
      <c r="M125" s="16"/>
    </row>
    <row r="126" spans="1:13" ht="14.4" x14ac:dyDescent="0.25">
      <c r="A126" s="15" t="s">
        <v>305</v>
      </c>
      <c r="B126" s="4" t="s">
        <v>306</v>
      </c>
      <c r="C126" s="28" t="s">
        <v>522</v>
      </c>
      <c r="D126" s="4" t="s">
        <v>308</v>
      </c>
      <c r="E126" s="4" t="s">
        <v>309</v>
      </c>
      <c r="F126" s="4" t="s">
        <v>354</v>
      </c>
      <c r="G126" s="4" t="s">
        <v>313</v>
      </c>
      <c r="H126" s="4" t="s">
        <v>312</v>
      </c>
      <c r="I126" s="4" t="s">
        <v>312</v>
      </c>
      <c r="J126" s="4" t="s">
        <v>312</v>
      </c>
      <c r="K126" s="4" t="s">
        <v>313</v>
      </c>
      <c r="L126" s="82" t="s">
        <v>543</v>
      </c>
      <c r="M126" s="16"/>
    </row>
    <row r="127" spans="1:13" ht="14.4" x14ac:dyDescent="0.25">
      <c r="A127" s="15" t="s">
        <v>305</v>
      </c>
      <c r="B127" s="4" t="s">
        <v>306</v>
      </c>
      <c r="C127" s="28" t="s">
        <v>523</v>
      </c>
      <c r="D127" s="4" t="s">
        <v>308</v>
      </c>
      <c r="E127" s="4" t="s">
        <v>309</v>
      </c>
      <c r="F127" s="4" t="s">
        <v>316</v>
      </c>
      <c r="G127" s="4" t="s">
        <v>313</v>
      </c>
      <c r="H127" s="4" t="s">
        <v>312</v>
      </c>
      <c r="I127" s="4" t="s">
        <v>312</v>
      </c>
      <c r="J127" s="4" t="s">
        <v>312</v>
      </c>
      <c r="K127" s="4" t="s">
        <v>313</v>
      </c>
      <c r="L127" s="82" t="s">
        <v>544</v>
      </c>
      <c r="M127" s="16"/>
    </row>
    <row r="128" spans="1:13" ht="14.4" x14ac:dyDescent="0.25">
      <c r="A128" s="15" t="s">
        <v>305</v>
      </c>
      <c r="B128" s="4" t="s">
        <v>306</v>
      </c>
      <c r="C128" s="28" t="s">
        <v>514</v>
      </c>
      <c r="D128" s="4" t="s">
        <v>308</v>
      </c>
      <c r="E128" s="4" t="s">
        <v>309</v>
      </c>
      <c r="F128" s="4" t="s">
        <v>354</v>
      </c>
      <c r="G128" s="4" t="s">
        <v>313</v>
      </c>
      <c r="H128" s="4" t="s">
        <v>312</v>
      </c>
      <c r="I128" s="4" t="s">
        <v>312</v>
      </c>
      <c r="J128" s="4" t="s">
        <v>312</v>
      </c>
      <c r="K128" s="4" t="s">
        <v>313</v>
      </c>
      <c r="L128" s="82" t="s">
        <v>545</v>
      </c>
      <c r="M128" s="16"/>
    </row>
    <row r="129" spans="1:13" ht="26.4" x14ac:dyDescent="0.25">
      <c r="A129" s="15" t="s">
        <v>305</v>
      </c>
      <c r="B129" s="4" t="s">
        <v>306</v>
      </c>
      <c r="C129" s="28" t="s">
        <v>524</v>
      </c>
      <c r="D129" s="4" t="s">
        <v>308</v>
      </c>
      <c r="E129" s="4" t="s">
        <v>326</v>
      </c>
      <c r="F129" s="4" t="s">
        <v>525</v>
      </c>
      <c r="G129" s="4" t="s">
        <v>313</v>
      </c>
      <c r="H129" s="4" t="s">
        <v>312</v>
      </c>
      <c r="I129" s="4" t="s">
        <v>312</v>
      </c>
      <c r="J129" s="4" t="s">
        <v>312</v>
      </c>
      <c r="K129" s="4" t="s">
        <v>313</v>
      </c>
      <c r="L129" s="83" t="s">
        <v>526</v>
      </c>
      <c r="M129" s="16"/>
    </row>
    <row r="130" spans="1:13" ht="26.4" x14ac:dyDescent="0.25">
      <c r="A130" s="15" t="s">
        <v>305</v>
      </c>
      <c r="B130" s="4" t="s">
        <v>306</v>
      </c>
      <c r="C130" s="28" t="s">
        <v>527</v>
      </c>
      <c r="D130" s="4" t="s">
        <v>308</v>
      </c>
      <c r="E130" s="4" t="s">
        <v>326</v>
      </c>
      <c r="F130" s="4" t="s">
        <v>525</v>
      </c>
      <c r="G130" s="4" t="s">
        <v>313</v>
      </c>
      <c r="H130" s="4" t="s">
        <v>312</v>
      </c>
      <c r="I130" s="4" t="s">
        <v>312</v>
      </c>
      <c r="J130" s="4" t="s">
        <v>312</v>
      </c>
      <c r="K130" s="4" t="s">
        <v>313</v>
      </c>
      <c r="L130" s="83" t="s">
        <v>526</v>
      </c>
      <c r="M130" s="16"/>
    </row>
    <row r="131" spans="1:13" ht="26.4" x14ac:dyDescent="0.25">
      <c r="A131" s="15" t="s">
        <v>305</v>
      </c>
      <c r="B131" s="4" t="s">
        <v>306</v>
      </c>
      <c r="C131" s="28" t="s">
        <v>528</v>
      </c>
      <c r="D131" s="4" t="s">
        <v>308</v>
      </c>
      <c r="E131" s="4" t="s">
        <v>326</v>
      </c>
      <c r="F131" s="4" t="s">
        <v>525</v>
      </c>
      <c r="G131" s="4" t="s">
        <v>313</v>
      </c>
      <c r="H131" s="4" t="s">
        <v>312</v>
      </c>
      <c r="I131" s="4" t="s">
        <v>312</v>
      </c>
      <c r="J131" s="4" t="s">
        <v>312</v>
      </c>
      <c r="K131" s="4" t="s">
        <v>313</v>
      </c>
      <c r="L131" s="83" t="s">
        <v>526</v>
      </c>
      <c r="M131" s="16"/>
    </row>
    <row r="132" spans="1:13" ht="26.4" x14ac:dyDescent="0.25">
      <c r="A132" s="15" t="s">
        <v>305</v>
      </c>
      <c r="B132" s="4" t="s">
        <v>306</v>
      </c>
      <c r="C132" s="28" t="s">
        <v>529</v>
      </c>
      <c r="D132" s="4" t="s">
        <v>308</v>
      </c>
      <c r="E132" s="4" t="s">
        <v>326</v>
      </c>
      <c r="F132" s="4" t="s">
        <v>525</v>
      </c>
      <c r="G132" s="4" t="s">
        <v>313</v>
      </c>
      <c r="H132" s="4" t="s">
        <v>312</v>
      </c>
      <c r="I132" s="4" t="s">
        <v>312</v>
      </c>
      <c r="J132" s="4" t="s">
        <v>312</v>
      </c>
      <c r="K132" s="4" t="s">
        <v>313</v>
      </c>
      <c r="L132" s="83" t="s">
        <v>526</v>
      </c>
      <c r="M132" s="16"/>
    </row>
    <row r="133" spans="1:13" ht="26.4" x14ac:dyDescent="0.25">
      <c r="A133" s="15" t="s">
        <v>305</v>
      </c>
      <c r="B133" s="4" t="s">
        <v>306</v>
      </c>
      <c r="C133" s="28" t="s">
        <v>530</v>
      </c>
      <c r="D133" s="4" t="s">
        <v>308</v>
      </c>
      <c r="E133" s="4" t="s">
        <v>326</v>
      </c>
      <c r="F133" s="4" t="s">
        <v>525</v>
      </c>
      <c r="G133" s="4" t="s">
        <v>313</v>
      </c>
      <c r="H133" s="4" t="s">
        <v>312</v>
      </c>
      <c r="I133" s="4" t="s">
        <v>312</v>
      </c>
      <c r="J133" s="4" t="s">
        <v>312</v>
      </c>
      <c r="K133" s="4" t="s">
        <v>313</v>
      </c>
      <c r="L133" s="83" t="s">
        <v>526</v>
      </c>
      <c r="M133" s="16"/>
    </row>
    <row r="134" spans="1:13" ht="26.4" x14ac:dyDescent="0.25">
      <c r="A134" s="15" t="s">
        <v>305</v>
      </c>
      <c r="B134" s="4" t="s">
        <v>306</v>
      </c>
      <c r="C134" s="28" t="s">
        <v>531</v>
      </c>
      <c r="D134" s="4" t="s">
        <v>308</v>
      </c>
      <c r="E134" s="4" t="s">
        <v>326</v>
      </c>
      <c r="F134" s="4" t="s">
        <v>525</v>
      </c>
      <c r="G134" s="4" t="s">
        <v>313</v>
      </c>
      <c r="H134" s="4" t="s">
        <v>312</v>
      </c>
      <c r="I134" s="4" t="s">
        <v>312</v>
      </c>
      <c r="J134" s="4" t="s">
        <v>312</v>
      </c>
      <c r="K134" s="4" t="s">
        <v>313</v>
      </c>
      <c r="L134" s="83" t="s">
        <v>526</v>
      </c>
      <c r="M134" s="16"/>
    </row>
    <row r="135" spans="1:13" ht="26.4" x14ac:dyDescent="0.25">
      <c r="A135" s="15" t="s">
        <v>305</v>
      </c>
      <c r="B135" s="4" t="s">
        <v>306</v>
      </c>
      <c r="C135" s="28" t="s">
        <v>532</v>
      </c>
      <c r="D135" s="4" t="s">
        <v>308</v>
      </c>
      <c r="E135" s="4" t="s">
        <v>326</v>
      </c>
      <c r="F135" s="4" t="s">
        <v>525</v>
      </c>
      <c r="G135" s="4" t="s">
        <v>313</v>
      </c>
      <c r="H135" s="4" t="s">
        <v>312</v>
      </c>
      <c r="I135" s="4" t="s">
        <v>312</v>
      </c>
      <c r="J135" s="4" t="s">
        <v>312</v>
      </c>
      <c r="K135" s="4" t="s">
        <v>313</v>
      </c>
      <c r="L135" s="83" t="s">
        <v>526</v>
      </c>
      <c r="M135" s="16"/>
    </row>
    <row r="136" spans="1:13" ht="26.4" x14ac:dyDescent="0.25">
      <c r="A136" s="15" t="s">
        <v>305</v>
      </c>
      <c r="B136" s="4" t="s">
        <v>306</v>
      </c>
      <c r="C136" s="28" t="s">
        <v>533</v>
      </c>
      <c r="D136" s="4" t="s">
        <v>308</v>
      </c>
      <c r="E136" s="4" t="s">
        <v>326</v>
      </c>
      <c r="F136" s="4" t="s">
        <v>525</v>
      </c>
      <c r="G136" s="4" t="s">
        <v>313</v>
      </c>
      <c r="H136" s="4" t="s">
        <v>312</v>
      </c>
      <c r="I136" s="4" t="s">
        <v>312</v>
      </c>
      <c r="J136" s="4" t="s">
        <v>312</v>
      </c>
      <c r="K136" s="4" t="s">
        <v>313</v>
      </c>
      <c r="L136" s="83" t="s">
        <v>526</v>
      </c>
      <c r="M136" s="16"/>
    </row>
    <row r="137" spans="1:13" ht="26.4" x14ac:dyDescent="0.25">
      <c r="A137" s="15" t="s">
        <v>305</v>
      </c>
      <c r="B137" s="4" t="s">
        <v>306</v>
      </c>
      <c r="C137" s="28" t="s">
        <v>534</v>
      </c>
      <c r="D137" s="4" t="s">
        <v>308</v>
      </c>
      <c r="E137" s="4" t="s">
        <v>326</v>
      </c>
      <c r="F137" s="4" t="s">
        <v>525</v>
      </c>
      <c r="G137" s="4" t="s">
        <v>313</v>
      </c>
      <c r="H137" s="4" t="s">
        <v>312</v>
      </c>
      <c r="I137" s="4" t="s">
        <v>312</v>
      </c>
      <c r="J137" s="4" t="s">
        <v>312</v>
      </c>
      <c r="K137" s="4" t="s">
        <v>313</v>
      </c>
      <c r="L137" s="83" t="s">
        <v>526</v>
      </c>
      <c r="M137" s="16"/>
    </row>
    <row r="138" spans="1:13" ht="26.4" x14ac:dyDescent="0.25">
      <c r="A138" s="15" t="s">
        <v>305</v>
      </c>
      <c r="B138" s="4" t="s">
        <v>306</v>
      </c>
      <c r="C138" s="28" t="s">
        <v>535</v>
      </c>
      <c r="D138" s="4" t="s">
        <v>308</v>
      </c>
      <c r="E138" s="4" t="s">
        <v>326</v>
      </c>
      <c r="F138" s="4" t="s">
        <v>525</v>
      </c>
      <c r="G138" s="4" t="s">
        <v>313</v>
      </c>
      <c r="H138" s="4" t="s">
        <v>312</v>
      </c>
      <c r="I138" s="4" t="s">
        <v>312</v>
      </c>
      <c r="J138" s="4" t="s">
        <v>312</v>
      </c>
      <c r="K138" s="4" t="s">
        <v>313</v>
      </c>
      <c r="L138" s="83" t="s">
        <v>526</v>
      </c>
      <c r="M138" s="16"/>
    </row>
    <row r="139" spans="1:13" ht="26.4" x14ac:dyDescent="0.25">
      <c r="A139" s="15" t="s">
        <v>305</v>
      </c>
      <c r="B139" s="4" t="s">
        <v>306</v>
      </c>
      <c r="C139" s="28" t="s">
        <v>536</v>
      </c>
      <c r="D139" s="4" t="s">
        <v>308</v>
      </c>
      <c r="E139" s="4" t="s">
        <v>326</v>
      </c>
      <c r="F139" s="4" t="s">
        <v>525</v>
      </c>
      <c r="G139" s="4" t="s">
        <v>313</v>
      </c>
      <c r="H139" s="4" t="s">
        <v>312</v>
      </c>
      <c r="I139" s="4" t="s">
        <v>312</v>
      </c>
      <c r="J139" s="4" t="s">
        <v>312</v>
      </c>
      <c r="K139" s="4" t="s">
        <v>313</v>
      </c>
      <c r="L139" s="83" t="s">
        <v>526</v>
      </c>
      <c r="M139" s="16"/>
    </row>
    <row r="140" spans="1:13" ht="26.4" x14ac:dyDescent="0.25">
      <c r="A140" s="15" t="s">
        <v>305</v>
      </c>
      <c r="B140" s="4" t="s">
        <v>306</v>
      </c>
      <c r="C140" s="28" t="s">
        <v>537</v>
      </c>
      <c r="D140" s="4" t="s">
        <v>308</v>
      </c>
      <c r="E140" s="4" t="s">
        <v>326</v>
      </c>
      <c r="F140" s="4" t="s">
        <v>525</v>
      </c>
      <c r="G140" s="4" t="s">
        <v>313</v>
      </c>
      <c r="H140" s="4" t="s">
        <v>312</v>
      </c>
      <c r="I140" s="4" t="s">
        <v>312</v>
      </c>
      <c r="J140" s="4" t="s">
        <v>312</v>
      </c>
      <c r="K140" s="4" t="s">
        <v>313</v>
      </c>
      <c r="L140" s="83" t="s">
        <v>526</v>
      </c>
      <c r="M140" s="16"/>
    </row>
    <row r="141" spans="1:13" ht="26.4" x14ac:dyDescent="0.25">
      <c r="A141" s="15" t="s">
        <v>305</v>
      </c>
      <c r="B141" s="4" t="s">
        <v>306</v>
      </c>
      <c r="C141" s="28" t="s">
        <v>538</v>
      </c>
      <c r="D141" s="4" t="s">
        <v>308</v>
      </c>
      <c r="E141" s="4" t="s">
        <v>326</v>
      </c>
      <c r="F141" s="4" t="s">
        <v>525</v>
      </c>
      <c r="G141" s="4" t="s">
        <v>313</v>
      </c>
      <c r="H141" s="4" t="s">
        <v>312</v>
      </c>
      <c r="I141" s="4" t="s">
        <v>312</v>
      </c>
      <c r="J141" s="4" t="s">
        <v>312</v>
      </c>
      <c r="K141" s="4" t="s">
        <v>313</v>
      </c>
      <c r="L141" s="83" t="s">
        <v>526</v>
      </c>
      <c r="M141" s="16"/>
    </row>
    <row r="142" spans="1:13" ht="26.4" x14ac:dyDescent="0.25">
      <c r="A142" s="15" t="s">
        <v>305</v>
      </c>
      <c r="B142" s="4" t="s">
        <v>306</v>
      </c>
      <c r="C142" s="28" t="s">
        <v>539</v>
      </c>
      <c r="D142" s="4" t="s">
        <v>308</v>
      </c>
      <c r="E142" s="4" t="s">
        <v>326</v>
      </c>
      <c r="F142" s="4" t="s">
        <v>525</v>
      </c>
      <c r="G142" s="835" t="s">
        <v>313</v>
      </c>
      <c r="H142" s="4" t="s">
        <v>312</v>
      </c>
      <c r="I142" s="4" t="s">
        <v>312</v>
      </c>
      <c r="J142" s="4" t="s">
        <v>312</v>
      </c>
      <c r="K142" s="4" t="s">
        <v>313</v>
      </c>
      <c r="L142" s="83" t="s">
        <v>526</v>
      </c>
      <c r="M142" s="16"/>
    </row>
    <row r="143" spans="1:13" x14ac:dyDescent="0.25">
      <c r="A143" s="17"/>
      <c r="B143" s="25"/>
      <c r="C143" s="74"/>
      <c r="D143" s="25"/>
      <c r="E143" s="25"/>
      <c r="F143" s="25"/>
      <c r="G143" s="26"/>
      <c r="H143" s="25"/>
      <c r="I143" s="25"/>
      <c r="J143" s="17"/>
      <c r="K143" s="25"/>
      <c r="L143" s="2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R648"/>
  <sheetViews>
    <sheetView tabSelected="1" view="pageBreakPreview" topLeftCell="L1" zoomScale="85" zoomScaleNormal="50" zoomScaleSheetLayoutView="85" workbookViewId="0">
      <selection activeCell="T158" sqref="T158"/>
    </sheetView>
  </sheetViews>
  <sheetFormatPr defaultColWidth="9.109375" defaultRowHeight="13.2" x14ac:dyDescent="0.25"/>
  <cols>
    <col min="1" max="1" width="9.109375" style="12"/>
    <col min="2" max="2" width="13.88671875" style="12" customWidth="1"/>
    <col min="3" max="3" width="27.44140625" style="12" customWidth="1"/>
    <col min="4" max="4" width="9.109375" style="12"/>
    <col min="5" max="5" width="17.33203125" style="12" bestFit="1" customWidth="1"/>
    <col min="6" max="6" width="9.109375" style="12"/>
    <col min="7" max="7" width="24.5546875" style="12" customWidth="1"/>
    <col min="8" max="8" width="13.109375" style="12" customWidth="1"/>
    <col min="9" max="9" width="26.44140625" style="12" customWidth="1"/>
    <col min="10" max="10" width="10.6640625" style="12" customWidth="1"/>
    <col min="11" max="11" width="24.33203125" style="12" customWidth="1"/>
    <col min="12" max="12" width="55.109375" style="12" customWidth="1"/>
    <col min="13" max="13" width="10.6640625" style="17" customWidth="1"/>
    <col min="14" max="14" width="9.109375" style="17"/>
    <col min="15" max="15" width="10.44140625" style="411" bestFit="1" customWidth="1"/>
    <col min="16" max="16" width="9.109375" style="12"/>
    <col min="17" max="17" width="11.88671875" style="12" bestFit="1" customWidth="1"/>
    <col min="18" max="18" width="118.88671875" style="94" customWidth="1"/>
    <col min="19" max="16384" width="9.109375" style="12"/>
  </cols>
  <sheetData>
    <row r="1" spans="1:18" ht="13.8" thickBot="1" x14ac:dyDescent="0.3">
      <c r="A1" s="246" t="s">
        <v>146</v>
      </c>
      <c r="B1" s="6"/>
      <c r="C1" s="6"/>
      <c r="D1" s="6"/>
      <c r="E1" s="6"/>
      <c r="F1" s="6"/>
      <c r="G1" s="6"/>
      <c r="H1" s="6"/>
      <c r="I1" s="6"/>
      <c r="J1" s="6"/>
      <c r="K1" s="6"/>
      <c r="L1" s="6"/>
      <c r="M1" s="118"/>
      <c r="N1" s="118"/>
      <c r="O1" s="454"/>
      <c r="P1" s="6"/>
      <c r="Q1" s="6"/>
      <c r="R1" s="463"/>
    </row>
    <row r="2" spans="1:18" x14ac:dyDescent="0.25">
      <c r="A2" s="8"/>
      <c r="B2" s="6"/>
      <c r="C2" s="6"/>
      <c r="D2" s="6"/>
      <c r="E2" s="6"/>
      <c r="F2" s="6"/>
      <c r="G2" s="6"/>
      <c r="H2" s="6"/>
      <c r="I2" s="6"/>
      <c r="J2" s="6"/>
      <c r="K2" s="6"/>
      <c r="L2" s="6"/>
      <c r="M2" s="118"/>
      <c r="N2" s="118"/>
      <c r="O2" s="454"/>
      <c r="P2" s="6"/>
      <c r="Q2" s="49" t="s">
        <v>1</v>
      </c>
      <c r="R2" s="468" t="s">
        <v>2</v>
      </c>
    </row>
    <row r="3" spans="1:18" ht="13.8" thickBot="1" x14ac:dyDescent="0.3">
      <c r="A3" s="8"/>
      <c r="B3" s="6"/>
      <c r="C3" s="6"/>
      <c r="D3" s="6"/>
      <c r="E3" s="6"/>
      <c r="F3" s="6"/>
      <c r="G3" s="6"/>
      <c r="H3" s="6"/>
      <c r="I3" s="6"/>
      <c r="J3" s="6"/>
      <c r="K3" s="6"/>
      <c r="L3" s="6"/>
      <c r="M3" s="118"/>
      <c r="N3" s="118"/>
      <c r="O3" s="454"/>
      <c r="P3" s="6"/>
      <c r="Q3" s="123" t="s">
        <v>3</v>
      </c>
      <c r="R3" s="464">
        <v>2021</v>
      </c>
    </row>
    <row r="4" spans="1:18" ht="53.4" thickBot="1" x14ac:dyDescent="0.3">
      <c r="A4" s="247" t="s">
        <v>4</v>
      </c>
      <c r="B4" s="248" t="s">
        <v>130</v>
      </c>
      <c r="C4" s="249" t="s">
        <v>133</v>
      </c>
      <c r="D4" s="250" t="s">
        <v>134</v>
      </c>
      <c r="E4" s="251" t="s">
        <v>147</v>
      </c>
      <c r="F4" s="252" t="s">
        <v>148</v>
      </c>
      <c r="G4" s="253" t="s">
        <v>132</v>
      </c>
      <c r="H4" s="248" t="s">
        <v>149</v>
      </c>
      <c r="I4" s="254" t="s">
        <v>150</v>
      </c>
      <c r="J4" s="254" t="s">
        <v>21</v>
      </c>
      <c r="K4" s="255" t="s">
        <v>151</v>
      </c>
      <c r="L4" s="248" t="s">
        <v>15</v>
      </c>
      <c r="M4" s="256" t="s">
        <v>152</v>
      </c>
      <c r="N4" s="256" t="s">
        <v>153</v>
      </c>
      <c r="O4" s="455" t="s">
        <v>154</v>
      </c>
      <c r="P4" s="251" t="s">
        <v>155</v>
      </c>
      <c r="Q4" s="257" t="s">
        <v>156</v>
      </c>
      <c r="R4" s="465" t="s">
        <v>75</v>
      </c>
    </row>
    <row r="5" spans="1:18" ht="39.6" x14ac:dyDescent="0.25">
      <c r="A5" s="109" t="s">
        <v>305</v>
      </c>
      <c r="B5" s="236" t="s">
        <v>707</v>
      </c>
      <c r="C5" s="236" t="s">
        <v>778</v>
      </c>
      <c r="D5" s="236" t="s">
        <v>779</v>
      </c>
      <c r="E5" s="237"/>
      <c r="F5" s="238" t="s">
        <v>754</v>
      </c>
      <c r="G5" s="239" t="s">
        <v>780</v>
      </c>
      <c r="H5" s="240" t="s">
        <v>711</v>
      </c>
      <c r="I5" s="240" t="s">
        <v>757</v>
      </c>
      <c r="J5" s="241" t="s">
        <v>669</v>
      </c>
      <c r="K5" s="457">
        <v>100</v>
      </c>
      <c r="L5" s="242"/>
      <c r="M5" s="452">
        <v>12775</v>
      </c>
      <c r="N5" s="452">
        <v>12775</v>
      </c>
      <c r="O5" s="456">
        <f t="shared" ref="O5:O68" si="0">N5/M5</f>
        <v>1</v>
      </c>
      <c r="P5" s="452">
        <v>100</v>
      </c>
      <c r="Q5" s="456">
        <f t="shared" ref="Q5:Q68" si="1">N5/(M5*K5/100)</f>
        <v>1</v>
      </c>
      <c r="R5" s="466" t="s">
        <v>1114</v>
      </c>
    </row>
    <row r="6" spans="1:18" ht="57.6" x14ac:dyDescent="0.3">
      <c r="A6" s="109" t="s">
        <v>305</v>
      </c>
      <c r="B6" s="244" t="s">
        <v>707</v>
      </c>
      <c r="C6" s="236" t="s">
        <v>715</v>
      </c>
      <c r="D6" s="236" t="s">
        <v>716</v>
      </c>
      <c r="E6" s="237"/>
      <c r="F6" s="238" t="s">
        <v>754</v>
      </c>
      <c r="G6" s="239" t="s">
        <v>809</v>
      </c>
      <c r="H6" s="240" t="s">
        <v>759</v>
      </c>
      <c r="I6" s="240" t="s">
        <v>760</v>
      </c>
      <c r="J6" s="241" t="s">
        <v>669</v>
      </c>
      <c r="K6" s="458">
        <v>37.5</v>
      </c>
      <c r="L6" s="245" t="s">
        <v>810</v>
      </c>
      <c r="M6" s="414">
        <v>34</v>
      </c>
      <c r="N6" s="414">
        <v>1</v>
      </c>
      <c r="O6" s="456">
        <f t="shared" si="0"/>
        <v>2.9411764705882353E-2</v>
      </c>
      <c r="P6" s="414">
        <v>9.52</v>
      </c>
      <c r="Q6" s="456">
        <f t="shared" si="1"/>
        <v>7.8431372549019607E-2</v>
      </c>
      <c r="R6" s="872" t="s">
        <v>1254</v>
      </c>
    </row>
    <row r="7" spans="1:18" ht="39.6" x14ac:dyDescent="0.25">
      <c r="A7" s="109" t="s">
        <v>305</v>
      </c>
      <c r="B7" s="236" t="s">
        <v>707</v>
      </c>
      <c r="C7" s="236" t="s">
        <v>715</v>
      </c>
      <c r="D7" s="236" t="s">
        <v>716</v>
      </c>
      <c r="E7" s="237"/>
      <c r="F7" s="238" t="s">
        <v>754</v>
      </c>
      <c r="G7" s="239" t="s">
        <v>755</v>
      </c>
      <c r="H7" s="240" t="s">
        <v>756</v>
      </c>
      <c r="I7" s="240"/>
      <c r="J7" s="241" t="s">
        <v>669</v>
      </c>
      <c r="K7" s="457">
        <v>100</v>
      </c>
      <c r="L7" s="242" t="s">
        <v>758</v>
      </c>
      <c r="M7" s="453">
        <v>34</v>
      </c>
      <c r="N7" s="414">
        <v>34</v>
      </c>
      <c r="O7" s="456">
        <f t="shared" si="0"/>
        <v>1</v>
      </c>
      <c r="P7" s="414">
        <v>100</v>
      </c>
      <c r="Q7" s="456">
        <f t="shared" si="1"/>
        <v>1</v>
      </c>
      <c r="R7" s="466" t="s">
        <v>1114</v>
      </c>
    </row>
    <row r="8" spans="1:18" ht="57.6" x14ac:dyDescent="0.25">
      <c r="A8" s="109" t="s">
        <v>305</v>
      </c>
      <c r="B8" s="236" t="s">
        <v>707</v>
      </c>
      <c r="C8" s="236" t="s">
        <v>715</v>
      </c>
      <c r="D8" s="236" t="s">
        <v>716</v>
      </c>
      <c r="E8" s="237"/>
      <c r="F8" s="238" t="s">
        <v>754</v>
      </c>
      <c r="G8" s="239" t="s">
        <v>724</v>
      </c>
      <c r="H8" s="240" t="s">
        <v>759</v>
      </c>
      <c r="I8" s="240" t="s">
        <v>760</v>
      </c>
      <c r="J8" s="241" t="s">
        <v>669</v>
      </c>
      <c r="K8" s="458">
        <v>37.5</v>
      </c>
      <c r="L8" s="242" t="s">
        <v>761</v>
      </c>
      <c r="M8" s="453">
        <v>34</v>
      </c>
      <c r="N8" s="414">
        <v>1</v>
      </c>
      <c r="O8" s="456">
        <f t="shared" si="0"/>
        <v>2.9411764705882353E-2</v>
      </c>
      <c r="P8" s="414">
        <v>9.52</v>
      </c>
      <c r="Q8" s="456">
        <f t="shared" si="1"/>
        <v>7.8431372549019607E-2</v>
      </c>
      <c r="R8" s="872" t="s">
        <v>1254</v>
      </c>
    </row>
    <row r="9" spans="1:18" ht="39.6" x14ac:dyDescent="0.25">
      <c r="A9" s="109" t="s">
        <v>305</v>
      </c>
      <c r="B9" s="236" t="s">
        <v>707</v>
      </c>
      <c r="C9" s="236" t="s">
        <v>715</v>
      </c>
      <c r="D9" s="236" t="s">
        <v>716</v>
      </c>
      <c r="E9" s="237"/>
      <c r="F9" s="238" t="s">
        <v>754</v>
      </c>
      <c r="G9" s="239" t="s">
        <v>762</v>
      </c>
      <c r="H9" s="240" t="s">
        <v>763</v>
      </c>
      <c r="I9" s="240" t="s">
        <v>764</v>
      </c>
      <c r="J9" s="241" t="s">
        <v>669</v>
      </c>
      <c r="K9" s="458">
        <v>37.5</v>
      </c>
      <c r="L9" s="242"/>
      <c r="M9" s="452">
        <v>34</v>
      </c>
      <c r="N9" s="414">
        <v>12</v>
      </c>
      <c r="O9" s="456">
        <f t="shared" si="0"/>
        <v>0.35294117647058826</v>
      </c>
      <c r="P9" s="414">
        <v>100</v>
      </c>
      <c r="Q9" s="456">
        <f t="shared" si="1"/>
        <v>0.94117647058823528</v>
      </c>
      <c r="R9" s="466" t="s">
        <v>1114</v>
      </c>
    </row>
    <row r="10" spans="1:18" ht="39.6" x14ac:dyDescent="0.25">
      <c r="A10" s="109" t="s">
        <v>305</v>
      </c>
      <c r="B10" s="236" t="s">
        <v>707</v>
      </c>
      <c r="C10" s="236" t="s">
        <v>715</v>
      </c>
      <c r="D10" s="236" t="s">
        <v>716</v>
      </c>
      <c r="E10" s="237"/>
      <c r="F10" s="238" t="s">
        <v>754</v>
      </c>
      <c r="G10" s="239" t="s">
        <v>765</v>
      </c>
      <c r="H10" s="240" t="s">
        <v>763</v>
      </c>
      <c r="I10" s="240" t="s">
        <v>764</v>
      </c>
      <c r="J10" s="241" t="s">
        <v>669</v>
      </c>
      <c r="K10" s="458">
        <v>37.5</v>
      </c>
      <c r="L10" s="242"/>
      <c r="M10" s="452">
        <v>34</v>
      </c>
      <c r="N10" s="414">
        <v>12</v>
      </c>
      <c r="O10" s="456">
        <f t="shared" si="0"/>
        <v>0.35294117647058826</v>
      </c>
      <c r="P10" s="414">
        <v>100</v>
      </c>
      <c r="Q10" s="456">
        <f t="shared" si="1"/>
        <v>0.94117647058823528</v>
      </c>
      <c r="R10" s="466" t="s">
        <v>1114</v>
      </c>
    </row>
    <row r="11" spans="1:18" ht="39.6" x14ac:dyDescent="0.25">
      <c r="A11" s="109" t="s">
        <v>305</v>
      </c>
      <c r="B11" s="236" t="s">
        <v>707</v>
      </c>
      <c r="C11" s="236" t="s">
        <v>715</v>
      </c>
      <c r="D11" s="236" t="s">
        <v>716</v>
      </c>
      <c r="E11" s="237"/>
      <c r="F11" s="238" t="s">
        <v>754</v>
      </c>
      <c r="G11" s="239" t="s">
        <v>766</v>
      </c>
      <c r="H11" s="240" t="s">
        <v>763</v>
      </c>
      <c r="I11" s="240" t="s">
        <v>764</v>
      </c>
      <c r="J11" s="241" t="s">
        <v>669</v>
      </c>
      <c r="K11" s="458">
        <v>37.5</v>
      </c>
      <c r="L11" s="242"/>
      <c r="M11" s="452">
        <v>34</v>
      </c>
      <c r="N11" s="414">
        <v>12</v>
      </c>
      <c r="O11" s="456">
        <f t="shared" si="0"/>
        <v>0.35294117647058826</v>
      </c>
      <c r="P11" s="414">
        <v>100</v>
      </c>
      <c r="Q11" s="456">
        <f t="shared" si="1"/>
        <v>0.94117647058823528</v>
      </c>
      <c r="R11" s="466" t="s">
        <v>1114</v>
      </c>
    </row>
    <row r="12" spans="1:18" ht="39.6" x14ac:dyDescent="0.25">
      <c r="A12" s="109" t="s">
        <v>305</v>
      </c>
      <c r="B12" s="236" t="s">
        <v>707</v>
      </c>
      <c r="C12" s="236" t="s">
        <v>715</v>
      </c>
      <c r="D12" s="236" t="s">
        <v>716</v>
      </c>
      <c r="E12" s="237"/>
      <c r="F12" s="238" t="s">
        <v>754</v>
      </c>
      <c r="G12" s="459" t="s">
        <v>767</v>
      </c>
      <c r="H12" s="240" t="s">
        <v>759</v>
      </c>
      <c r="I12" s="240" t="s">
        <v>760</v>
      </c>
      <c r="J12" s="241" t="s">
        <v>669</v>
      </c>
      <c r="K12" s="458">
        <v>37.5</v>
      </c>
      <c r="L12" s="242" t="s">
        <v>768</v>
      </c>
      <c r="M12" s="452">
        <v>34</v>
      </c>
      <c r="N12" s="414">
        <v>12</v>
      </c>
      <c r="O12" s="456">
        <f t="shared" si="0"/>
        <v>0.35294117647058826</v>
      </c>
      <c r="P12" s="414">
        <v>100</v>
      </c>
      <c r="Q12" s="456">
        <f t="shared" si="1"/>
        <v>0.94117647058823528</v>
      </c>
      <c r="R12" s="466" t="s">
        <v>1114</v>
      </c>
    </row>
    <row r="13" spans="1:18" ht="39.6" x14ac:dyDescent="0.25">
      <c r="A13" s="109" t="s">
        <v>305</v>
      </c>
      <c r="B13" s="236" t="s">
        <v>707</v>
      </c>
      <c r="C13" s="236" t="s">
        <v>715</v>
      </c>
      <c r="D13" s="236" t="s">
        <v>716</v>
      </c>
      <c r="E13" s="237"/>
      <c r="F13" s="238" t="s">
        <v>754</v>
      </c>
      <c r="G13" s="239" t="s">
        <v>769</v>
      </c>
      <c r="H13" s="240" t="s">
        <v>763</v>
      </c>
      <c r="I13" s="240" t="s">
        <v>764</v>
      </c>
      <c r="J13" s="241" t="s">
        <v>669</v>
      </c>
      <c r="K13" s="458">
        <v>37.5</v>
      </c>
      <c r="L13" s="242" t="s">
        <v>770</v>
      </c>
      <c r="M13" s="452">
        <v>34</v>
      </c>
      <c r="N13" s="414">
        <v>12</v>
      </c>
      <c r="O13" s="456">
        <f t="shared" si="0"/>
        <v>0.35294117647058826</v>
      </c>
      <c r="P13" s="414">
        <v>100</v>
      </c>
      <c r="Q13" s="456">
        <f t="shared" si="1"/>
        <v>0.94117647058823528</v>
      </c>
      <c r="R13" s="466" t="s">
        <v>1114</v>
      </c>
    </row>
    <row r="14" spans="1:18" ht="39.6" x14ac:dyDescent="0.25">
      <c r="A14" s="109" t="s">
        <v>305</v>
      </c>
      <c r="B14" s="236" t="s">
        <v>707</v>
      </c>
      <c r="C14" s="236" t="s">
        <v>715</v>
      </c>
      <c r="D14" s="236" t="s">
        <v>716</v>
      </c>
      <c r="E14" s="237"/>
      <c r="F14" s="238" t="s">
        <v>754</v>
      </c>
      <c r="G14" s="239" t="s">
        <v>771</v>
      </c>
      <c r="H14" s="240" t="s">
        <v>763</v>
      </c>
      <c r="I14" s="240" t="s">
        <v>764</v>
      </c>
      <c r="J14" s="241" t="s">
        <v>669</v>
      </c>
      <c r="K14" s="458">
        <v>37.5</v>
      </c>
      <c r="L14" s="242"/>
      <c r="M14" s="452">
        <v>34</v>
      </c>
      <c r="N14" s="414">
        <v>12</v>
      </c>
      <c r="O14" s="456">
        <f t="shared" si="0"/>
        <v>0.35294117647058826</v>
      </c>
      <c r="P14" s="414">
        <v>100</v>
      </c>
      <c r="Q14" s="456">
        <f t="shared" si="1"/>
        <v>0.94117647058823528</v>
      </c>
      <c r="R14" s="466" t="s">
        <v>1114</v>
      </c>
    </row>
    <row r="15" spans="1:18" ht="39.6" x14ac:dyDescent="0.25">
      <c r="A15" s="109" t="s">
        <v>305</v>
      </c>
      <c r="B15" s="236" t="s">
        <v>707</v>
      </c>
      <c r="C15" s="236" t="s">
        <v>715</v>
      </c>
      <c r="D15" s="236" t="s">
        <v>716</v>
      </c>
      <c r="E15" s="237"/>
      <c r="F15" s="238" t="s">
        <v>754</v>
      </c>
      <c r="G15" s="239" t="s">
        <v>772</v>
      </c>
      <c r="H15" s="240" t="s">
        <v>763</v>
      </c>
      <c r="I15" s="240" t="s">
        <v>764</v>
      </c>
      <c r="J15" s="241" t="s">
        <v>669</v>
      </c>
      <c r="K15" s="458">
        <v>37.5</v>
      </c>
      <c r="L15" s="242" t="s">
        <v>770</v>
      </c>
      <c r="M15" s="452">
        <v>34</v>
      </c>
      <c r="N15" s="414">
        <v>12</v>
      </c>
      <c r="O15" s="456">
        <f t="shared" si="0"/>
        <v>0.35294117647058826</v>
      </c>
      <c r="P15" s="414">
        <v>100</v>
      </c>
      <c r="Q15" s="456">
        <f t="shared" si="1"/>
        <v>0.94117647058823528</v>
      </c>
      <c r="R15" s="466" t="s">
        <v>1114</v>
      </c>
    </row>
    <row r="16" spans="1:18" ht="39.6" x14ac:dyDescent="0.25">
      <c r="A16" s="109" t="s">
        <v>305</v>
      </c>
      <c r="B16" s="236" t="s">
        <v>707</v>
      </c>
      <c r="C16" s="236" t="s">
        <v>715</v>
      </c>
      <c r="D16" s="236" t="s">
        <v>716</v>
      </c>
      <c r="E16" s="237"/>
      <c r="F16" s="238" t="s">
        <v>754</v>
      </c>
      <c r="G16" s="239" t="s">
        <v>773</v>
      </c>
      <c r="H16" s="240" t="s">
        <v>763</v>
      </c>
      <c r="I16" s="240" t="s">
        <v>764</v>
      </c>
      <c r="J16" s="241" t="s">
        <v>669</v>
      </c>
      <c r="K16" s="458">
        <v>37.5</v>
      </c>
      <c r="L16" s="242"/>
      <c r="M16" s="452">
        <v>34</v>
      </c>
      <c r="N16" s="414">
        <v>12</v>
      </c>
      <c r="O16" s="456">
        <f t="shared" si="0"/>
        <v>0.35294117647058826</v>
      </c>
      <c r="P16" s="414">
        <v>100</v>
      </c>
      <c r="Q16" s="456">
        <f t="shared" si="1"/>
        <v>0.94117647058823528</v>
      </c>
      <c r="R16" s="466" t="s">
        <v>1114</v>
      </c>
    </row>
    <row r="17" spans="1:18" ht="39.6" x14ac:dyDescent="0.25">
      <c r="A17" s="109" t="s">
        <v>305</v>
      </c>
      <c r="B17" s="236" t="s">
        <v>707</v>
      </c>
      <c r="C17" s="236" t="s">
        <v>715</v>
      </c>
      <c r="D17" s="236" t="s">
        <v>716</v>
      </c>
      <c r="E17" s="237"/>
      <c r="F17" s="238" t="s">
        <v>754</v>
      </c>
      <c r="G17" s="239" t="s">
        <v>774</v>
      </c>
      <c r="H17" s="240" t="s">
        <v>775</v>
      </c>
      <c r="I17" s="240" t="s">
        <v>757</v>
      </c>
      <c r="J17" s="241" t="s">
        <v>669</v>
      </c>
      <c r="K17" s="457">
        <v>100</v>
      </c>
      <c r="L17" s="242"/>
      <c r="M17" s="452">
        <v>34</v>
      </c>
      <c r="N17" s="414">
        <v>34</v>
      </c>
      <c r="O17" s="456">
        <f t="shared" si="0"/>
        <v>1</v>
      </c>
      <c r="P17" s="414">
        <v>100</v>
      </c>
      <c r="Q17" s="456">
        <f t="shared" si="1"/>
        <v>1</v>
      </c>
      <c r="R17" s="466" t="s">
        <v>1114</v>
      </c>
    </row>
    <row r="18" spans="1:18" ht="39.6" x14ac:dyDescent="0.25">
      <c r="A18" s="109" t="s">
        <v>305</v>
      </c>
      <c r="B18" s="236" t="s">
        <v>707</v>
      </c>
      <c r="C18" s="236" t="s">
        <v>715</v>
      </c>
      <c r="D18" s="236" t="s">
        <v>716</v>
      </c>
      <c r="E18" s="237"/>
      <c r="F18" s="238" t="s">
        <v>754</v>
      </c>
      <c r="G18" s="239" t="s">
        <v>776</v>
      </c>
      <c r="H18" s="240" t="s">
        <v>775</v>
      </c>
      <c r="I18" s="240" t="s">
        <v>757</v>
      </c>
      <c r="J18" s="241" t="s">
        <v>669</v>
      </c>
      <c r="K18" s="457">
        <v>100</v>
      </c>
      <c r="L18" s="242"/>
      <c r="M18" s="452">
        <v>34</v>
      </c>
      <c r="N18" s="414">
        <v>34</v>
      </c>
      <c r="O18" s="456">
        <f t="shared" si="0"/>
        <v>1</v>
      </c>
      <c r="P18" s="414">
        <v>100</v>
      </c>
      <c r="Q18" s="456">
        <f t="shared" si="1"/>
        <v>1</v>
      </c>
      <c r="R18" s="466" t="s">
        <v>1114</v>
      </c>
    </row>
    <row r="19" spans="1:18" ht="39.6" x14ac:dyDescent="0.25">
      <c r="A19" s="109" t="s">
        <v>305</v>
      </c>
      <c r="B19" s="236" t="s">
        <v>707</v>
      </c>
      <c r="C19" s="236" t="s">
        <v>715</v>
      </c>
      <c r="D19" s="236" t="s">
        <v>716</v>
      </c>
      <c r="E19" s="237"/>
      <c r="F19" s="238" t="s">
        <v>754</v>
      </c>
      <c r="G19" s="239" t="s">
        <v>777</v>
      </c>
      <c r="H19" s="240" t="s">
        <v>763</v>
      </c>
      <c r="I19" s="240" t="s">
        <v>764</v>
      </c>
      <c r="J19" s="241" t="s">
        <v>669</v>
      </c>
      <c r="K19" s="458">
        <v>37.5</v>
      </c>
      <c r="L19" s="242"/>
      <c r="M19" s="452">
        <v>34</v>
      </c>
      <c r="N19" s="414">
        <v>12</v>
      </c>
      <c r="O19" s="456">
        <f t="shared" si="0"/>
        <v>0.35294117647058826</v>
      </c>
      <c r="P19" s="414">
        <v>100</v>
      </c>
      <c r="Q19" s="456">
        <f t="shared" si="1"/>
        <v>0.94117647058823528</v>
      </c>
      <c r="R19" s="466" t="s">
        <v>1114</v>
      </c>
    </row>
    <row r="20" spans="1:18" ht="39.6" x14ac:dyDescent="0.25">
      <c r="A20" s="109" t="s">
        <v>305</v>
      </c>
      <c r="B20" s="236" t="s">
        <v>707</v>
      </c>
      <c r="C20" s="236" t="s">
        <v>715</v>
      </c>
      <c r="D20" s="236" t="s">
        <v>716</v>
      </c>
      <c r="E20" s="237"/>
      <c r="F20" s="238" t="s">
        <v>754</v>
      </c>
      <c r="G20" s="460" t="s">
        <v>781</v>
      </c>
      <c r="H20" s="240" t="s">
        <v>775</v>
      </c>
      <c r="I20" s="240" t="s">
        <v>757</v>
      </c>
      <c r="J20" s="241" t="s">
        <v>669</v>
      </c>
      <c r="K20" s="457">
        <v>100</v>
      </c>
      <c r="L20" s="242"/>
      <c r="M20" s="452">
        <v>34</v>
      </c>
      <c r="N20" s="414">
        <v>34</v>
      </c>
      <c r="O20" s="456">
        <f t="shared" si="0"/>
        <v>1</v>
      </c>
      <c r="P20" s="414">
        <v>100</v>
      </c>
      <c r="Q20" s="456">
        <f t="shared" si="1"/>
        <v>1</v>
      </c>
      <c r="R20" s="466" t="s">
        <v>1114</v>
      </c>
    </row>
    <row r="21" spans="1:18" ht="39.6" x14ac:dyDescent="0.25">
      <c r="A21" s="109" t="s">
        <v>305</v>
      </c>
      <c r="B21" s="236" t="s">
        <v>707</v>
      </c>
      <c r="C21" s="236" t="s">
        <v>715</v>
      </c>
      <c r="D21" s="236" t="s">
        <v>716</v>
      </c>
      <c r="E21" s="237"/>
      <c r="F21" s="238" t="s">
        <v>754</v>
      </c>
      <c r="G21" s="460" t="s">
        <v>782</v>
      </c>
      <c r="H21" s="240" t="s">
        <v>763</v>
      </c>
      <c r="I21" s="240" t="s">
        <v>764</v>
      </c>
      <c r="J21" s="241" t="s">
        <v>669</v>
      </c>
      <c r="K21" s="458">
        <v>37.5</v>
      </c>
      <c r="L21" s="242"/>
      <c r="M21" s="452">
        <v>34</v>
      </c>
      <c r="N21" s="414">
        <v>12</v>
      </c>
      <c r="O21" s="456">
        <f t="shared" si="0"/>
        <v>0.35294117647058826</v>
      </c>
      <c r="P21" s="414">
        <v>100</v>
      </c>
      <c r="Q21" s="456">
        <f t="shared" si="1"/>
        <v>0.94117647058823528</v>
      </c>
      <c r="R21" s="466" t="s">
        <v>1114</v>
      </c>
    </row>
    <row r="22" spans="1:18" ht="39.6" x14ac:dyDescent="0.25">
      <c r="A22" s="109" t="s">
        <v>305</v>
      </c>
      <c r="B22" s="236" t="s">
        <v>707</v>
      </c>
      <c r="C22" s="236" t="s">
        <v>715</v>
      </c>
      <c r="D22" s="236" t="s">
        <v>716</v>
      </c>
      <c r="E22" s="237"/>
      <c r="F22" s="238" t="s">
        <v>754</v>
      </c>
      <c r="G22" s="460" t="s">
        <v>783</v>
      </c>
      <c r="H22" s="240" t="s">
        <v>763</v>
      </c>
      <c r="I22" s="240" t="s">
        <v>764</v>
      </c>
      <c r="J22" s="241" t="s">
        <v>669</v>
      </c>
      <c r="K22" s="458">
        <v>37.5</v>
      </c>
      <c r="L22" s="242"/>
      <c r="M22" s="452">
        <v>34</v>
      </c>
      <c r="N22" s="414">
        <v>12</v>
      </c>
      <c r="O22" s="456">
        <f t="shared" si="0"/>
        <v>0.35294117647058826</v>
      </c>
      <c r="P22" s="414">
        <v>100</v>
      </c>
      <c r="Q22" s="456">
        <f t="shared" si="1"/>
        <v>0.94117647058823528</v>
      </c>
      <c r="R22" s="466" t="s">
        <v>1114</v>
      </c>
    </row>
    <row r="23" spans="1:18" ht="39.6" x14ac:dyDescent="0.25">
      <c r="A23" s="109" t="s">
        <v>305</v>
      </c>
      <c r="B23" s="236" t="s">
        <v>707</v>
      </c>
      <c r="C23" s="236" t="s">
        <v>715</v>
      </c>
      <c r="D23" s="236" t="s">
        <v>716</v>
      </c>
      <c r="E23" s="237"/>
      <c r="F23" s="238" t="s">
        <v>754</v>
      </c>
      <c r="G23" s="460" t="s">
        <v>784</v>
      </c>
      <c r="H23" s="240" t="s">
        <v>763</v>
      </c>
      <c r="I23" s="240" t="s">
        <v>764</v>
      </c>
      <c r="J23" s="241" t="s">
        <v>669</v>
      </c>
      <c r="K23" s="458">
        <v>37.5</v>
      </c>
      <c r="L23" s="242"/>
      <c r="M23" s="452">
        <v>34</v>
      </c>
      <c r="N23" s="414">
        <v>12</v>
      </c>
      <c r="O23" s="456">
        <f t="shared" si="0"/>
        <v>0.35294117647058826</v>
      </c>
      <c r="P23" s="414">
        <v>100</v>
      </c>
      <c r="Q23" s="456">
        <f t="shared" si="1"/>
        <v>0.94117647058823528</v>
      </c>
      <c r="R23" s="466" t="s">
        <v>1114</v>
      </c>
    </row>
    <row r="24" spans="1:18" ht="39.6" x14ac:dyDescent="0.25">
      <c r="A24" s="109" t="s">
        <v>305</v>
      </c>
      <c r="B24" s="236" t="s">
        <v>707</v>
      </c>
      <c r="C24" s="236" t="s">
        <v>715</v>
      </c>
      <c r="D24" s="236" t="s">
        <v>716</v>
      </c>
      <c r="E24" s="237"/>
      <c r="F24" s="238" t="s">
        <v>754</v>
      </c>
      <c r="G24" s="460" t="s">
        <v>785</v>
      </c>
      <c r="H24" s="240" t="s">
        <v>763</v>
      </c>
      <c r="I24" s="240" t="s">
        <v>764</v>
      </c>
      <c r="J24" s="241" t="s">
        <v>669</v>
      </c>
      <c r="K24" s="458">
        <v>37.5</v>
      </c>
      <c r="L24" s="242"/>
      <c r="M24" s="452">
        <v>34</v>
      </c>
      <c r="N24" s="414">
        <v>12</v>
      </c>
      <c r="O24" s="456">
        <f t="shared" si="0"/>
        <v>0.35294117647058826</v>
      </c>
      <c r="P24" s="414">
        <v>100</v>
      </c>
      <c r="Q24" s="456">
        <f t="shared" si="1"/>
        <v>0.94117647058823528</v>
      </c>
      <c r="R24" s="466" t="s">
        <v>1114</v>
      </c>
    </row>
    <row r="25" spans="1:18" ht="39.6" x14ac:dyDescent="0.25">
      <c r="A25" s="109" t="s">
        <v>305</v>
      </c>
      <c r="B25" s="236" t="s">
        <v>707</v>
      </c>
      <c r="C25" s="236" t="s">
        <v>715</v>
      </c>
      <c r="D25" s="236" t="s">
        <v>716</v>
      </c>
      <c r="E25" s="237"/>
      <c r="F25" s="238" t="s">
        <v>754</v>
      </c>
      <c r="G25" s="460" t="s">
        <v>786</v>
      </c>
      <c r="H25" s="240" t="s">
        <v>763</v>
      </c>
      <c r="I25" s="240" t="s">
        <v>764</v>
      </c>
      <c r="J25" s="241" t="s">
        <v>669</v>
      </c>
      <c r="K25" s="458">
        <v>37.5</v>
      </c>
      <c r="L25" s="242"/>
      <c r="M25" s="452">
        <v>34</v>
      </c>
      <c r="N25" s="414">
        <v>12</v>
      </c>
      <c r="O25" s="456">
        <f t="shared" si="0"/>
        <v>0.35294117647058826</v>
      </c>
      <c r="P25" s="414">
        <v>100</v>
      </c>
      <c r="Q25" s="456">
        <f t="shared" si="1"/>
        <v>0.94117647058823528</v>
      </c>
      <c r="R25" s="466" t="s">
        <v>1114</v>
      </c>
    </row>
    <row r="26" spans="1:18" ht="39.6" x14ac:dyDescent="0.25">
      <c r="A26" s="109" t="s">
        <v>305</v>
      </c>
      <c r="B26" s="236" t="s">
        <v>707</v>
      </c>
      <c r="C26" s="236" t="s">
        <v>715</v>
      </c>
      <c r="D26" s="236" t="s">
        <v>716</v>
      </c>
      <c r="E26" s="237"/>
      <c r="F26" s="238" t="s">
        <v>754</v>
      </c>
      <c r="G26" s="460" t="s">
        <v>787</v>
      </c>
      <c r="H26" s="240" t="s">
        <v>763</v>
      </c>
      <c r="I26" s="240" t="s">
        <v>764</v>
      </c>
      <c r="J26" s="241" t="s">
        <v>669</v>
      </c>
      <c r="K26" s="458">
        <v>37.5</v>
      </c>
      <c r="L26" s="242"/>
      <c r="M26" s="452">
        <v>34</v>
      </c>
      <c r="N26" s="414">
        <v>12</v>
      </c>
      <c r="O26" s="456">
        <f t="shared" si="0"/>
        <v>0.35294117647058826</v>
      </c>
      <c r="P26" s="414">
        <v>100</v>
      </c>
      <c r="Q26" s="456">
        <f t="shared" si="1"/>
        <v>0.94117647058823528</v>
      </c>
      <c r="R26" s="466" t="s">
        <v>1114</v>
      </c>
    </row>
    <row r="27" spans="1:18" ht="39.6" x14ac:dyDescent="0.25">
      <c r="A27" s="109" t="s">
        <v>305</v>
      </c>
      <c r="B27" s="236" t="s">
        <v>707</v>
      </c>
      <c r="C27" s="236" t="s">
        <v>715</v>
      </c>
      <c r="D27" s="236" t="s">
        <v>716</v>
      </c>
      <c r="E27" s="237"/>
      <c r="F27" s="238" t="s">
        <v>754</v>
      </c>
      <c r="G27" s="460" t="s">
        <v>788</v>
      </c>
      <c r="H27" s="240" t="s">
        <v>763</v>
      </c>
      <c r="I27" s="240" t="s">
        <v>764</v>
      </c>
      <c r="J27" s="241" t="s">
        <v>669</v>
      </c>
      <c r="K27" s="458">
        <v>37.5</v>
      </c>
      <c r="L27" s="242"/>
      <c r="M27" s="452">
        <v>34</v>
      </c>
      <c r="N27" s="414">
        <v>12</v>
      </c>
      <c r="O27" s="456">
        <f t="shared" si="0"/>
        <v>0.35294117647058826</v>
      </c>
      <c r="P27" s="414">
        <v>100</v>
      </c>
      <c r="Q27" s="456">
        <f t="shared" si="1"/>
        <v>0.94117647058823528</v>
      </c>
      <c r="R27" s="466" t="s">
        <v>1114</v>
      </c>
    </row>
    <row r="28" spans="1:18" ht="39.6" x14ac:dyDescent="0.25">
      <c r="A28" s="109" t="s">
        <v>305</v>
      </c>
      <c r="B28" s="236" t="s">
        <v>707</v>
      </c>
      <c r="C28" s="236" t="s">
        <v>715</v>
      </c>
      <c r="D28" s="236" t="s">
        <v>716</v>
      </c>
      <c r="E28" s="237"/>
      <c r="F28" s="238" t="s">
        <v>754</v>
      </c>
      <c r="G28" s="460" t="s">
        <v>789</v>
      </c>
      <c r="H28" s="240" t="s">
        <v>775</v>
      </c>
      <c r="I28" s="240" t="s">
        <v>757</v>
      </c>
      <c r="J28" s="241" t="s">
        <v>669</v>
      </c>
      <c r="K28" s="457">
        <v>100</v>
      </c>
      <c r="L28" s="242"/>
      <c r="M28" s="452">
        <v>34</v>
      </c>
      <c r="N28" s="414">
        <v>34</v>
      </c>
      <c r="O28" s="456">
        <f t="shared" si="0"/>
        <v>1</v>
      </c>
      <c r="P28" s="414">
        <v>100</v>
      </c>
      <c r="Q28" s="456">
        <f t="shared" si="1"/>
        <v>1</v>
      </c>
      <c r="R28" s="466" t="s">
        <v>1114</v>
      </c>
    </row>
    <row r="29" spans="1:18" ht="39.6" x14ac:dyDescent="0.25">
      <c r="A29" s="109" t="s">
        <v>305</v>
      </c>
      <c r="B29" s="236" t="s">
        <v>707</v>
      </c>
      <c r="C29" s="236" t="s">
        <v>715</v>
      </c>
      <c r="D29" s="236" t="s">
        <v>716</v>
      </c>
      <c r="E29" s="237"/>
      <c r="F29" s="238" t="s">
        <v>754</v>
      </c>
      <c r="G29" s="460" t="s">
        <v>790</v>
      </c>
      <c r="H29" s="240" t="s">
        <v>775</v>
      </c>
      <c r="I29" s="240" t="s">
        <v>757</v>
      </c>
      <c r="J29" s="241" t="s">
        <v>669</v>
      </c>
      <c r="K29" s="457">
        <v>100</v>
      </c>
      <c r="L29" s="242"/>
      <c r="M29" s="452">
        <v>34</v>
      </c>
      <c r="N29" s="414">
        <v>34</v>
      </c>
      <c r="O29" s="456">
        <f t="shared" si="0"/>
        <v>1</v>
      </c>
      <c r="P29" s="414">
        <v>100</v>
      </c>
      <c r="Q29" s="456">
        <f t="shared" si="1"/>
        <v>1</v>
      </c>
      <c r="R29" s="466" t="s">
        <v>1114</v>
      </c>
    </row>
    <row r="30" spans="1:18" ht="39.6" x14ac:dyDescent="0.25">
      <c r="A30" s="109" t="s">
        <v>305</v>
      </c>
      <c r="B30" s="236" t="s">
        <v>707</v>
      </c>
      <c r="C30" s="236" t="s">
        <v>715</v>
      </c>
      <c r="D30" s="236" t="s">
        <v>716</v>
      </c>
      <c r="E30" s="237"/>
      <c r="F30" s="238" t="s">
        <v>754</v>
      </c>
      <c r="G30" s="460" t="s">
        <v>791</v>
      </c>
      <c r="H30" s="240" t="s">
        <v>763</v>
      </c>
      <c r="I30" s="240" t="s">
        <v>764</v>
      </c>
      <c r="J30" s="241" t="s">
        <v>669</v>
      </c>
      <c r="K30" s="458">
        <v>37.5</v>
      </c>
      <c r="L30" s="242"/>
      <c r="M30" s="452">
        <v>34</v>
      </c>
      <c r="N30" s="414">
        <v>12</v>
      </c>
      <c r="O30" s="456">
        <f t="shared" si="0"/>
        <v>0.35294117647058826</v>
      </c>
      <c r="P30" s="414">
        <v>100</v>
      </c>
      <c r="Q30" s="456">
        <f t="shared" si="1"/>
        <v>0.94117647058823528</v>
      </c>
      <c r="R30" s="466" t="s">
        <v>1114</v>
      </c>
    </row>
    <row r="31" spans="1:18" ht="39.6" x14ac:dyDescent="0.25">
      <c r="A31" s="109" t="s">
        <v>305</v>
      </c>
      <c r="B31" s="236" t="s">
        <v>707</v>
      </c>
      <c r="C31" s="236" t="s">
        <v>715</v>
      </c>
      <c r="D31" s="236" t="s">
        <v>716</v>
      </c>
      <c r="E31" s="237"/>
      <c r="F31" s="238" t="s">
        <v>754</v>
      </c>
      <c r="G31" s="460" t="s">
        <v>792</v>
      </c>
      <c r="H31" s="240" t="s">
        <v>759</v>
      </c>
      <c r="I31" s="240" t="s">
        <v>760</v>
      </c>
      <c r="J31" s="241" t="s">
        <v>669</v>
      </c>
      <c r="K31" s="458">
        <v>37.5</v>
      </c>
      <c r="L31" s="242" t="s">
        <v>793</v>
      </c>
      <c r="M31" s="452">
        <v>34</v>
      </c>
      <c r="N31" s="414">
        <v>12</v>
      </c>
      <c r="O31" s="456">
        <f t="shared" si="0"/>
        <v>0.35294117647058826</v>
      </c>
      <c r="P31" s="414">
        <v>100</v>
      </c>
      <c r="Q31" s="456">
        <f t="shared" si="1"/>
        <v>0.94117647058823528</v>
      </c>
      <c r="R31" s="466" t="s">
        <v>1114</v>
      </c>
    </row>
    <row r="32" spans="1:18" ht="39.6" x14ac:dyDescent="0.25">
      <c r="A32" s="109" t="s">
        <v>305</v>
      </c>
      <c r="B32" s="236" t="s">
        <v>707</v>
      </c>
      <c r="C32" s="236" t="s">
        <v>715</v>
      </c>
      <c r="D32" s="236" t="s">
        <v>716</v>
      </c>
      <c r="E32" s="237"/>
      <c r="F32" s="238" t="s">
        <v>754</v>
      </c>
      <c r="G32" s="460" t="s">
        <v>794</v>
      </c>
      <c r="H32" s="240" t="s">
        <v>756</v>
      </c>
      <c r="I32" s="240" t="s">
        <v>757</v>
      </c>
      <c r="J32" s="241" t="s">
        <v>669</v>
      </c>
      <c r="K32" s="457">
        <v>100</v>
      </c>
      <c r="L32" s="242" t="s">
        <v>758</v>
      </c>
      <c r="M32" s="452">
        <v>34</v>
      </c>
      <c r="N32" s="414">
        <v>34</v>
      </c>
      <c r="O32" s="456">
        <f t="shared" si="0"/>
        <v>1</v>
      </c>
      <c r="P32" s="414">
        <v>100</v>
      </c>
      <c r="Q32" s="456">
        <f t="shared" si="1"/>
        <v>1</v>
      </c>
      <c r="R32" s="466" t="s">
        <v>1114</v>
      </c>
    </row>
    <row r="33" spans="1:18" ht="39.6" x14ac:dyDescent="0.25">
      <c r="A33" s="109" t="s">
        <v>305</v>
      </c>
      <c r="B33" s="236" t="s">
        <v>707</v>
      </c>
      <c r="C33" s="236" t="s">
        <v>715</v>
      </c>
      <c r="D33" s="236" t="s">
        <v>716</v>
      </c>
      <c r="E33" s="237"/>
      <c r="F33" s="238" t="s">
        <v>754</v>
      </c>
      <c r="G33" s="460" t="s">
        <v>795</v>
      </c>
      <c r="H33" s="240" t="s">
        <v>763</v>
      </c>
      <c r="I33" s="240" t="s">
        <v>764</v>
      </c>
      <c r="J33" s="241" t="s">
        <v>669</v>
      </c>
      <c r="K33" s="458">
        <v>37.5</v>
      </c>
      <c r="L33" s="242" t="s">
        <v>770</v>
      </c>
      <c r="M33" s="452">
        <v>34</v>
      </c>
      <c r="N33" s="414">
        <v>12</v>
      </c>
      <c r="O33" s="456">
        <f t="shared" si="0"/>
        <v>0.35294117647058826</v>
      </c>
      <c r="P33" s="414">
        <v>100</v>
      </c>
      <c r="Q33" s="456">
        <f t="shared" si="1"/>
        <v>0.94117647058823528</v>
      </c>
      <c r="R33" s="466" t="s">
        <v>1114</v>
      </c>
    </row>
    <row r="34" spans="1:18" ht="39.6" x14ac:dyDescent="0.25">
      <c r="A34" s="109" t="s">
        <v>305</v>
      </c>
      <c r="B34" s="236" t="s">
        <v>707</v>
      </c>
      <c r="C34" s="236" t="s">
        <v>715</v>
      </c>
      <c r="D34" s="236" t="s">
        <v>716</v>
      </c>
      <c r="E34" s="237"/>
      <c r="F34" s="238" t="s">
        <v>754</v>
      </c>
      <c r="G34" s="460" t="s">
        <v>796</v>
      </c>
      <c r="H34" s="240" t="s">
        <v>763</v>
      </c>
      <c r="I34" s="240" t="s">
        <v>797</v>
      </c>
      <c r="J34" s="241" t="s">
        <v>669</v>
      </c>
      <c r="K34" s="458">
        <v>37.5</v>
      </c>
      <c r="L34" s="242"/>
      <c r="M34" s="452">
        <v>34</v>
      </c>
      <c r="N34" s="414">
        <v>12</v>
      </c>
      <c r="O34" s="456">
        <f t="shared" si="0"/>
        <v>0.35294117647058826</v>
      </c>
      <c r="P34" s="414">
        <v>100</v>
      </c>
      <c r="Q34" s="456">
        <f t="shared" si="1"/>
        <v>0.94117647058823528</v>
      </c>
      <c r="R34" s="466" t="s">
        <v>1114</v>
      </c>
    </row>
    <row r="35" spans="1:18" ht="39.6" x14ac:dyDescent="0.25">
      <c r="A35" s="109" t="s">
        <v>305</v>
      </c>
      <c r="B35" s="236" t="s">
        <v>707</v>
      </c>
      <c r="C35" s="236" t="s">
        <v>715</v>
      </c>
      <c r="D35" s="236" t="s">
        <v>716</v>
      </c>
      <c r="E35" s="237"/>
      <c r="F35" s="238" t="s">
        <v>754</v>
      </c>
      <c r="G35" s="460" t="s">
        <v>798</v>
      </c>
      <c r="H35" s="240" t="s">
        <v>763</v>
      </c>
      <c r="I35" s="240" t="s">
        <v>764</v>
      </c>
      <c r="J35" s="241" t="s">
        <v>669</v>
      </c>
      <c r="K35" s="458">
        <v>37.5</v>
      </c>
      <c r="L35" s="242"/>
      <c r="M35" s="452">
        <v>34</v>
      </c>
      <c r="N35" s="414">
        <v>12</v>
      </c>
      <c r="O35" s="456">
        <f t="shared" si="0"/>
        <v>0.35294117647058826</v>
      </c>
      <c r="P35" s="414">
        <v>100</v>
      </c>
      <c r="Q35" s="456">
        <f t="shared" si="1"/>
        <v>0.94117647058823528</v>
      </c>
      <c r="R35" s="466" t="s">
        <v>1114</v>
      </c>
    </row>
    <row r="36" spans="1:18" ht="39.6" x14ac:dyDescent="0.25">
      <c r="A36" s="109" t="s">
        <v>305</v>
      </c>
      <c r="B36" s="236" t="s">
        <v>707</v>
      </c>
      <c r="C36" s="236" t="s">
        <v>715</v>
      </c>
      <c r="D36" s="236" t="s">
        <v>716</v>
      </c>
      <c r="E36" s="237"/>
      <c r="F36" s="238" t="s">
        <v>799</v>
      </c>
      <c r="G36" s="460" t="s">
        <v>800</v>
      </c>
      <c r="H36" s="240" t="s">
        <v>763</v>
      </c>
      <c r="I36" s="240" t="s">
        <v>764</v>
      </c>
      <c r="J36" s="461" t="s">
        <v>801</v>
      </c>
      <c r="K36" s="458">
        <v>37.5</v>
      </c>
      <c r="L36" s="242"/>
      <c r="M36" s="452">
        <v>34</v>
      </c>
      <c r="N36" s="414">
        <v>12</v>
      </c>
      <c r="O36" s="456">
        <f t="shared" si="0"/>
        <v>0.35294117647058826</v>
      </c>
      <c r="P36" s="414">
        <v>100</v>
      </c>
      <c r="Q36" s="456">
        <f t="shared" si="1"/>
        <v>0.94117647058823528</v>
      </c>
      <c r="R36" s="466" t="s">
        <v>1114</v>
      </c>
    </row>
    <row r="37" spans="1:18" ht="39.6" x14ac:dyDescent="0.25">
      <c r="A37" s="109" t="s">
        <v>305</v>
      </c>
      <c r="B37" s="236" t="s">
        <v>707</v>
      </c>
      <c r="C37" s="236" t="s">
        <v>715</v>
      </c>
      <c r="D37" s="236" t="s">
        <v>716</v>
      </c>
      <c r="E37" s="237"/>
      <c r="F37" s="238" t="s">
        <v>799</v>
      </c>
      <c r="G37" s="460" t="s">
        <v>802</v>
      </c>
      <c r="H37" s="240" t="s">
        <v>763</v>
      </c>
      <c r="I37" s="240" t="s">
        <v>764</v>
      </c>
      <c r="J37" s="461" t="s">
        <v>801</v>
      </c>
      <c r="K37" s="458">
        <v>37.5</v>
      </c>
      <c r="L37" s="242"/>
      <c r="M37" s="452">
        <v>34</v>
      </c>
      <c r="N37" s="414">
        <v>12</v>
      </c>
      <c r="O37" s="456">
        <f t="shared" si="0"/>
        <v>0.35294117647058826</v>
      </c>
      <c r="P37" s="414">
        <v>100</v>
      </c>
      <c r="Q37" s="456">
        <f t="shared" si="1"/>
        <v>0.94117647058823528</v>
      </c>
      <c r="R37" s="466" t="s">
        <v>1114</v>
      </c>
    </row>
    <row r="38" spans="1:18" ht="39.6" x14ac:dyDescent="0.25">
      <c r="A38" s="109" t="s">
        <v>305</v>
      </c>
      <c r="B38" s="236" t="s">
        <v>707</v>
      </c>
      <c r="C38" s="236" t="s">
        <v>715</v>
      </c>
      <c r="D38" s="236" t="s">
        <v>716</v>
      </c>
      <c r="E38" s="237"/>
      <c r="F38" s="238" t="s">
        <v>799</v>
      </c>
      <c r="G38" s="460" t="s">
        <v>803</v>
      </c>
      <c r="H38" s="240" t="s">
        <v>763</v>
      </c>
      <c r="I38" s="240" t="s">
        <v>764</v>
      </c>
      <c r="J38" s="461" t="s">
        <v>801</v>
      </c>
      <c r="K38" s="458">
        <v>37.5</v>
      </c>
      <c r="L38" s="242"/>
      <c r="M38" s="452">
        <v>34</v>
      </c>
      <c r="N38" s="414">
        <v>12</v>
      </c>
      <c r="O38" s="456">
        <f t="shared" si="0"/>
        <v>0.35294117647058826</v>
      </c>
      <c r="P38" s="414">
        <v>100</v>
      </c>
      <c r="Q38" s="456">
        <f t="shared" si="1"/>
        <v>0.94117647058823528</v>
      </c>
      <c r="R38" s="466" t="s">
        <v>1114</v>
      </c>
    </row>
    <row r="39" spans="1:18" ht="39.6" x14ac:dyDescent="0.25">
      <c r="A39" s="109" t="s">
        <v>305</v>
      </c>
      <c r="B39" s="236" t="s">
        <v>707</v>
      </c>
      <c r="C39" s="236" t="s">
        <v>715</v>
      </c>
      <c r="D39" s="236" t="s">
        <v>716</v>
      </c>
      <c r="E39" s="237"/>
      <c r="F39" s="238" t="s">
        <v>799</v>
      </c>
      <c r="G39" s="460" t="s">
        <v>804</v>
      </c>
      <c r="H39" s="240" t="s">
        <v>763</v>
      </c>
      <c r="I39" s="240" t="s">
        <v>764</v>
      </c>
      <c r="J39" s="461" t="s">
        <v>801</v>
      </c>
      <c r="K39" s="458">
        <v>37.5</v>
      </c>
      <c r="L39" s="242"/>
      <c r="M39" s="452">
        <v>34</v>
      </c>
      <c r="N39" s="414">
        <v>12</v>
      </c>
      <c r="O39" s="456">
        <f t="shared" si="0"/>
        <v>0.35294117647058826</v>
      </c>
      <c r="P39" s="414">
        <v>100</v>
      </c>
      <c r="Q39" s="456">
        <f t="shared" si="1"/>
        <v>0.94117647058823528</v>
      </c>
      <c r="R39" s="466" t="s">
        <v>1114</v>
      </c>
    </row>
    <row r="40" spans="1:18" ht="39.6" x14ac:dyDescent="0.25">
      <c r="A40" s="109" t="s">
        <v>305</v>
      </c>
      <c r="B40" s="236" t="s">
        <v>707</v>
      </c>
      <c r="C40" s="236" t="s">
        <v>715</v>
      </c>
      <c r="D40" s="236" t="s">
        <v>716</v>
      </c>
      <c r="E40" s="237"/>
      <c r="F40" s="238" t="s">
        <v>799</v>
      </c>
      <c r="G40" s="460" t="s">
        <v>805</v>
      </c>
      <c r="H40" s="240" t="s">
        <v>763</v>
      </c>
      <c r="I40" s="240" t="s">
        <v>764</v>
      </c>
      <c r="J40" s="461" t="s">
        <v>801</v>
      </c>
      <c r="K40" s="458">
        <v>37.5</v>
      </c>
      <c r="L40" s="242"/>
      <c r="M40" s="452">
        <v>34</v>
      </c>
      <c r="N40" s="414">
        <v>12</v>
      </c>
      <c r="O40" s="456">
        <f t="shared" si="0"/>
        <v>0.35294117647058826</v>
      </c>
      <c r="P40" s="414">
        <v>100</v>
      </c>
      <c r="Q40" s="456">
        <f t="shared" si="1"/>
        <v>0.94117647058823528</v>
      </c>
      <c r="R40" s="466" t="s">
        <v>1114</v>
      </c>
    </row>
    <row r="41" spans="1:18" ht="39.6" x14ac:dyDescent="0.25">
      <c r="A41" s="109" t="s">
        <v>305</v>
      </c>
      <c r="B41" s="236" t="s">
        <v>707</v>
      </c>
      <c r="C41" s="236" t="s">
        <v>715</v>
      </c>
      <c r="D41" s="236" t="s">
        <v>716</v>
      </c>
      <c r="E41" s="237"/>
      <c r="F41" s="238" t="s">
        <v>799</v>
      </c>
      <c r="G41" s="460" t="s">
        <v>806</v>
      </c>
      <c r="H41" s="240" t="s">
        <v>763</v>
      </c>
      <c r="I41" s="240" t="s">
        <v>797</v>
      </c>
      <c r="J41" s="461" t="s">
        <v>801</v>
      </c>
      <c r="K41" s="458">
        <v>37.5</v>
      </c>
      <c r="L41" s="242"/>
      <c r="M41" s="452">
        <v>34</v>
      </c>
      <c r="N41" s="414">
        <v>12</v>
      </c>
      <c r="O41" s="456">
        <f t="shared" si="0"/>
        <v>0.35294117647058826</v>
      </c>
      <c r="P41" s="414">
        <v>100</v>
      </c>
      <c r="Q41" s="456">
        <f t="shared" si="1"/>
        <v>0.94117647058823528</v>
      </c>
      <c r="R41" s="466" t="s">
        <v>1114</v>
      </c>
    </row>
    <row r="42" spans="1:18" ht="39.6" x14ac:dyDescent="0.25">
      <c r="A42" s="109" t="s">
        <v>305</v>
      </c>
      <c r="B42" s="236" t="s">
        <v>707</v>
      </c>
      <c r="C42" s="236" t="s">
        <v>715</v>
      </c>
      <c r="D42" s="236" t="s">
        <v>716</v>
      </c>
      <c r="E42" s="237"/>
      <c r="F42" s="238" t="s">
        <v>799</v>
      </c>
      <c r="G42" s="460" t="s">
        <v>807</v>
      </c>
      <c r="H42" s="240" t="s">
        <v>763</v>
      </c>
      <c r="I42" s="240" t="s">
        <v>797</v>
      </c>
      <c r="J42" s="461" t="s">
        <v>801</v>
      </c>
      <c r="K42" s="458">
        <v>37.5</v>
      </c>
      <c r="L42" s="242"/>
      <c r="M42" s="452">
        <v>34</v>
      </c>
      <c r="N42" s="414">
        <v>12</v>
      </c>
      <c r="O42" s="456">
        <f t="shared" si="0"/>
        <v>0.35294117647058826</v>
      </c>
      <c r="P42" s="414">
        <v>100</v>
      </c>
      <c r="Q42" s="456">
        <f t="shared" si="1"/>
        <v>0.94117647058823528</v>
      </c>
      <c r="R42" s="466" t="s">
        <v>1114</v>
      </c>
    </row>
    <row r="43" spans="1:18" ht="39.6" x14ac:dyDescent="0.25">
      <c r="A43" s="109" t="s">
        <v>305</v>
      </c>
      <c r="B43" s="236" t="s">
        <v>707</v>
      </c>
      <c r="C43" s="236" t="s">
        <v>715</v>
      </c>
      <c r="D43" s="236" t="s">
        <v>716</v>
      </c>
      <c r="E43" s="237"/>
      <c r="F43" s="238" t="s">
        <v>799</v>
      </c>
      <c r="G43" s="460" t="s">
        <v>808</v>
      </c>
      <c r="H43" s="240" t="s">
        <v>763</v>
      </c>
      <c r="I43" s="240" t="s">
        <v>764</v>
      </c>
      <c r="J43" s="461" t="s">
        <v>801</v>
      </c>
      <c r="K43" s="458">
        <v>37.5</v>
      </c>
      <c r="L43" s="242"/>
      <c r="M43" s="452">
        <v>34</v>
      </c>
      <c r="N43" s="414">
        <v>12</v>
      </c>
      <c r="O43" s="456">
        <f t="shared" si="0"/>
        <v>0.35294117647058826</v>
      </c>
      <c r="P43" s="414">
        <v>100</v>
      </c>
      <c r="Q43" s="456">
        <f t="shared" si="1"/>
        <v>0.94117647058823528</v>
      </c>
      <c r="R43" s="466" t="s">
        <v>1114</v>
      </c>
    </row>
    <row r="44" spans="1:18" ht="57.6" x14ac:dyDescent="0.25">
      <c r="A44" s="109" t="s">
        <v>305</v>
      </c>
      <c r="B44" s="236" t="s">
        <v>707</v>
      </c>
      <c r="C44" s="236" t="s">
        <v>715</v>
      </c>
      <c r="D44" s="236" t="s">
        <v>730</v>
      </c>
      <c r="E44" s="237"/>
      <c r="F44" s="238" t="s">
        <v>754</v>
      </c>
      <c r="G44" s="239" t="s">
        <v>809</v>
      </c>
      <c r="H44" s="240" t="s">
        <v>759</v>
      </c>
      <c r="I44" s="240" t="s">
        <v>760</v>
      </c>
      <c r="J44" s="241" t="s">
        <v>669</v>
      </c>
      <c r="K44" s="457">
        <v>45.1</v>
      </c>
      <c r="L44" s="242" t="s">
        <v>810</v>
      </c>
      <c r="M44" s="414">
        <v>85</v>
      </c>
      <c r="N44" s="414">
        <v>9</v>
      </c>
      <c r="O44" s="456">
        <f t="shared" si="0"/>
        <v>0.10588235294117647</v>
      </c>
      <c r="P44" s="414">
        <v>22.4</v>
      </c>
      <c r="Q44" s="456">
        <f t="shared" si="1"/>
        <v>0.23477240119994783</v>
      </c>
      <c r="R44" s="872" t="s">
        <v>1254</v>
      </c>
    </row>
    <row r="45" spans="1:18" ht="39.6" x14ac:dyDescent="0.25">
      <c r="A45" s="109" t="s">
        <v>305</v>
      </c>
      <c r="B45" s="236" t="s">
        <v>707</v>
      </c>
      <c r="C45" s="236" t="s">
        <v>715</v>
      </c>
      <c r="D45" s="236" t="s">
        <v>730</v>
      </c>
      <c r="E45" s="237"/>
      <c r="F45" s="238" t="s">
        <v>754</v>
      </c>
      <c r="G45" s="239" t="s">
        <v>755</v>
      </c>
      <c r="H45" s="240" t="s">
        <v>756</v>
      </c>
      <c r="I45" s="240" t="s">
        <v>757</v>
      </c>
      <c r="J45" s="241" t="s">
        <v>669</v>
      </c>
      <c r="K45" s="457">
        <v>100</v>
      </c>
      <c r="L45" s="242" t="s">
        <v>758</v>
      </c>
      <c r="M45" s="414">
        <v>85</v>
      </c>
      <c r="N45" s="414">
        <v>85</v>
      </c>
      <c r="O45" s="456">
        <f t="shared" si="0"/>
        <v>1</v>
      </c>
      <c r="P45" s="414">
        <v>58.97</v>
      </c>
      <c r="Q45" s="456">
        <f t="shared" si="1"/>
        <v>1</v>
      </c>
      <c r="R45" s="466" t="s">
        <v>1114</v>
      </c>
    </row>
    <row r="46" spans="1:18" ht="57.6" x14ac:dyDescent="0.25">
      <c r="A46" s="109" t="s">
        <v>305</v>
      </c>
      <c r="B46" s="236" t="s">
        <v>707</v>
      </c>
      <c r="C46" s="236" t="s">
        <v>715</v>
      </c>
      <c r="D46" s="236" t="s">
        <v>730</v>
      </c>
      <c r="E46" s="237"/>
      <c r="F46" s="238" t="s">
        <v>754</v>
      </c>
      <c r="G46" s="239" t="s">
        <v>724</v>
      </c>
      <c r="H46" s="240" t="s">
        <v>759</v>
      </c>
      <c r="I46" s="240" t="s">
        <v>760</v>
      </c>
      <c r="J46" s="241" t="s">
        <v>669</v>
      </c>
      <c r="K46" s="457">
        <v>45.1</v>
      </c>
      <c r="L46" s="242" t="s">
        <v>761</v>
      </c>
      <c r="M46" s="414">
        <v>85</v>
      </c>
      <c r="N46" s="414">
        <v>9</v>
      </c>
      <c r="O46" s="456">
        <f t="shared" si="0"/>
        <v>0.10588235294117647</v>
      </c>
      <c r="P46" s="414">
        <v>22.4</v>
      </c>
      <c r="Q46" s="456">
        <f t="shared" si="1"/>
        <v>0.23477240119994783</v>
      </c>
      <c r="R46" s="872" t="s">
        <v>1254</v>
      </c>
    </row>
    <row r="47" spans="1:18" ht="39.6" x14ac:dyDescent="0.25">
      <c r="A47" s="109" t="s">
        <v>305</v>
      </c>
      <c r="B47" s="236" t="s">
        <v>707</v>
      </c>
      <c r="C47" s="236" t="s">
        <v>715</v>
      </c>
      <c r="D47" s="236" t="s">
        <v>730</v>
      </c>
      <c r="E47" s="237"/>
      <c r="F47" s="238" t="s">
        <v>754</v>
      </c>
      <c r="G47" s="239" t="s">
        <v>762</v>
      </c>
      <c r="H47" s="240" t="s">
        <v>763</v>
      </c>
      <c r="I47" s="240" t="s">
        <v>764</v>
      </c>
      <c r="J47" s="241" t="s">
        <v>669</v>
      </c>
      <c r="K47" s="457">
        <v>45.1</v>
      </c>
      <c r="L47" s="242"/>
      <c r="M47" s="414">
        <v>85</v>
      </c>
      <c r="N47" s="414">
        <v>23</v>
      </c>
      <c r="O47" s="456">
        <f t="shared" si="0"/>
        <v>0.27058823529411763</v>
      </c>
      <c r="P47" s="414">
        <v>58.97</v>
      </c>
      <c r="Q47" s="456">
        <f t="shared" si="1"/>
        <v>0.59997391417764445</v>
      </c>
      <c r="R47" s="466" t="s">
        <v>1114</v>
      </c>
    </row>
    <row r="48" spans="1:18" ht="39.6" x14ac:dyDescent="0.25">
      <c r="A48" s="109" t="s">
        <v>305</v>
      </c>
      <c r="B48" s="236" t="s">
        <v>707</v>
      </c>
      <c r="C48" s="236" t="s">
        <v>715</v>
      </c>
      <c r="D48" s="236" t="s">
        <v>730</v>
      </c>
      <c r="E48" s="237"/>
      <c r="F48" s="238" t="s">
        <v>754</v>
      </c>
      <c r="G48" s="239" t="s">
        <v>765</v>
      </c>
      <c r="H48" s="240" t="s">
        <v>763</v>
      </c>
      <c r="I48" s="240" t="s">
        <v>764</v>
      </c>
      <c r="J48" s="241" t="s">
        <v>669</v>
      </c>
      <c r="K48" s="457">
        <v>45.1</v>
      </c>
      <c r="L48" s="242"/>
      <c r="M48" s="414">
        <v>85</v>
      </c>
      <c r="N48" s="414">
        <v>23</v>
      </c>
      <c r="O48" s="456">
        <f t="shared" si="0"/>
        <v>0.27058823529411763</v>
      </c>
      <c r="P48" s="414">
        <v>58.97</v>
      </c>
      <c r="Q48" s="456">
        <f t="shared" si="1"/>
        <v>0.59997391417764445</v>
      </c>
      <c r="R48" s="466" t="s">
        <v>1114</v>
      </c>
    </row>
    <row r="49" spans="1:18" ht="39.6" x14ac:dyDescent="0.25">
      <c r="A49" s="109" t="s">
        <v>305</v>
      </c>
      <c r="B49" s="236" t="s">
        <v>707</v>
      </c>
      <c r="C49" s="236" t="s">
        <v>715</v>
      </c>
      <c r="D49" s="236" t="s">
        <v>730</v>
      </c>
      <c r="E49" s="237"/>
      <c r="F49" s="238" t="s">
        <v>754</v>
      </c>
      <c r="G49" s="239" t="s">
        <v>766</v>
      </c>
      <c r="H49" s="240" t="s">
        <v>763</v>
      </c>
      <c r="I49" s="240" t="s">
        <v>764</v>
      </c>
      <c r="J49" s="241" t="s">
        <v>669</v>
      </c>
      <c r="K49" s="457">
        <v>45.1</v>
      </c>
      <c r="L49" s="242"/>
      <c r="M49" s="414">
        <v>85</v>
      </c>
      <c r="N49" s="414">
        <v>23</v>
      </c>
      <c r="O49" s="456">
        <f t="shared" si="0"/>
        <v>0.27058823529411763</v>
      </c>
      <c r="P49" s="414">
        <v>58.97</v>
      </c>
      <c r="Q49" s="456">
        <f t="shared" si="1"/>
        <v>0.59997391417764445</v>
      </c>
      <c r="R49" s="466" t="s">
        <v>1114</v>
      </c>
    </row>
    <row r="50" spans="1:18" ht="39.6" x14ac:dyDescent="0.25">
      <c r="A50" s="109" t="s">
        <v>305</v>
      </c>
      <c r="B50" s="236" t="s">
        <v>707</v>
      </c>
      <c r="C50" s="236" t="s">
        <v>715</v>
      </c>
      <c r="D50" s="236" t="s">
        <v>730</v>
      </c>
      <c r="E50" s="237"/>
      <c r="F50" s="238" t="s">
        <v>754</v>
      </c>
      <c r="G50" s="459" t="s">
        <v>767</v>
      </c>
      <c r="H50" s="240" t="s">
        <v>759</v>
      </c>
      <c r="I50" s="240" t="s">
        <v>760</v>
      </c>
      <c r="J50" s="241" t="s">
        <v>669</v>
      </c>
      <c r="K50" s="457">
        <v>45.1</v>
      </c>
      <c r="L50" s="242" t="s">
        <v>768</v>
      </c>
      <c r="M50" s="414">
        <v>85</v>
      </c>
      <c r="N50" s="414">
        <v>23</v>
      </c>
      <c r="O50" s="456">
        <f t="shared" si="0"/>
        <v>0.27058823529411763</v>
      </c>
      <c r="P50" s="414">
        <v>58.97</v>
      </c>
      <c r="Q50" s="456">
        <f t="shared" si="1"/>
        <v>0.59997391417764445</v>
      </c>
      <c r="R50" s="466" t="s">
        <v>1114</v>
      </c>
    </row>
    <row r="51" spans="1:18" ht="39.6" x14ac:dyDescent="0.25">
      <c r="A51" s="109" t="s">
        <v>305</v>
      </c>
      <c r="B51" s="236" t="s">
        <v>707</v>
      </c>
      <c r="C51" s="236" t="s">
        <v>715</v>
      </c>
      <c r="D51" s="236" t="s">
        <v>730</v>
      </c>
      <c r="E51" s="237"/>
      <c r="F51" s="238" t="s">
        <v>754</v>
      </c>
      <c r="G51" s="239" t="s">
        <v>769</v>
      </c>
      <c r="H51" s="240" t="s">
        <v>763</v>
      </c>
      <c r="I51" s="240" t="s">
        <v>764</v>
      </c>
      <c r="J51" s="241" t="s">
        <v>669</v>
      </c>
      <c r="K51" s="457">
        <v>45.1</v>
      </c>
      <c r="L51" s="242" t="s">
        <v>770</v>
      </c>
      <c r="M51" s="414">
        <v>85</v>
      </c>
      <c r="N51" s="414">
        <v>23</v>
      </c>
      <c r="O51" s="456">
        <f t="shared" si="0"/>
        <v>0.27058823529411763</v>
      </c>
      <c r="P51" s="414">
        <v>58.97</v>
      </c>
      <c r="Q51" s="456">
        <f t="shared" si="1"/>
        <v>0.59997391417764445</v>
      </c>
      <c r="R51" s="466" t="s">
        <v>1114</v>
      </c>
    </row>
    <row r="52" spans="1:18" ht="39.6" x14ac:dyDescent="0.25">
      <c r="A52" s="109" t="s">
        <v>305</v>
      </c>
      <c r="B52" s="236" t="s">
        <v>707</v>
      </c>
      <c r="C52" s="236" t="s">
        <v>715</v>
      </c>
      <c r="D52" s="236" t="s">
        <v>730</v>
      </c>
      <c r="E52" s="237"/>
      <c r="F52" s="238" t="s">
        <v>754</v>
      </c>
      <c r="G52" s="239" t="s">
        <v>771</v>
      </c>
      <c r="H52" s="240" t="s">
        <v>763</v>
      </c>
      <c r="I52" s="240" t="s">
        <v>764</v>
      </c>
      <c r="J52" s="241" t="s">
        <v>669</v>
      </c>
      <c r="K52" s="457">
        <v>45.1</v>
      </c>
      <c r="L52" s="242"/>
      <c r="M52" s="414">
        <v>85</v>
      </c>
      <c r="N52" s="414">
        <v>23</v>
      </c>
      <c r="O52" s="456">
        <f t="shared" si="0"/>
        <v>0.27058823529411763</v>
      </c>
      <c r="P52" s="414">
        <v>58.97</v>
      </c>
      <c r="Q52" s="456">
        <f t="shared" si="1"/>
        <v>0.59997391417764445</v>
      </c>
      <c r="R52" s="466" t="s">
        <v>1114</v>
      </c>
    </row>
    <row r="53" spans="1:18" ht="39.6" x14ac:dyDescent="0.25">
      <c r="A53" s="109" t="s">
        <v>305</v>
      </c>
      <c r="B53" s="236" t="s">
        <v>707</v>
      </c>
      <c r="C53" s="236" t="s">
        <v>715</v>
      </c>
      <c r="D53" s="236" t="s">
        <v>730</v>
      </c>
      <c r="E53" s="237"/>
      <c r="F53" s="238" t="s">
        <v>754</v>
      </c>
      <c r="G53" s="239" t="s">
        <v>772</v>
      </c>
      <c r="H53" s="240" t="s">
        <v>763</v>
      </c>
      <c r="I53" s="240" t="s">
        <v>764</v>
      </c>
      <c r="J53" s="241" t="s">
        <v>669</v>
      </c>
      <c r="K53" s="457">
        <v>45.1</v>
      </c>
      <c r="L53" s="242" t="s">
        <v>770</v>
      </c>
      <c r="M53" s="414">
        <v>85</v>
      </c>
      <c r="N53" s="414">
        <v>23</v>
      </c>
      <c r="O53" s="456">
        <f t="shared" si="0"/>
        <v>0.27058823529411763</v>
      </c>
      <c r="P53" s="414">
        <v>58.97</v>
      </c>
      <c r="Q53" s="456">
        <f t="shared" si="1"/>
        <v>0.59997391417764445</v>
      </c>
      <c r="R53" s="466" t="s">
        <v>1114</v>
      </c>
    </row>
    <row r="54" spans="1:18" ht="39.6" x14ac:dyDescent="0.25">
      <c r="A54" s="109" t="s">
        <v>305</v>
      </c>
      <c r="B54" s="236" t="s">
        <v>707</v>
      </c>
      <c r="C54" s="236" t="s">
        <v>715</v>
      </c>
      <c r="D54" s="236" t="s">
        <v>730</v>
      </c>
      <c r="E54" s="237"/>
      <c r="F54" s="238" t="s">
        <v>754</v>
      </c>
      <c r="G54" s="239" t="s">
        <v>773</v>
      </c>
      <c r="H54" s="240" t="s">
        <v>763</v>
      </c>
      <c r="I54" s="240" t="s">
        <v>764</v>
      </c>
      <c r="J54" s="241" t="s">
        <v>669</v>
      </c>
      <c r="K54" s="457">
        <v>45.1</v>
      </c>
      <c r="L54" s="242"/>
      <c r="M54" s="414">
        <v>85</v>
      </c>
      <c r="N54" s="414">
        <v>23</v>
      </c>
      <c r="O54" s="456">
        <f t="shared" si="0"/>
        <v>0.27058823529411763</v>
      </c>
      <c r="P54" s="414">
        <v>58.97</v>
      </c>
      <c r="Q54" s="456">
        <f t="shared" si="1"/>
        <v>0.59997391417764445</v>
      </c>
      <c r="R54" s="466" t="s">
        <v>1114</v>
      </c>
    </row>
    <row r="55" spans="1:18" ht="39.6" x14ac:dyDescent="0.25">
      <c r="A55" s="109" t="s">
        <v>305</v>
      </c>
      <c r="B55" s="236" t="s">
        <v>707</v>
      </c>
      <c r="C55" s="236" t="s">
        <v>715</v>
      </c>
      <c r="D55" s="236" t="s">
        <v>730</v>
      </c>
      <c r="E55" s="237"/>
      <c r="F55" s="238" t="s">
        <v>754</v>
      </c>
      <c r="G55" s="239" t="s">
        <v>774</v>
      </c>
      <c r="H55" s="240" t="s">
        <v>775</v>
      </c>
      <c r="I55" s="240" t="s">
        <v>757</v>
      </c>
      <c r="J55" s="241" t="s">
        <v>669</v>
      </c>
      <c r="K55" s="457">
        <v>100</v>
      </c>
      <c r="L55" s="242"/>
      <c r="M55" s="414">
        <v>85</v>
      </c>
      <c r="N55" s="414">
        <v>85</v>
      </c>
      <c r="O55" s="456">
        <f t="shared" si="0"/>
        <v>1</v>
      </c>
      <c r="P55" s="414">
        <v>58.97</v>
      </c>
      <c r="Q55" s="456">
        <f t="shared" si="1"/>
        <v>1</v>
      </c>
      <c r="R55" s="466" t="s">
        <v>1114</v>
      </c>
    </row>
    <row r="56" spans="1:18" ht="39.6" x14ac:dyDescent="0.25">
      <c r="A56" s="109" t="s">
        <v>305</v>
      </c>
      <c r="B56" s="236" t="s">
        <v>707</v>
      </c>
      <c r="C56" s="236" t="s">
        <v>715</v>
      </c>
      <c r="D56" s="236" t="s">
        <v>730</v>
      </c>
      <c r="E56" s="237"/>
      <c r="F56" s="238" t="s">
        <v>754</v>
      </c>
      <c r="G56" s="239" t="s">
        <v>776</v>
      </c>
      <c r="H56" s="240" t="s">
        <v>775</v>
      </c>
      <c r="I56" s="240" t="s">
        <v>757</v>
      </c>
      <c r="J56" s="241" t="s">
        <v>669</v>
      </c>
      <c r="K56" s="457">
        <v>100</v>
      </c>
      <c r="L56" s="242"/>
      <c r="M56" s="414">
        <v>85</v>
      </c>
      <c r="N56" s="414">
        <v>85</v>
      </c>
      <c r="O56" s="456">
        <f t="shared" si="0"/>
        <v>1</v>
      </c>
      <c r="P56" s="414">
        <v>58.97</v>
      </c>
      <c r="Q56" s="456">
        <f t="shared" si="1"/>
        <v>1</v>
      </c>
      <c r="R56" s="466" t="s">
        <v>1114</v>
      </c>
    </row>
    <row r="57" spans="1:18" ht="39.6" x14ac:dyDescent="0.25">
      <c r="A57" s="109" t="s">
        <v>305</v>
      </c>
      <c r="B57" s="236" t="s">
        <v>707</v>
      </c>
      <c r="C57" s="236" t="s">
        <v>715</v>
      </c>
      <c r="D57" s="236" t="s">
        <v>730</v>
      </c>
      <c r="E57" s="237"/>
      <c r="F57" s="238" t="s">
        <v>754</v>
      </c>
      <c r="G57" s="239" t="s">
        <v>777</v>
      </c>
      <c r="H57" s="240" t="s">
        <v>763</v>
      </c>
      <c r="I57" s="240" t="s">
        <v>764</v>
      </c>
      <c r="J57" s="241" t="s">
        <v>669</v>
      </c>
      <c r="K57" s="457">
        <v>45.1</v>
      </c>
      <c r="L57" s="242"/>
      <c r="M57" s="414">
        <v>85</v>
      </c>
      <c r="N57" s="414">
        <v>23</v>
      </c>
      <c r="O57" s="456">
        <f t="shared" si="0"/>
        <v>0.27058823529411763</v>
      </c>
      <c r="P57" s="414">
        <v>58.97</v>
      </c>
      <c r="Q57" s="456">
        <f t="shared" si="1"/>
        <v>0.59997391417764445</v>
      </c>
      <c r="R57" s="466" t="s">
        <v>1114</v>
      </c>
    </row>
    <row r="58" spans="1:18" ht="39.6" x14ac:dyDescent="0.25">
      <c r="A58" s="109" t="s">
        <v>305</v>
      </c>
      <c r="B58" s="236" t="s">
        <v>707</v>
      </c>
      <c r="C58" s="236" t="s">
        <v>715</v>
      </c>
      <c r="D58" s="236" t="s">
        <v>730</v>
      </c>
      <c r="E58" s="237"/>
      <c r="F58" s="238" t="s">
        <v>754</v>
      </c>
      <c r="G58" s="460" t="s">
        <v>781</v>
      </c>
      <c r="H58" s="240" t="s">
        <v>775</v>
      </c>
      <c r="I58" s="240" t="s">
        <v>757</v>
      </c>
      <c r="J58" s="241" t="s">
        <v>669</v>
      </c>
      <c r="K58" s="457">
        <v>100</v>
      </c>
      <c r="L58" s="242"/>
      <c r="M58" s="414">
        <v>85</v>
      </c>
      <c r="N58" s="414">
        <v>85</v>
      </c>
      <c r="O58" s="456">
        <f t="shared" si="0"/>
        <v>1</v>
      </c>
      <c r="P58" s="414">
        <v>58.97</v>
      </c>
      <c r="Q58" s="456">
        <f t="shared" si="1"/>
        <v>1</v>
      </c>
      <c r="R58" s="466" t="s">
        <v>1114</v>
      </c>
    </row>
    <row r="59" spans="1:18" ht="39.6" x14ac:dyDescent="0.25">
      <c r="A59" s="109" t="s">
        <v>305</v>
      </c>
      <c r="B59" s="236" t="s">
        <v>707</v>
      </c>
      <c r="C59" s="236" t="s">
        <v>715</v>
      </c>
      <c r="D59" s="236" t="s">
        <v>730</v>
      </c>
      <c r="E59" s="237"/>
      <c r="F59" s="238" t="s">
        <v>754</v>
      </c>
      <c r="G59" s="460" t="s">
        <v>782</v>
      </c>
      <c r="H59" s="240" t="s">
        <v>763</v>
      </c>
      <c r="I59" s="240" t="s">
        <v>764</v>
      </c>
      <c r="J59" s="241" t="s">
        <v>669</v>
      </c>
      <c r="K59" s="457">
        <v>45.1</v>
      </c>
      <c r="L59" s="242"/>
      <c r="M59" s="414">
        <v>85</v>
      </c>
      <c r="N59" s="414">
        <v>23</v>
      </c>
      <c r="O59" s="456">
        <f t="shared" si="0"/>
        <v>0.27058823529411763</v>
      </c>
      <c r="P59" s="414">
        <v>58.97</v>
      </c>
      <c r="Q59" s="456">
        <f t="shared" si="1"/>
        <v>0.59997391417764445</v>
      </c>
      <c r="R59" s="466" t="s">
        <v>1114</v>
      </c>
    </row>
    <row r="60" spans="1:18" ht="39.6" x14ac:dyDescent="0.25">
      <c r="A60" s="109" t="s">
        <v>305</v>
      </c>
      <c r="B60" s="236" t="s">
        <v>707</v>
      </c>
      <c r="C60" s="236" t="s">
        <v>715</v>
      </c>
      <c r="D60" s="236" t="s">
        <v>730</v>
      </c>
      <c r="E60" s="237"/>
      <c r="F60" s="238" t="s">
        <v>754</v>
      </c>
      <c r="G60" s="460" t="s">
        <v>783</v>
      </c>
      <c r="H60" s="240" t="s">
        <v>763</v>
      </c>
      <c r="I60" s="240" t="s">
        <v>764</v>
      </c>
      <c r="J60" s="241" t="s">
        <v>669</v>
      </c>
      <c r="K60" s="457">
        <v>45.1</v>
      </c>
      <c r="L60" s="242"/>
      <c r="M60" s="414">
        <v>85</v>
      </c>
      <c r="N60" s="414">
        <v>23</v>
      </c>
      <c r="O60" s="456">
        <f t="shared" si="0"/>
        <v>0.27058823529411763</v>
      </c>
      <c r="P60" s="414">
        <v>58.97</v>
      </c>
      <c r="Q60" s="456">
        <f t="shared" si="1"/>
        <v>0.59997391417764445</v>
      </c>
      <c r="R60" s="466" t="s">
        <v>1114</v>
      </c>
    </row>
    <row r="61" spans="1:18" ht="39.6" x14ac:dyDescent="0.25">
      <c r="A61" s="109" t="s">
        <v>305</v>
      </c>
      <c r="B61" s="236" t="s">
        <v>707</v>
      </c>
      <c r="C61" s="236" t="s">
        <v>715</v>
      </c>
      <c r="D61" s="236" t="s">
        <v>730</v>
      </c>
      <c r="E61" s="237"/>
      <c r="F61" s="238" t="s">
        <v>754</v>
      </c>
      <c r="G61" s="460" t="s">
        <v>784</v>
      </c>
      <c r="H61" s="240" t="s">
        <v>763</v>
      </c>
      <c r="I61" s="240" t="s">
        <v>764</v>
      </c>
      <c r="J61" s="241" t="s">
        <v>669</v>
      </c>
      <c r="K61" s="457">
        <v>45.1</v>
      </c>
      <c r="L61" s="242"/>
      <c r="M61" s="414">
        <v>85</v>
      </c>
      <c r="N61" s="414">
        <v>23</v>
      </c>
      <c r="O61" s="456">
        <f t="shared" si="0"/>
        <v>0.27058823529411763</v>
      </c>
      <c r="P61" s="414">
        <v>58.97</v>
      </c>
      <c r="Q61" s="456">
        <f t="shared" si="1"/>
        <v>0.59997391417764445</v>
      </c>
      <c r="R61" s="466" t="s">
        <v>1114</v>
      </c>
    </row>
    <row r="62" spans="1:18" ht="39.6" x14ac:dyDescent="0.25">
      <c r="A62" s="109" t="s">
        <v>305</v>
      </c>
      <c r="B62" s="236" t="s">
        <v>707</v>
      </c>
      <c r="C62" s="236" t="s">
        <v>715</v>
      </c>
      <c r="D62" s="236" t="s">
        <v>730</v>
      </c>
      <c r="E62" s="237"/>
      <c r="F62" s="238" t="s">
        <v>754</v>
      </c>
      <c r="G62" s="460" t="s">
        <v>785</v>
      </c>
      <c r="H62" s="240" t="s">
        <v>763</v>
      </c>
      <c r="I62" s="240" t="s">
        <v>764</v>
      </c>
      <c r="J62" s="241" t="s">
        <v>669</v>
      </c>
      <c r="K62" s="457">
        <v>45.1</v>
      </c>
      <c r="L62" s="242"/>
      <c r="M62" s="414">
        <v>85</v>
      </c>
      <c r="N62" s="414">
        <v>23</v>
      </c>
      <c r="O62" s="456">
        <f t="shared" si="0"/>
        <v>0.27058823529411763</v>
      </c>
      <c r="P62" s="414">
        <v>58.97</v>
      </c>
      <c r="Q62" s="456">
        <f t="shared" si="1"/>
        <v>0.59997391417764445</v>
      </c>
      <c r="R62" s="466" t="s">
        <v>1114</v>
      </c>
    </row>
    <row r="63" spans="1:18" ht="39.6" x14ac:dyDescent="0.25">
      <c r="A63" s="109" t="s">
        <v>305</v>
      </c>
      <c r="B63" s="236" t="s">
        <v>707</v>
      </c>
      <c r="C63" s="236" t="s">
        <v>715</v>
      </c>
      <c r="D63" s="236" t="s">
        <v>730</v>
      </c>
      <c r="E63" s="237"/>
      <c r="F63" s="238" t="s">
        <v>754</v>
      </c>
      <c r="G63" s="460" t="s">
        <v>786</v>
      </c>
      <c r="H63" s="240" t="s">
        <v>763</v>
      </c>
      <c r="I63" s="240" t="s">
        <v>764</v>
      </c>
      <c r="J63" s="241" t="s">
        <v>669</v>
      </c>
      <c r="K63" s="457">
        <v>45.1</v>
      </c>
      <c r="L63" s="242"/>
      <c r="M63" s="414">
        <v>85</v>
      </c>
      <c r="N63" s="414">
        <v>23</v>
      </c>
      <c r="O63" s="456">
        <f t="shared" si="0"/>
        <v>0.27058823529411763</v>
      </c>
      <c r="P63" s="414">
        <v>58.97</v>
      </c>
      <c r="Q63" s="456">
        <f t="shared" si="1"/>
        <v>0.59997391417764445</v>
      </c>
      <c r="R63" s="466" t="s">
        <v>1114</v>
      </c>
    </row>
    <row r="64" spans="1:18" ht="39.6" x14ac:dyDescent="0.25">
      <c r="A64" s="109" t="s">
        <v>305</v>
      </c>
      <c r="B64" s="236" t="s">
        <v>707</v>
      </c>
      <c r="C64" s="236" t="s">
        <v>715</v>
      </c>
      <c r="D64" s="236" t="s">
        <v>730</v>
      </c>
      <c r="E64" s="237"/>
      <c r="F64" s="238" t="s">
        <v>754</v>
      </c>
      <c r="G64" s="460" t="s">
        <v>787</v>
      </c>
      <c r="H64" s="240" t="s">
        <v>763</v>
      </c>
      <c r="I64" s="240" t="s">
        <v>764</v>
      </c>
      <c r="J64" s="241" t="s">
        <v>669</v>
      </c>
      <c r="K64" s="457">
        <v>45.1</v>
      </c>
      <c r="L64" s="242"/>
      <c r="M64" s="414">
        <v>85</v>
      </c>
      <c r="N64" s="414">
        <v>23</v>
      </c>
      <c r="O64" s="456">
        <f t="shared" si="0"/>
        <v>0.27058823529411763</v>
      </c>
      <c r="P64" s="414">
        <v>58.97</v>
      </c>
      <c r="Q64" s="456">
        <f t="shared" si="1"/>
        <v>0.59997391417764445</v>
      </c>
      <c r="R64" s="466" t="s">
        <v>1114</v>
      </c>
    </row>
    <row r="65" spans="1:18" ht="39.6" x14ac:dyDescent="0.25">
      <c r="A65" s="109" t="s">
        <v>305</v>
      </c>
      <c r="B65" s="236" t="s">
        <v>707</v>
      </c>
      <c r="C65" s="236" t="s">
        <v>715</v>
      </c>
      <c r="D65" s="236" t="s">
        <v>730</v>
      </c>
      <c r="E65" s="237"/>
      <c r="F65" s="238" t="s">
        <v>754</v>
      </c>
      <c r="G65" s="460" t="s">
        <v>788</v>
      </c>
      <c r="H65" s="240" t="s">
        <v>763</v>
      </c>
      <c r="I65" s="240" t="s">
        <v>764</v>
      </c>
      <c r="J65" s="241" t="s">
        <v>669</v>
      </c>
      <c r="K65" s="457">
        <v>45.1</v>
      </c>
      <c r="L65" s="242"/>
      <c r="M65" s="414">
        <v>85</v>
      </c>
      <c r="N65" s="414">
        <v>23</v>
      </c>
      <c r="O65" s="456">
        <f t="shared" si="0"/>
        <v>0.27058823529411763</v>
      </c>
      <c r="P65" s="414">
        <v>58.97</v>
      </c>
      <c r="Q65" s="456">
        <f t="shared" si="1"/>
        <v>0.59997391417764445</v>
      </c>
      <c r="R65" s="466" t="s">
        <v>1114</v>
      </c>
    </row>
    <row r="66" spans="1:18" ht="39.6" x14ac:dyDescent="0.25">
      <c r="A66" s="109" t="s">
        <v>305</v>
      </c>
      <c r="B66" s="236" t="s">
        <v>707</v>
      </c>
      <c r="C66" s="236" t="s">
        <v>715</v>
      </c>
      <c r="D66" s="236" t="s">
        <v>730</v>
      </c>
      <c r="E66" s="237"/>
      <c r="F66" s="238" t="s">
        <v>754</v>
      </c>
      <c r="G66" s="460" t="s">
        <v>789</v>
      </c>
      <c r="H66" s="240" t="s">
        <v>775</v>
      </c>
      <c r="I66" s="240" t="s">
        <v>757</v>
      </c>
      <c r="J66" s="241" t="s">
        <v>669</v>
      </c>
      <c r="K66" s="457">
        <v>100</v>
      </c>
      <c r="L66" s="242"/>
      <c r="M66" s="414">
        <v>85</v>
      </c>
      <c r="N66" s="414">
        <v>85</v>
      </c>
      <c r="O66" s="456">
        <f t="shared" si="0"/>
        <v>1</v>
      </c>
      <c r="P66" s="414">
        <v>58.97</v>
      </c>
      <c r="Q66" s="456">
        <f t="shared" si="1"/>
        <v>1</v>
      </c>
      <c r="R66" s="466" t="s">
        <v>1114</v>
      </c>
    </row>
    <row r="67" spans="1:18" ht="39.6" x14ac:dyDescent="0.25">
      <c r="A67" s="109" t="s">
        <v>305</v>
      </c>
      <c r="B67" s="236" t="s">
        <v>707</v>
      </c>
      <c r="C67" s="236" t="s">
        <v>715</v>
      </c>
      <c r="D67" s="236" t="s">
        <v>730</v>
      </c>
      <c r="E67" s="237"/>
      <c r="F67" s="238" t="s">
        <v>754</v>
      </c>
      <c r="G67" s="460" t="s">
        <v>790</v>
      </c>
      <c r="H67" s="240" t="s">
        <v>775</v>
      </c>
      <c r="I67" s="240" t="s">
        <v>757</v>
      </c>
      <c r="J67" s="241" t="s">
        <v>669</v>
      </c>
      <c r="K67" s="457">
        <v>100</v>
      </c>
      <c r="L67" s="242"/>
      <c r="M67" s="414">
        <v>85</v>
      </c>
      <c r="N67" s="414">
        <v>85</v>
      </c>
      <c r="O67" s="456">
        <f t="shared" si="0"/>
        <v>1</v>
      </c>
      <c r="P67" s="414">
        <v>58.97</v>
      </c>
      <c r="Q67" s="456">
        <f t="shared" si="1"/>
        <v>1</v>
      </c>
      <c r="R67" s="466" t="s">
        <v>1114</v>
      </c>
    </row>
    <row r="68" spans="1:18" ht="39.6" x14ac:dyDescent="0.25">
      <c r="A68" s="109" t="s">
        <v>305</v>
      </c>
      <c r="B68" s="236" t="s">
        <v>707</v>
      </c>
      <c r="C68" s="236" t="s">
        <v>715</v>
      </c>
      <c r="D68" s="236" t="s">
        <v>730</v>
      </c>
      <c r="E68" s="237"/>
      <c r="F68" s="238" t="s">
        <v>754</v>
      </c>
      <c r="G68" s="460" t="s">
        <v>791</v>
      </c>
      <c r="H68" s="240" t="s">
        <v>763</v>
      </c>
      <c r="I68" s="240" t="s">
        <v>764</v>
      </c>
      <c r="J68" s="241" t="s">
        <v>669</v>
      </c>
      <c r="K68" s="457">
        <v>45.1</v>
      </c>
      <c r="L68" s="242"/>
      <c r="M68" s="414">
        <v>85</v>
      </c>
      <c r="N68" s="414">
        <v>23</v>
      </c>
      <c r="O68" s="456">
        <f t="shared" si="0"/>
        <v>0.27058823529411763</v>
      </c>
      <c r="P68" s="414">
        <v>58.97</v>
      </c>
      <c r="Q68" s="456">
        <f t="shared" si="1"/>
        <v>0.59997391417764445</v>
      </c>
      <c r="R68" s="466" t="s">
        <v>1114</v>
      </c>
    </row>
    <row r="69" spans="1:18" ht="39.6" x14ac:dyDescent="0.25">
      <c r="A69" s="109" t="s">
        <v>305</v>
      </c>
      <c r="B69" s="236" t="s">
        <v>707</v>
      </c>
      <c r="C69" s="236" t="s">
        <v>715</v>
      </c>
      <c r="D69" s="236" t="s">
        <v>730</v>
      </c>
      <c r="E69" s="237"/>
      <c r="F69" s="238" t="s">
        <v>754</v>
      </c>
      <c r="G69" s="460" t="s">
        <v>792</v>
      </c>
      <c r="H69" s="240" t="s">
        <v>759</v>
      </c>
      <c r="I69" s="240" t="s">
        <v>760</v>
      </c>
      <c r="J69" s="241" t="s">
        <v>669</v>
      </c>
      <c r="K69" s="457">
        <v>45.1</v>
      </c>
      <c r="L69" s="242" t="s">
        <v>793</v>
      </c>
      <c r="M69" s="414">
        <v>85</v>
      </c>
      <c r="N69" s="414">
        <v>23</v>
      </c>
      <c r="O69" s="456">
        <f t="shared" ref="O69:O132" si="2">N69/M69</f>
        <v>0.27058823529411763</v>
      </c>
      <c r="P69" s="414">
        <v>58.97</v>
      </c>
      <c r="Q69" s="456">
        <f t="shared" ref="Q69:Q132" si="3">N69/(M69*K69/100)</f>
        <v>0.59997391417764445</v>
      </c>
      <c r="R69" s="466" t="s">
        <v>1114</v>
      </c>
    </row>
    <row r="70" spans="1:18" ht="39.6" x14ac:dyDescent="0.25">
      <c r="A70" s="109" t="s">
        <v>305</v>
      </c>
      <c r="B70" s="236" t="s">
        <v>707</v>
      </c>
      <c r="C70" s="236" t="s">
        <v>715</v>
      </c>
      <c r="D70" s="236" t="s">
        <v>730</v>
      </c>
      <c r="E70" s="237"/>
      <c r="F70" s="238" t="s">
        <v>754</v>
      </c>
      <c r="G70" s="460" t="s">
        <v>794</v>
      </c>
      <c r="H70" s="240" t="s">
        <v>756</v>
      </c>
      <c r="I70" s="240" t="s">
        <v>757</v>
      </c>
      <c r="J70" s="241" t="s">
        <v>669</v>
      </c>
      <c r="K70" s="457">
        <v>100</v>
      </c>
      <c r="L70" s="242" t="s">
        <v>758</v>
      </c>
      <c r="M70" s="414">
        <v>85</v>
      </c>
      <c r="N70" s="414">
        <v>85</v>
      </c>
      <c r="O70" s="456">
        <f t="shared" si="2"/>
        <v>1</v>
      </c>
      <c r="P70" s="414">
        <v>58.97</v>
      </c>
      <c r="Q70" s="456">
        <f t="shared" si="3"/>
        <v>1</v>
      </c>
      <c r="R70" s="466" t="s">
        <v>1114</v>
      </c>
    </row>
    <row r="71" spans="1:18" ht="39.6" x14ac:dyDescent="0.25">
      <c r="A71" s="109" t="s">
        <v>305</v>
      </c>
      <c r="B71" s="236" t="s">
        <v>707</v>
      </c>
      <c r="C71" s="236" t="s">
        <v>715</v>
      </c>
      <c r="D71" s="236" t="s">
        <v>730</v>
      </c>
      <c r="E71" s="237"/>
      <c r="F71" s="238" t="s">
        <v>754</v>
      </c>
      <c r="G71" s="460" t="s">
        <v>795</v>
      </c>
      <c r="H71" s="240" t="s">
        <v>763</v>
      </c>
      <c r="I71" s="240" t="s">
        <v>764</v>
      </c>
      <c r="J71" s="241" t="s">
        <v>669</v>
      </c>
      <c r="K71" s="457">
        <v>45.1</v>
      </c>
      <c r="L71" s="242" t="s">
        <v>770</v>
      </c>
      <c r="M71" s="414">
        <v>85</v>
      </c>
      <c r="N71" s="414">
        <v>23</v>
      </c>
      <c r="O71" s="456">
        <f t="shared" si="2"/>
        <v>0.27058823529411763</v>
      </c>
      <c r="P71" s="414">
        <v>58.97</v>
      </c>
      <c r="Q71" s="456">
        <f t="shared" si="3"/>
        <v>0.59997391417764445</v>
      </c>
      <c r="R71" s="466" t="s">
        <v>1114</v>
      </c>
    </row>
    <row r="72" spans="1:18" ht="39.6" x14ac:dyDescent="0.25">
      <c r="A72" s="109" t="s">
        <v>305</v>
      </c>
      <c r="B72" s="236" t="s">
        <v>707</v>
      </c>
      <c r="C72" s="236" t="s">
        <v>715</v>
      </c>
      <c r="D72" s="236" t="s">
        <v>730</v>
      </c>
      <c r="E72" s="237"/>
      <c r="F72" s="238" t="s">
        <v>754</v>
      </c>
      <c r="G72" s="460" t="s">
        <v>796</v>
      </c>
      <c r="H72" s="240" t="s">
        <v>763</v>
      </c>
      <c r="I72" s="240" t="s">
        <v>797</v>
      </c>
      <c r="J72" s="241" t="s">
        <v>669</v>
      </c>
      <c r="K72" s="457">
        <v>45.1</v>
      </c>
      <c r="L72" s="242"/>
      <c r="M72" s="414">
        <v>85</v>
      </c>
      <c r="N72" s="414">
        <v>23</v>
      </c>
      <c r="O72" s="456">
        <f t="shared" si="2"/>
        <v>0.27058823529411763</v>
      </c>
      <c r="P72" s="414">
        <v>58.97</v>
      </c>
      <c r="Q72" s="456">
        <f t="shared" si="3"/>
        <v>0.59997391417764445</v>
      </c>
      <c r="R72" s="466" t="s">
        <v>1114</v>
      </c>
    </row>
    <row r="73" spans="1:18" ht="39.6" x14ac:dyDescent="0.25">
      <c r="A73" s="109" t="s">
        <v>305</v>
      </c>
      <c r="B73" s="236" t="s">
        <v>707</v>
      </c>
      <c r="C73" s="236" t="s">
        <v>715</v>
      </c>
      <c r="D73" s="236" t="s">
        <v>730</v>
      </c>
      <c r="E73" s="237"/>
      <c r="F73" s="238" t="s">
        <v>754</v>
      </c>
      <c r="G73" s="460" t="s">
        <v>798</v>
      </c>
      <c r="H73" s="240" t="s">
        <v>763</v>
      </c>
      <c r="I73" s="240" t="s">
        <v>764</v>
      </c>
      <c r="J73" s="241" t="s">
        <v>669</v>
      </c>
      <c r="K73" s="457">
        <v>45.1</v>
      </c>
      <c r="L73" s="242"/>
      <c r="M73" s="414">
        <v>85</v>
      </c>
      <c r="N73" s="414">
        <v>23</v>
      </c>
      <c r="O73" s="456">
        <f t="shared" si="2"/>
        <v>0.27058823529411763</v>
      </c>
      <c r="P73" s="414">
        <v>58.97</v>
      </c>
      <c r="Q73" s="456">
        <f t="shared" si="3"/>
        <v>0.59997391417764445</v>
      </c>
      <c r="R73" s="466" t="s">
        <v>1114</v>
      </c>
    </row>
    <row r="74" spans="1:18" ht="39.6" x14ac:dyDescent="0.25">
      <c r="A74" s="109" t="s">
        <v>305</v>
      </c>
      <c r="B74" s="236" t="s">
        <v>707</v>
      </c>
      <c r="C74" s="236" t="s">
        <v>715</v>
      </c>
      <c r="D74" s="236" t="s">
        <v>730</v>
      </c>
      <c r="E74" s="237"/>
      <c r="F74" s="238" t="s">
        <v>799</v>
      </c>
      <c r="G74" s="460" t="s">
        <v>800</v>
      </c>
      <c r="H74" s="240" t="s">
        <v>763</v>
      </c>
      <c r="I74" s="240" t="s">
        <v>764</v>
      </c>
      <c r="J74" s="461" t="s">
        <v>801</v>
      </c>
      <c r="K74" s="457">
        <v>45.1</v>
      </c>
      <c r="L74" s="242"/>
      <c r="M74" s="414">
        <v>85</v>
      </c>
      <c r="N74" s="414">
        <v>23</v>
      </c>
      <c r="O74" s="456">
        <f t="shared" si="2"/>
        <v>0.27058823529411763</v>
      </c>
      <c r="P74" s="414">
        <v>58.97</v>
      </c>
      <c r="Q74" s="456">
        <f t="shared" si="3"/>
        <v>0.59997391417764445</v>
      </c>
      <c r="R74" s="466" t="s">
        <v>1114</v>
      </c>
    </row>
    <row r="75" spans="1:18" ht="39.6" x14ac:dyDescent="0.25">
      <c r="A75" s="109" t="s">
        <v>305</v>
      </c>
      <c r="B75" s="236" t="s">
        <v>707</v>
      </c>
      <c r="C75" s="236" t="s">
        <v>715</v>
      </c>
      <c r="D75" s="236" t="s">
        <v>730</v>
      </c>
      <c r="E75" s="237"/>
      <c r="F75" s="238" t="s">
        <v>799</v>
      </c>
      <c r="G75" s="460" t="s">
        <v>802</v>
      </c>
      <c r="H75" s="240" t="s">
        <v>763</v>
      </c>
      <c r="I75" s="240" t="s">
        <v>764</v>
      </c>
      <c r="J75" s="461" t="s">
        <v>801</v>
      </c>
      <c r="K75" s="457">
        <v>45.1</v>
      </c>
      <c r="L75" s="242"/>
      <c r="M75" s="414">
        <v>85</v>
      </c>
      <c r="N75" s="414">
        <v>23</v>
      </c>
      <c r="O75" s="456">
        <f t="shared" si="2"/>
        <v>0.27058823529411763</v>
      </c>
      <c r="P75" s="414">
        <v>58.97</v>
      </c>
      <c r="Q75" s="456">
        <f t="shared" si="3"/>
        <v>0.59997391417764445</v>
      </c>
      <c r="R75" s="466" t="s">
        <v>1114</v>
      </c>
    </row>
    <row r="76" spans="1:18" ht="39.6" x14ac:dyDescent="0.25">
      <c r="A76" s="109" t="s">
        <v>305</v>
      </c>
      <c r="B76" s="236" t="s">
        <v>707</v>
      </c>
      <c r="C76" s="236" t="s">
        <v>715</v>
      </c>
      <c r="D76" s="236" t="s">
        <v>730</v>
      </c>
      <c r="E76" s="237"/>
      <c r="F76" s="238" t="s">
        <v>799</v>
      </c>
      <c r="G76" s="460" t="s">
        <v>803</v>
      </c>
      <c r="H76" s="240" t="s">
        <v>763</v>
      </c>
      <c r="I76" s="240" t="s">
        <v>764</v>
      </c>
      <c r="J76" s="461" t="s">
        <v>801</v>
      </c>
      <c r="K76" s="457">
        <v>45.1</v>
      </c>
      <c r="L76" s="242"/>
      <c r="M76" s="414">
        <v>85</v>
      </c>
      <c r="N76" s="414">
        <v>23</v>
      </c>
      <c r="O76" s="456">
        <f t="shared" si="2"/>
        <v>0.27058823529411763</v>
      </c>
      <c r="P76" s="414">
        <v>58.97</v>
      </c>
      <c r="Q76" s="456">
        <f t="shared" si="3"/>
        <v>0.59997391417764445</v>
      </c>
      <c r="R76" s="466" t="s">
        <v>1114</v>
      </c>
    </row>
    <row r="77" spans="1:18" ht="39.6" x14ac:dyDescent="0.25">
      <c r="A77" s="109" t="s">
        <v>305</v>
      </c>
      <c r="B77" s="236" t="s">
        <v>707</v>
      </c>
      <c r="C77" s="236" t="s">
        <v>715</v>
      </c>
      <c r="D77" s="236" t="s">
        <v>730</v>
      </c>
      <c r="E77" s="237"/>
      <c r="F77" s="238" t="s">
        <v>799</v>
      </c>
      <c r="G77" s="460" t="s">
        <v>804</v>
      </c>
      <c r="H77" s="240" t="s">
        <v>763</v>
      </c>
      <c r="I77" s="240" t="s">
        <v>764</v>
      </c>
      <c r="J77" s="461" t="s">
        <v>801</v>
      </c>
      <c r="K77" s="457">
        <v>45.1</v>
      </c>
      <c r="L77" s="242"/>
      <c r="M77" s="414">
        <v>85</v>
      </c>
      <c r="N77" s="414">
        <v>23</v>
      </c>
      <c r="O77" s="456">
        <f t="shared" si="2"/>
        <v>0.27058823529411763</v>
      </c>
      <c r="P77" s="414">
        <v>58.97</v>
      </c>
      <c r="Q77" s="456">
        <f t="shared" si="3"/>
        <v>0.59997391417764445</v>
      </c>
      <c r="R77" s="466" t="s">
        <v>1114</v>
      </c>
    </row>
    <row r="78" spans="1:18" ht="39.6" x14ac:dyDescent="0.25">
      <c r="A78" s="109" t="s">
        <v>305</v>
      </c>
      <c r="B78" s="236" t="s">
        <v>707</v>
      </c>
      <c r="C78" s="236" t="s">
        <v>715</v>
      </c>
      <c r="D78" s="236" t="s">
        <v>730</v>
      </c>
      <c r="E78" s="237"/>
      <c r="F78" s="238" t="s">
        <v>799</v>
      </c>
      <c r="G78" s="460" t="s">
        <v>805</v>
      </c>
      <c r="H78" s="240" t="s">
        <v>763</v>
      </c>
      <c r="I78" s="240" t="s">
        <v>764</v>
      </c>
      <c r="J78" s="461" t="s">
        <v>801</v>
      </c>
      <c r="K78" s="457">
        <v>45.1</v>
      </c>
      <c r="L78" s="242"/>
      <c r="M78" s="414">
        <v>85</v>
      </c>
      <c r="N78" s="414">
        <v>23</v>
      </c>
      <c r="O78" s="456">
        <f t="shared" si="2"/>
        <v>0.27058823529411763</v>
      </c>
      <c r="P78" s="414">
        <v>58.97</v>
      </c>
      <c r="Q78" s="456">
        <f t="shared" si="3"/>
        <v>0.59997391417764445</v>
      </c>
      <c r="R78" s="466" t="s">
        <v>1114</v>
      </c>
    </row>
    <row r="79" spans="1:18" ht="39.6" x14ac:dyDescent="0.25">
      <c r="A79" s="109" t="s">
        <v>305</v>
      </c>
      <c r="B79" s="236" t="s">
        <v>707</v>
      </c>
      <c r="C79" s="236" t="s">
        <v>715</v>
      </c>
      <c r="D79" s="236" t="s">
        <v>730</v>
      </c>
      <c r="E79" s="237"/>
      <c r="F79" s="238" t="s">
        <v>799</v>
      </c>
      <c r="G79" s="460" t="s">
        <v>806</v>
      </c>
      <c r="H79" s="240" t="s">
        <v>763</v>
      </c>
      <c r="I79" s="240" t="s">
        <v>797</v>
      </c>
      <c r="J79" s="461" t="s">
        <v>801</v>
      </c>
      <c r="K79" s="457">
        <v>45.1</v>
      </c>
      <c r="L79" s="242"/>
      <c r="M79" s="414">
        <v>85</v>
      </c>
      <c r="N79" s="414">
        <v>23</v>
      </c>
      <c r="O79" s="456">
        <f t="shared" si="2"/>
        <v>0.27058823529411763</v>
      </c>
      <c r="P79" s="414">
        <v>58.97</v>
      </c>
      <c r="Q79" s="456">
        <f t="shared" si="3"/>
        <v>0.59997391417764445</v>
      </c>
      <c r="R79" s="466" t="s">
        <v>1114</v>
      </c>
    </row>
    <row r="80" spans="1:18" ht="39.6" x14ac:dyDescent="0.25">
      <c r="A80" s="109" t="s">
        <v>305</v>
      </c>
      <c r="B80" s="236" t="s">
        <v>707</v>
      </c>
      <c r="C80" s="236" t="s">
        <v>715</v>
      </c>
      <c r="D80" s="236" t="s">
        <v>730</v>
      </c>
      <c r="E80" s="237"/>
      <c r="F80" s="238" t="s">
        <v>799</v>
      </c>
      <c r="G80" s="460" t="s">
        <v>807</v>
      </c>
      <c r="H80" s="240" t="s">
        <v>763</v>
      </c>
      <c r="I80" s="240" t="s">
        <v>797</v>
      </c>
      <c r="J80" s="461" t="s">
        <v>801</v>
      </c>
      <c r="K80" s="457">
        <v>45.1</v>
      </c>
      <c r="L80" s="242"/>
      <c r="M80" s="414">
        <v>85</v>
      </c>
      <c r="N80" s="414">
        <v>23</v>
      </c>
      <c r="O80" s="456">
        <f t="shared" si="2"/>
        <v>0.27058823529411763</v>
      </c>
      <c r="P80" s="414">
        <v>58.97</v>
      </c>
      <c r="Q80" s="456">
        <f t="shared" si="3"/>
        <v>0.59997391417764445</v>
      </c>
      <c r="R80" s="466" t="s">
        <v>1114</v>
      </c>
    </row>
    <row r="81" spans="1:18" ht="39.6" x14ac:dyDescent="0.25">
      <c r="A81" s="109" t="s">
        <v>305</v>
      </c>
      <c r="B81" s="236" t="s">
        <v>707</v>
      </c>
      <c r="C81" s="236" t="s">
        <v>715</v>
      </c>
      <c r="D81" s="236" t="s">
        <v>730</v>
      </c>
      <c r="E81" s="237"/>
      <c r="F81" s="238" t="s">
        <v>799</v>
      </c>
      <c r="G81" s="460" t="s">
        <v>808</v>
      </c>
      <c r="H81" s="240" t="s">
        <v>763</v>
      </c>
      <c r="I81" s="240" t="s">
        <v>764</v>
      </c>
      <c r="J81" s="461" t="s">
        <v>801</v>
      </c>
      <c r="K81" s="457">
        <v>45.1</v>
      </c>
      <c r="L81" s="242"/>
      <c r="M81" s="414">
        <v>85</v>
      </c>
      <c r="N81" s="414">
        <v>23</v>
      </c>
      <c r="O81" s="456">
        <f t="shared" si="2"/>
        <v>0.27058823529411763</v>
      </c>
      <c r="P81" s="414">
        <v>58.97</v>
      </c>
      <c r="Q81" s="456">
        <f t="shared" si="3"/>
        <v>0.59997391417764445</v>
      </c>
      <c r="R81" s="466" t="s">
        <v>1114</v>
      </c>
    </row>
    <row r="82" spans="1:18" ht="43.2" x14ac:dyDescent="0.25">
      <c r="A82" s="109" t="s">
        <v>305</v>
      </c>
      <c r="B82" s="236" t="s">
        <v>707</v>
      </c>
      <c r="C82" s="236" t="s">
        <v>715</v>
      </c>
      <c r="D82" s="236" t="s">
        <v>811</v>
      </c>
      <c r="E82" s="237"/>
      <c r="F82" s="238" t="s">
        <v>754</v>
      </c>
      <c r="G82" s="239" t="s">
        <v>809</v>
      </c>
      <c r="H82" s="240" t="s">
        <v>759</v>
      </c>
      <c r="I82" s="240" t="s">
        <v>760</v>
      </c>
      <c r="J82" s="241" t="s">
        <v>669</v>
      </c>
      <c r="K82" s="457">
        <v>28.08</v>
      </c>
      <c r="L82" s="242" t="s">
        <v>810</v>
      </c>
      <c r="M82" s="414">
        <v>140</v>
      </c>
      <c r="N82" s="414">
        <v>17</v>
      </c>
      <c r="O82" s="456">
        <f t="shared" si="2"/>
        <v>0.12142857142857143</v>
      </c>
      <c r="P82" s="414">
        <v>42.04</v>
      </c>
      <c r="Q82" s="456">
        <f t="shared" si="3"/>
        <v>0.43243793243793244</v>
      </c>
      <c r="R82" s="872" t="s">
        <v>1253</v>
      </c>
    </row>
    <row r="83" spans="1:18" ht="39.6" x14ac:dyDescent="0.25">
      <c r="A83" s="109" t="s">
        <v>305</v>
      </c>
      <c r="B83" s="236" t="s">
        <v>707</v>
      </c>
      <c r="C83" s="236" t="s">
        <v>715</v>
      </c>
      <c r="D83" s="236" t="s">
        <v>811</v>
      </c>
      <c r="E83" s="237"/>
      <c r="F83" s="238" t="s">
        <v>754</v>
      </c>
      <c r="G83" s="239" t="s">
        <v>755</v>
      </c>
      <c r="H83" s="240" t="s">
        <v>756</v>
      </c>
      <c r="I83" s="240" t="s">
        <v>757</v>
      </c>
      <c r="J83" s="241" t="s">
        <v>669</v>
      </c>
      <c r="K83" s="457">
        <v>100</v>
      </c>
      <c r="L83" s="242" t="s">
        <v>758</v>
      </c>
      <c r="M83" s="414">
        <v>140</v>
      </c>
      <c r="N83" s="414">
        <v>140</v>
      </c>
      <c r="O83" s="456">
        <f t="shared" si="2"/>
        <v>1</v>
      </c>
      <c r="P83" s="414">
        <v>74.36</v>
      </c>
      <c r="Q83" s="456">
        <f t="shared" si="3"/>
        <v>1</v>
      </c>
      <c r="R83" s="466" t="s">
        <v>1114</v>
      </c>
    </row>
    <row r="84" spans="1:18" ht="43.2" x14ac:dyDescent="0.25">
      <c r="A84" s="109" t="s">
        <v>305</v>
      </c>
      <c r="B84" s="236" t="s">
        <v>707</v>
      </c>
      <c r="C84" s="236" t="s">
        <v>715</v>
      </c>
      <c r="D84" s="236" t="s">
        <v>811</v>
      </c>
      <c r="E84" s="237"/>
      <c r="F84" s="238" t="s">
        <v>754</v>
      </c>
      <c r="G84" s="239" t="s">
        <v>724</v>
      </c>
      <c r="H84" s="240" t="s">
        <v>759</v>
      </c>
      <c r="I84" s="240" t="s">
        <v>760</v>
      </c>
      <c r="J84" s="241" t="s">
        <v>669</v>
      </c>
      <c r="K84" s="457">
        <v>28.08</v>
      </c>
      <c r="L84" s="242" t="s">
        <v>761</v>
      </c>
      <c r="M84" s="414">
        <v>140</v>
      </c>
      <c r="N84" s="414">
        <v>17</v>
      </c>
      <c r="O84" s="456">
        <f t="shared" si="2"/>
        <v>0.12142857142857143</v>
      </c>
      <c r="P84" s="414">
        <v>42.04</v>
      </c>
      <c r="Q84" s="456">
        <f t="shared" si="3"/>
        <v>0.43243793243793244</v>
      </c>
      <c r="R84" s="872" t="s">
        <v>1253</v>
      </c>
    </row>
    <row r="85" spans="1:18" ht="39.6" x14ac:dyDescent="0.25">
      <c r="A85" s="109" t="s">
        <v>305</v>
      </c>
      <c r="B85" s="236" t="s">
        <v>707</v>
      </c>
      <c r="C85" s="236" t="s">
        <v>715</v>
      </c>
      <c r="D85" s="236" t="s">
        <v>811</v>
      </c>
      <c r="E85" s="237"/>
      <c r="F85" s="238" t="s">
        <v>754</v>
      </c>
      <c r="G85" s="239" t="s">
        <v>762</v>
      </c>
      <c r="H85" s="240" t="s">
        <v>763</v>
      </c>
      <c r="I85" s="240" t="s">
        <v>764</v>
      </c>
      <c r="J85" s="241" t="s">
        <v>669</v>
      </c>
      <c r="K85" s="457">
        <v>28.08</v>
      </c>
      <c r="L85" s="242"/>
      <c r="M85" s="414">
        <v>140</v>
      </c>
      <c r="N85" s="414">
        <v>29</v>
      </c>
      <c r="O85" s="456">
        <f t="shared" si="2"/>
        <v>0.20714285714285716</v>
      </c>
      <c r="P85" s="414">
        <v>74.36</v>
      </c>
      <c r="Q85" s="456">
        <f t="shared" si="3"/>
        <v>0.73768823768823777</v>
      </c>
      <c r="R85" s="466" t="s">
        <v>1114</v>
      </c>
    </row>
    <row r="86" spans="1:18" ht="39.6" x14ac:dyDescent="0.25">
      <c r="A86" s="109" t="s">
        <v>305</v>
      </c>
      <c r="B86" s="236" t="s">
        <v>707</v>
      </c>
      <c r="C86" s="236" t="s">
        <v>715</v>
      </c>
      <c r="D86" s="236" t="s">
        <v>811</v>
      </c>
      <c r="E86" s="237"/>
      <c r="F86" s="238" t="s">
        <v>754</v>
      </c>
      <c r="G86" s="239" t="s">
        <v>765</v>
      </c>
      <c r="H86" s="240" t="s">
        <v>763</v>
      </c>
      <c r="I86" s="240" t="s">
        <v>764</v>
      </c>
      <c r="J86" s="241" t="s">
        <v>669</v>
      </c>
      <c r="K86" s="457">
        <v>28.08</v>
      </c>
      <c r="L86" s="242"/>
      <c r="M86" s="414">
        <v>140</v>
      </c>
      <c r="N86" s="414">
        <v>29</v>
      </c>
      <c r="O86" s="456">
        <f t="shared" si="2"/>
        <v>0.20714285714285716</v>
      </c>
      <c r="P86" s="414">
        <v>74.36</v>
      </c>
      <c r="Q86" s="456">
        <f t="shared" si="3"/>
        <v>0.73768823768823777</v>
      </c>
      <c r="R86" s="466" t="s">
        <v>1114</v>
      </c>
    </row>
    <row r="87" spans="1:18" ht="39.6" x14ac:dyDescent="0.25">
      <c r="A87" s="109" t="s">
        <v>305</v>
      </c>
      <c r="B87" s="236" t="s">
        <v>707</v>
      </c>
      <c r="C87" s="236" t="s">
        <v>715</v>
      </c>
      <c r="D87" s="236" t="s">
        <v>811</v>
      </c>
      <c r="E87" s="237"/>
      <c r="F87" s="238" t="s">
        <v>754</v>
      </c>
      <c r="G87" s="239" t="s">
        <v>766</v>
      </c>
      <c r="H87" s="240" t="s">
        <v>763</v>
      </c>
      <c r="I87" s="240" t="s">
        <v>764</v>
      </c>
      <c r="J87" s="241" t="s">
        <v>669</v>
      </c>
      <c r="K87" s="457">
        <v>28.08</v>
      </c>
      <c r="L87" s="242"/>
      <c r="M87" s="414">
        <v>140</v>
      </c>
      <c r="N87" s="414">
        <v>29</v>
      </c>
      <c r="O87" s="456">
        <f t="shared" si="2"/>
        <v>0.20714285714285716</v>
      </c>
      <c r="P87" s="414">
        <v>74.36</v>
      </c>
      <c r="Q87" s="456">
        <f t="shared" si="3"/>
        <v>0.73768823768823777</v>
      </c>
      <c r="R87" s="466" t="s">
        <v>1114</v>
      </c>
    </row>
    <row r="88" spans="1:18" ht="39.6" x14ac:dyDescent="0.25">
      <c r="A88" s="109" t="s">
        <v>305</v>
      </c>
      <c r="B88" s="236" t="s">
        <v>707</v>
      </c>
      <c r="C88" s="236" t="s">
        <v>715</v>
      </c>
      <c r="D88" s="236" t="s">
        <v>811</v>
      </c>
      <c r="E88" s="237"/>
      <c r="F88" s="238" t="s">
        <v>754</v>
      </c>
      <c r="G88" s="459" t="s">
        <v>767</v>
      </c>
      <c r="H88" s="240" t="s">
        <v>759</v>
      </c>
      <c r="I88" s="240" t="s">
        <v>760</v>
      </c>
      <c r="J88" s="241" t="s">
        <v>669</v>
      </c>
      <c r="K88" s="457">
        <v>28.08</v>
      </c>
      <c r="L88" s="242" t="s">
        <v>768</v>
      </c>
      <c r="M88" s="414">
        <v>140</v>
      </c>
      <c r="N88" s="414">
        <v>29</v>
      </c>
      <c r="O88" s="456">
        <f t="shared" si="2"/>
        <v>0.20714285714285716</v>
      </c>
      <c r="P88" s="414">
        <v>74.36</v>
      </c>
      <c r="Q88" s="456">
        <f t="shared" si="3"/>
        <v>0.73768823768823777</v>
      </c>
      <c r="R88" s="466" t="s">
        <v>1114</v>
      </c>
    </row>
    <row r="89" spans="1:18" ht="39.6" x14ac:dyDescent="0.25">
      <c r="A89" s="109" t="s">
        <v>305</v>
      </c>
      <c r="B89" s="236" t="s">
        <v>707</v>
      </c>
      <c r="C89" s="236" t="s">
        <v>715</v>
      </c>
      <c r="D89" s="236" t="s">
        <v>811</v>
      </c>
      <c r="E89" s="237"/>
      <c r="F89" s="238" t="s">
        <v>754</v>
      </c>
      <c r="G89" s="239" t="s">
        <v>769</v>
      </c>
      <c r="H89" s="240" t="s">
        <v>763</v>
      </c>
      <c r="I89" s="240" t="s">
        <v>764</v>
      </c>
      <c r="J89" s="241" t="s">
        <v>669</v>
      </c>
      <c r="K89" s="457">
        <v>28.08</v>
      </c>
      <c r="L89" s="242" t="s">
        <v>770</v>
      </c>
      <c r="M89" s="414">
        <v>140</v>
      </c>
      <c r="N89" s="414">
        <v>29</v>
      </c>
      <c r="O89" s="456">
        <f t="shared" si="2"/>
        <v>0.20714285714285716</v>
      </c>
      <c r="P89" s="414">
        <v>74.36</v>
      </c>
      <c r="Q89" s="456">
        <f t="shared" si="3"/>
        <v>0.73768823768823777</v>
      </c>
      <c r="R89" s="466" t="s">
        <v>1114</v>
      </c>
    </row>
    <row r="90" spans="1:18" ht="39.6" x14ac:dyDescent="0.25">
      <c r="A90" s="109" t="s">
        <v>305</v>
      </c>
      <c r="B90" s="236" t="s">
        <v>707</v>
      </c>
      <c r="C90" s="236" t="s">
        <v>715</v>
      </c>
      <c r="D90" s="236" t="s">
        <v>811</v>
      </c>
      <c r="E90" s="237"/>
      <c r="F90" s="238" t="s">
        <v>754</v>
      </c>
      <c r="G90" s="239" t="s">
        <v>771</v>
      </c>
      <c r="H90" s="240" t="s">
        <v>763</v>
      </c>
      <c r="I90" s="240" t="s">
        <v>764</v>
      </c>
      <c r="J90" s="241" t="s">
        <v>669</v>
      </c>
      <c r="K90" s="457">
        <v>28.08</v>
      </c>
      <c r="L90" s="242"/>
      <c r="M90" s="414">
        <v>140</v>
      </c>
      <c r="N90" s="414">
        <v>29</v>
      </c>
      <c r="O90" s="456">
        <f t="shared" si="2"/>
        <v>0.20714285714285716</v>
      </c>
      <c r="P90" s="414">
        <v>74.36</v>
      </c>
      <c r="Q90" s="456">
        <f t="shared" si="3"/>
        <v>0.73768823768823777</v>
      </c>
      <c r="R90" s="466" t="s">
        <v>1114</v>
      </c>
    </row>
    <row r="91" spans="1:18" ht="39.6" x14ac:dyDescent="0.25">
      <c r="A91" s="109" t="s">
        <v>305</v>
      </c>
      <c r="B91" s="236" t="s">
        <v>707</v>
      </c>
      <c r="C91" s="236" t="s">
        <v>715</v>
      </c>
      <c r="D91" s="236" t="s">
        <v>811</v>
      </c>
      <c r="E91" s="237"/>
      <c r="F91" s="238" t="s">
        <v>754</v>
      </c>
      <c r="G91" s="239" t="s">
        <v>772</v>
      </c>
      <c r="H91" s="240" t="s">
        <v>763</v>
      </c>
      <c r="I91" s="240" t="s">
        <v>764</v>
      </c>
      <c r="J91" s="241" t="s">
        <v>669</v>
      </c>
      <c r="K91" s="457">
        <v>28.08</v>
      </c>
      <c r="L91" s="242" t="s">
        <v>770</v>
      </c>
      <c r="M91" s="414">
        <v>140</v>
      </c>
      <c r="N91" s="414">
        <v>29</v>
      </c>
      <c r="O91" s="456">
        <f t="shared" si="2"/>
        <v>0.20714285714285716</v>
      </c>
      <c r="P91" s="414">
        <v>74.36</v>
      </c>
      <c r="Q91" s="456">
        <f t="shared" si="3"/>
        <v>0.73768823768823777</v>
      </c>
      <c r="R91" s="466" t="s">
        <v>1114</v>
      </c>
    </row>
    <row r="92" spans="1:18" ht="39.6" x14ac:dyDescent="0.25">
      <c r="A92" s="109" t="s">
        <v>305</v>
      </c>
      <c r="B92" s="236" t="s">
        <v>707</v>
      </c>
      <c r="C92" s="236" t="s">
        <v>715</v>
      </c>
      <c r="D92" s="236" t="s">
        <v>811</v>
      </c>
      <c r="E92" s="237"/>
      <c r="F92" s="238" t="s">
        <v>754</v>
      </c>
      <c r="G92" s="239" t="s">
        <v>773</v>
      </c>
      <c r="H92" s="240" t="s">
        <v>763</v>
      </c>
      <c r="I92" s="240" t="s">
        <v>764</v>
      </c>
      <c r="J92" s="241" t="s">
        <v>669</v>
      </c>
      <c r="K92" s="457">
        <v>28.08</v>
      </c>
      <c r="L92" s="242"/>
      <c r="M92" s="414">
        <v>140</v>
      </c>
      <c r="N92" s="414">
        <v>29</v>
      </c>
      <c r="O92" s="456">
        <f t="shared" si="2"/>
        <v>0.20714285714285716</v>
      </c>
      <c r="P92" s="414">
        <v>74.36</v>
      </c>
      <c r="Q92" s="456">
        <f t="shared" si="3"/>
        <v>0.73768823768823777</v>
      </c>
      <c r="R92" s="466" t="s">
        <v>1114</v>
      </c>
    </row>
    <row r="93" spans="1:18" ht="39.6" x14ac:dyDescent="0.25">
      <c r="A93" s="109" t="s">
        <v>305</v>
      </c>
      <c r="B93" s="236" t="s">
        <v>707</v>
      </c>
      <c r="C93" s="236" t="s">
        <v>715</v>
      </c>
      <c r="D93" s="236" t="s">
        <v>811</v>
      </c>
      <c r="E93" s="237"/>
      <c r="F93" s="238" t="s">
        <v>754</v>
      </c>
      <c r="G93" s="239" t="s">
        <v>774</v>
      </c>
      <c r="H93" s="240" t="s">
        <v>775</v>
      </c>
      <c r="I93" s="240" t="s">
        <v>757</v>
      </c>
      <c r="J93" s="241" t="s">
        <v>669</v>
      </c>
      <c r="K93" s="457">
        <v>100</v>
      </c>
      <c r="L93" s="242"/>
      <c r="M93" s="414">
        <v>140</v>
      </c>
      <c r="N93" s="414">
        <v>140</v>
      </c>
      <c r="O93" s="456">
        <f t="shared" si="2"/>
        <v>1</v>
      </c>
      <c r="P93" s="414">
        <v>74.36</v>
      </c>
      <c r="Q93" s="456">
        <f t="shared" si="3"/>
        <v>1</v>
      </c>
      <c r="R93" s="466" t="s">
        <v>1114</v>
      </c>
    </row>
    <row r="94" spans="1:18" ht="39.6" x14ac:dyDescent="0.25">
      <c r="A94" s="109" t="s">
        <v>305</v>
      </c>
      <c r="B94" s="236" t="s">
        <v>707</v>
      </c>
      <c r="C94" s="236" t="s">
        <v>715</v>
      </c>
      <c r="D94" s="236" t="s">
        <v>811</v>
      </c>
      <c r="E94" s="237"/>
      <c r="F94" s="238" t="s">
        <v>754</v>
      </c>
      <c r="G94" s="239" t="s">
        <v>776</v>
      </c>
      <c r="H94" s="240" t="s">
        <v>775</v>
      </c>
      <c r="I94" s="240" t="s">
        <v>757</v>
      </c>
      <c r="J94" s="241" t="s">
        <v>669</v>
      </c>
      <c r="K94" s="457">
        <v>100</v>
      </c>
      <c r="L94" s="242"/>
      <c r="M94" s="414">
        <v>140</v>
      </c>
      <c r="N94" s="414">
        <v>140</v>
      </c>
      <c r="O94" s="456">
        <f t="shared" si="2"/>
        <v>1</v>
      </c>
      <c r="P94" s="414">
        <v>74.36</v>
      </c>
      <c r="Q94" s="456">
        <f t="shared" si="3"/>
        <v>1</v>
      </c>
      <c r="R94" s="466" t="s">
        <v>1114</v>
      </c>
    </row>
    <row r="95" spans="1:18" ht="39.6" x14ac:dyDescent="0.25">
      <c r="A95" s="109" t="s">
        <v>305</v>
      </c>
      <c r="B95" s="236" t="s">
        <v>707</v>
      </c>
      <c r="C95" s="236" t="s">
        <v>715</v>
      </c>
      <c r="D95" s="236" t="s">
        <v>811</v>
      </c>
      <c r="E95" s="237"/>
      <c r="F95" s="238" t="s">
        <v>754</v>
      </c>
      <c r="G95" s="239" t="s">
        <v>777</v>
      </c>
      <c r="H95" s="240" t="s">
        <v>763</v>
      </c>
      <c r="I95" s="240" t="s">
        <v>764</v>
      </c>
      <c r="J95" s="241" t="s">
        <v>669</v>
      </c>
      <c r="K95" s="457">
        <v>28.08</v>
      </c>
      <c r="L95" s="242"/>
      <c r="M95" s="414">
        <v>140</v>
      </c>
      <c r="N95" s="414">
        <v>29</v>
      </c>
      <c r="O95" s="456">
        <f t="shared" si="2"/>
        <v>0.20714285714285716</v>
      </c>
      <c r="P95" s="414">
        <v>74.36</v>
      </c>
      <c r="Q95" s="456">
        <f t="shared" si="3"/>
        <v>0.73768823768823777</v>
      </c>
      <c r="R95" s="466" t="s">
        <v>1114</v>
      </c>
    </row>
    <row r="96" spans="1:18" ht="39.6" x14ac:dyDescent="0.25">
      <c r="A96" s="109" t="s">
        <v>305</v>
      </c>
      <c r="B96" s="236" t="s">
        <v>707</v>
      </c>
      <c r="C96" s="236" t="s">
        <v>715</v>
      </c>
      <c r="D96" s="236" t="s">
        <v>811</v>
      </c>
      <c r="E96" s="237"/>
      <c r="F96" s="238" t="s">
        <v>754</v>
      </c>
      <c r="G96" s="460" t="s">
        <v>781</v>
      </c>
      <c r="H96" s="240" t="s">
        <v>775</v>
      </c>
      <c r="I96" s="240" t="s">
        <v>757</v>
      </c>
      <c r="J96" s="241" t="s">
        <v>669</v>
      </c>
      <c r="K96" s="457">
        <v>100</v>
      </c>
      <c r="L96" s="242"/>
      <c r="M96" s="414">
        <v>140</v>
      </c>
      <c r="N96" s="414">
        <v>140</v>
      </c>
      <c r="O96" s="456">
        <f t="shared" si="2"/>
        <v>1</v>
      </c>
      <c r="P96" s="414">
        <v>74.36</v>
      </c>
      <c r="Q96" s="456">
        <f t="shared" si="3"/>
        <v>1</v>
      </c>
      <c r="R96" s="466" t="s">
        <v>1114</v>
      </c>
    </row>
    <row r="97" spans="1:18" ht="39.6" x14ac:dyDescent="0.25">
      <c r="A97" s="109" t="s">
        <v>305</v>
      </c>
      <c r="B97" s="236" t="s">
        <v>707</v>
      </c>
      <c r="C97" s="236" t="s">
        <v>715</v>
      </c>
      <c r="D97" s="236" t="s">
        <v>811</v>
      </c>
      <c r="E97" s="237"/>
      <c r="F97" s="238" t="s">
        <v>754</v>
      </c>
      <c r="G97" s="460" t="s">
        <v>782</v>
      </c>
      <c r="H97" s="240" t="s">
        <v>763</v>
      </c>
      <c r="I97" s="240" t="s">
        <v>764</v>
      </c>
      <c r="J97" s="241" t="s">
        <v>669</v>
      </c>
      <c r="K97" s="457">
        <v>28.08</v>
      </c>
      <c r="L97" s="242"/>
      <c r="M97" s="414">
        <v>140</v>
      </c>
      <c r="N97" s="414">
        <v>29</v>
      </c>
      <c r="O97" s="456">
        <f t="shared" si="2"/>
        <v>0.20714285714285716</v>
      </c>
      <c r="P97" s="414">
        <v>74.36</v>
      </c>
      <c r="Q97" s="456">
        <f t="shared" si="3"/>
        <v>0.73768823768823777</v>
      </c>
      <c r="R97" s="466" t="s">
        <v>1114</v>
      </c>
    </row>
    <row r="98" spans="1:18" ht="39.6" x14ac:dyDescent="0.25">
      <c r="A98" s="109" t="s">
        <v>305</v>
      </c>
      <c r="B98" s="236" t="s">
        <v>707</v>
      </c>
      <c r="C98" s="236" t="s">
        <v>715</v>
      </c>
      <c r="D98" s="236" t="s">
        <v>811</v>
      </c>
      <c r="E98" s="237"/>
      <c r="F98" s="238" t="s">
        <v>754</v>
      </c>
      <c r="G98" s="460" t="s">
        <v>783</v>
      </c>
      <c r="H98" s="240" t="s">
        <v>763</v>
      </c>
      <c r="I98" s="240" t="s">
        <v>764</v>
      </c>
      <c r="J98" s="241" t="s">
        <v>669</v>
      </c>
      <c r="K98" s="457">
        <v>28.08</v>
      </c>
      <c r="L98" s="242"/>
      <c r="M98" s="414">
        <v>140</v>
      </c>
      <c r="N98" s="414">
        <v>29</v>
      </c>
      <c r="O98" s="456">
        <f t="shared" si="2"/>
        <v>0.20714285714285716</v>
      </c>
      <c r="P98" s="414">
        <v>74.36</v>
      </c>
      <c r="Q98" s="456">
        <f t="shared" si="3"/>
        <v>0.73768823768823777</v>
      </c>
      <c r="R98" s="466" t="s">
        <v>1114</v>
      </c>
    </row>
    <row r="99" spans="1:18" ht="39.6" x14ac:dyDescent="0.25">
      <c r="A99" s="109" t="s">
        <v>305</v>
      </c>
      <c r="B99" s="236" t="s">
        <v>707</v>
      </c>
      <c r="C99" s="236" t="s">
        <v>715</v>
      </c>
      <c r="D99" s="236" t="s">
        <v>811</v>
      </c>
      <c r="E99" s="237"/>
      <c r="F99" s="238" t="s">
        <v>754</v>
      </c>
      <c r="G99" s="460" t="s">
        <v>784</v>
      </c>
      <c r="H99" s="240" t="s">
        <v>763</v>
      </c>
      <c r="I99" s="240" t="s">
        <v>764</v>
      </c>
      <c r="J99" s="241" t="s">
        <v>669</v>
      </c>
      <c r="K99" s="457">
        <v>28.08</v>
      </c>
      <c r="L99" s="242"/>
      <c r="M99" s="414">
        <v>140</v>
      </c>
      <c r="N99" s="414">
        <v>29</v>
      </c>
      <c r="O99" s="456">
        <f t="shared" si="2"/>
        <v>0.20714285714285716</v>
      </c>
      <c r="P99" s="414">
        <v>74.36</v>
      </c>
      <c r="Q99" s="456">
        <f t="shared" si="3"/>
        <v>0.73768823768823777</v>
      </c>
      <c r="R99" s="466" t="s">
        <v>1114</v>
      </c>
    </row>
    <row r="100" spans="1:18" ht="39.6" x14ac:dyDescent="0.25">
      <c r="A100" s="109" t="s">
        <v>305</v>
      </c>
      <c r="B100" s="236" t="s">
        <v>707</v>
      </c>
      <c r="C100" s="236" t="s">
        <v>715</v>
      </c>
      <c r="D100" s="236" t="s">
        <v>811</v>
      </c>
      <c r="E100" s="237"/>
      <c r="F100" s="238" t="s">
        <v>754</v>
      </c>
      <c r="G100" s="460" t="s">
        <v>785</v>
      </c>
      <c r="H100" s="240" t="s">
        <v>763</v>
      </c>
      <c r="I100" s="240" t="s">
        <v>764</v>
      </c>
      <c r="J100" s="241" t="s">
        <v>669</v>
      </c>
      <c r="K100" s="457">
        <v>28.08</v>
      </c>
      <c r="L100" s="242"/>
      <c r="M100" s="414">
        <v>140</v>
      </c>
      <c r="N100" s="414">
        <v>29</v>
      </c>
      <c r="O100" s="456">
        <f t="shared" si="2"/>
        <v>0.20714285714285716</v>
      </c>
      <c r="P100" s="414">
        <v>74.36</v>
      </c>
      <c r="Q100" s="456">
        <f t="shared" si="3"/>
        <v>0.73768823768823777</v>
      </c>
      <c r="R100" s="466" t="s">
        <v>1114</v>
      </c>
    </row>
    <row r="101" spans="1:18" ht="39.6" x14ac:dyDescent="0.25">
      <c r="A101" s="109" t="s">
        <v>305</v>
      </c>
      <c r="B101" s="236" t="s">
        <v>707</v>
      </c>
      <c r="C101" s="236" t="s">
        <v>715</v>
      </c>
      <c r="D101" s="236" t="s">
        <v>811</v>
      </c>
      <c r="E101" s="237"/>
      <c r="F101" s="238" t="s">
        <v>754</v>
      </c>
      <c r="G101" s="460" t="s">
        <v>786</v>
      </c>
      <c r="H101" s="240" t="s">
        <v>763</v>
      </c>
      <c r="I101" s="240" t="s">
        <v>764</v>
      </c>
      <c r="J101" s="241" t="s">
        <v>669</v>
      </c>
      <c r="K101" s="457">
        <v>28.08</v>
      </c>
      <c r="L101" s="242"/>
      <c r="M101" s="414">
        <v>140</v>
      </c>
      <c r="N101" s="414">
        <v>29</v>
      </c>
      <c r="O101" s="456">
        <f t="shared" si="2"/>
        <v>0.20714285714285716</v>
      </c>
      <c r="P101" s="414">
        <v>74.36</v>
      </c>
      <c r="Q101" s="456">
        <f t="shared" si="3"/>
        <v>0.73768823768823777</v>
      </c>
      <c r="R101" s="466" t="s">
        <v>1114</v>
      </c>
    </row>
    <row r="102" spans="1:18" ht="39.6" x14ac:dyDescent="0.25">
      <c r="A102" s="109" t="s">
        <v>305</v>
      </c>
      <c r="B102" s="236" t="s">
        <v>707</v>
      </c>
      <c r="C102" s="236" t="s">
        <v>715</v>
      </c>
      <c r="D102" s="236" t="s">
        <v>811</v>
      </c>
      <c r="E102" s="237"/>
      <c r="F102" s="238" t="s">
        <v>754</v>
      </c>
      <c r="G102" s="460" t="s">
        <v>787</v>
      </c>
      <c r="H102" s="240" t="s">
        <v>763</v>
      </c>
      <c r="I102" s="240" t="s">
        <v>764</v>
      </c>
      <c r="J102" s="241" t="s">
        <v>669</v>
      </c>
      <c r="K102" s="457">
        <v>28.08</v>
      </c>
      <c r="L102" s="242"/>
      <c r="M102" s="414">
        <v>140</v>
      </c>
      <c r="N102" s="414">
        <v>29</v>
      </c>
      <c r="O102" s="456">
        <f t="shared" si="2"/>
        <v>0.20714285714285716</v>
      </c>
      <c r="P102" s="414">
        <v>74.36</v>
      </c>
      <c r="Q102" s="456">
        <f t="shared" si="3"/>
        <v>0.73768823768823777</v>
      </c>
      <c r="R102" s="466" t="s">
        <v>1114</v>
      </c>
    </row>
    <row r="103" spans="1:18" ht="39.6" x14ac:dyDescent="0.25">
      <c r="A103" s="109" t="s">
        <v>305</v>
      </c>
      <c r="B103" s="236" t="s">
        <v>707</v>
      </c>
      <c r="C103" s="236" t="s">
        <v>715</v>
      </c>
      <c r="D103" s="236" t="s">
        <v>811</v>
      </c>
      <c r="E103" s="237"/>
      <c r="F103" s="238" t="s">
        <v>754</v>
      </c>
      <c r="G103" s="460" t="s">
        <v>788</v>
      </c>
      <c r="H103" s="240" t="s">
        <v>763</v>
      </c>
      <c r="I103" s="240" t="s">
        <v>764</v>
      </c>
      <c r="J103" s="241" t="s">
        <v>669</v>
      </c>
      <c r="K103" s="457">
        <v>28.08</v>
      </c>
      <c r="L103" s="242"/>
      <c r="M103" s="414">
        <v>140</v>
      </c>
      <c r="N103" s="414">
        <v>29</v>
      </c>
      <c r="O103" s="456">
        <f t="shared" si="2"/>
        <v>0.20714285714285716</v>
      </c>
      <c r="P103" s="414">
        <v>74.36</v>
      </c>
      <c r="Q103" s="456">
        <f t="shared" si="3"/>
        <v>0.73768823768823777</v>
      </c>
      <c r="R103" s="466" t="s">
        <v>1114</v>
      </c>
    </row>
    <row r="104" spans="1:18" ht="39.6" x14ac:dyDescent="0.25">
      <c r="A104" s="109" t="s">
        <v>305</v>
      </c>
      <c r="B104" s="236" t="s">
        <v>707</v>
      </c>
      <c r="C104" s="236" t="s">
        <v>715</v>
      </c>
      <c r="D104" s="236" t="s">
        <v>811</v>
      </c>
      <c r="E104" s="237"/>
      <c r="F104" s="238" t="s">
        <v>754</v>
      </c>
      <c r="G104" s="460" t="s">
        <v>789</v>
      </c>
      <c r="H104" s="240" t="s">
        <v>775</v>
      </c>
      <c r="I104" s="240" t="s">
        <v>757</v>
      </c>
      <c r="J104" s="241" t="s">
        <v>669</v>
      </c>
      <c r="K104" s="457">
        <v>100</v>
      </c>
      <c r="L104" s="242"/>
      <c r="M104" s="414">
        <v>140</v>
      </c>
      <c r="N104" s="414">
        <v>140</v>
      </c>
      <c r="O104" s="456">
        <f t="shared" si="2"/>
        <v>1</v>
      </c>
      <c r="P104" s="414">
        <v>74.36</v>
      </c>
      <c r="Q104" s="456">
        <f t="shared" si="3"/>
        <v>1</v>
      </c>
      <c r="R104" s="466" t="s">
        <v>1114</v>
      </c>
    </row>
    <row r="105" spans="1:18" ht="39.6" x14ac:dyDescent="0.25">
      <c r="A105" s="109" t="s">
        <v>305</v>
      </c>
      <c r="B105" s="236" t="s">
        <v>707</v>
      </c>
      <c r="C105" s="236" t="s">
        <v>715</v>
      </c>
      <c r="D105" s="236" t="s">
        <v>811</v>
      </c>
      <c r="E105" s="237"/>
      <c r="F105" s="238" t="s">
        <v>754</v>
      </c>
      <c r="G105" s="460" t="s">
        <v>790</v>
      </c>
      <c r="H105" s="240" t="s">
        <v>775</v>
      </c>
      <c r="I105" s="240" t="s">
        <v>757</v>
      </c>
      <c r="J105" s="241" t="s">
        <v>669</v>
      </c>
      <c r="K105" s="457">
        <v>100</v>
      </c>
      <c r="L105" s="242"/>
      <c r="M105" s="414">
        <v>140</v>
      </c>
      <c r="N105" s="414">
        <v>140</v>
      </c>
      <c r="O105" s="456">
        <f t="shared" si="2"/>
        <v>1</v>
      </c>
      <c r="P105" s="414">
        <v>74.36</v>
      </c>
      <c r="Q105" s="456">
        <f t="shared" si="3"/>
        <v>1</v>
      </c>
      <c r="R105" s="466" t="s">
        <v>1114</v>
      </c>
    </row>
    <row r="106" spans="1:18" ht="39.6" x14ac:dyDescent="0.25">
      <c r="A106" s="109" t="s">
        <v>305</v>
      </c>
      <c r="B106" s="236" t="s">
        <v>707</v>
      </c>
      <c r="C106" s="236" t="s">
        <v>715</v>
      </c>
      <c r="D106" s="236" t="s">
        <v>811</v>
      </c>
      <c r="E106" s="237"/>
      <c r="F106" s="238" t="s">
        <v>754</v>
      </c>
      <c r="G106" s="460" t="s">
        <v>791</v>
      </c>
      <c r="H106" s="240" t="s">
        <v>763</v>
      </c>
      <c r="I106" s="240" t="s">
        <v>764</v>
      </c>
      <c r="J106" s="241" t="s">
        <v>669</v>
      </c>
      <c r="K106" s="457">
        <v>28.08</v>
      </c>
      <c r="L106" s="242"/>
      <c r="M106" s="414">
        <v>140</v>
      </c>
      <c r="N106" s="414">
        <v>29</v>
      </c>
      <c r="O106" s="456">
        <f t="shared" si="2"/>
        <v>0.20714285714285716</v>
      </c>
      <c r="P106" s="414">
        <v>74.36</v>
      </c>
      <c r="Q106" s="456">
        <f t="shared" si="3"/>
        <v>0.73768823768823777</v>
      </c>
      <c r="R106" s="466" t="s">
        <v>1114</v>
      </c>
    </row>
    <row r="107" spans="1:18" ht="39.6" x14ac:dyDescent="0.25">
      <c r="A107" s="109" t="s">
        <v>305</v>
      </c>
      <c r="B107" s="236" t="s">
        <v>707</v>
      </c>
      <c r="C107" s="236" t="s">
        <v>715</v>
      </c>
      <c r="D107" s="236" t="s">
        <v>811</v>
      </c>
      <c r="E107" s="237"/>
      <c r="F107" s="238" t="s">
        <v>754</v>
      </c>
      <c r="G107" s="460" t="s">
        <v>792</v>
      </c>
      <c r="H107" s="240" t="s">
        <v>759</v>
      </c>
      <c r="I107" s="240" t="s">
        <v>760</v>
      </c>
      <c r="J107" s="241" t="s">
        <v>669</v>
      </c>
      <c r="K107" s="457">
        <v>28.08</v>
      </c>
      <c r="L107" s="242" t="s">
        <v>793</v>
      </c>
      <c r="M107" s="414">
        <v>140</v>
      </c>
      <c r="N107" s="414">
        <v>29</v>
      </c>
      <c r="O107" s="456">
        <f t="shared" si="2"/>
        <v>0.20714285714285716</v>
      </c>
      <c r="P107" s="414">
        <v>74.36</v>
      </c>
      <c r="Q107" s="456">
        <f t="shared" si="3"/>
        <v>0.73768823768823777</v>
      </c>
      <c r="R107" s="466" t="s">
        <v>1114</v>
      </c>
    </row>
    <row r="108" spans="1:18" ht="39.6" x14ac:dyDescent="0.25">
      <c r="A108" s="109" t="s">
        <v>305</v>
      </c>
      <c r="B108" s="236" t="s">
        <v>707</v>
      </c>
      <c r="C108" s="236" t="s">
        <v>715</v>
      </c>
      <c r="D108" s="236" t="s">
        <v>811</v>
      </c>
      <c r="E108" s="237"/>
      <c r="F108" s="238" t="s">
        <v>754</v>
      </c>
      <c r="G108" s="460" t="s">
        <v>794</v>
      </c>
      <c r="H108" s="240" t="s">
        <v>756</v>
      </c>
      <c r="I108" s="240" t="s">
        <v>757</v>
      </c>
      <c r="J108" s="241" t="s">
        <v>669</v>
      </c>
      <c r="K108" s="457">
        <v>100</v>
      </c>
      <c r="L108" s="242" t="s">
        <v>758</v>
      </c>
      <c r="M108" s="414">
        <v>140</v>
      </c>
      <c r="N108" s="414">
        <v>140</v>
      </c>
      <c r="O108" s="456">
        <f t="shared" si="2"/>
        <v>1</v>
      </c>
      <c r="P108" s="414">
        <v>74.36</v>
      </c>
      <c r="Q108" s="456">
        <f t="shared" si="3"/>
        <v>1</v>
      </c>
      <c r="R108" s="466" t="s">
        <v>1114</v>
      </c>
    </row>
    <row r="109" spans="1:18" ht="39.6" x14ac:dyDescent="0.25">
      <c r="A109" s="109" t="s">
        <v>305</v>
      </c>
      <c r="B109" s="236" t="s">
        <v>707</v>
      </c>
      <c r="C109" s="236" t="s">
        <v>715</v>
      </c>
      <c r="D109" s="236" t="s">
        <v>811</v>
      </c>
      <c r="E109" s="237"/>
      <c r="F109" s="238" t="s">
        <v>754</v>
      </c>
      <c r="G109" s="460" t="s">
        <v>795</v>
      </c>
      <c r="H109" s="240" t="s">
        <v>763</v>
      </c>
      <c r="I109" s="240" t="s">
        <v>764</v>
      </c>
      <c r="J109" s="241" t="s">
        <v>669</v>
      </c>
      <c r="K109" s="457">
        <v>28.08</v>
      </c>
      <c r="L109" s="242" t="s">
        <v>770</v>
      </c>
      <c r="M109" s="414">
        <v>140</v>
      </c>
      <c r="N109" s="414">
        <v>29</v>
      </c>
      <c r="O109" s="456">
        <f t="shared" si="2"/>
        <v>0.20714285714285716</v>
      </c>
      <c r="P109" s="414">
        <v>74.36</v>
      </c>
      <c r="Q109" s="456">
        <f t="shared" si="3"/>
        <v>0.73768823768823777</v>
      </c>
      <c r="R109" s="466" t="s">
        <v>1114</v>
      </c>
    </row>
    <row r="110" spans="1:18" ht="39.6" x14ac:dyDescent="0.25">
      <c r="A110" s="109" t="s">
        <v>305</v>
      </c>
      <c r="B110" s="236" t="s">
        <v>707</v>
      </c>
      <c r="C110" s="236" t="s">
        <v>715</v>
      </c>
      <c r="D110" s="236" t="s">
        <v>811</v>
      </c>
      <c r="E110" s="237"/>
      <c r="F110" s="238" t="s">
        <v>754</v>
      </c>
      <c r="G110" s="460" t="s">
        <v>796</v>
      </c>
      <c r="H110" s="240" t="s">
        <v>763</v>
      </c>
      <c r="I110" s="240" t="s">
        <v>797</v>
      </c>
      <c r="J110" s="241" t="s">
        <v>669</v>
      </c>
      <c r="K110" s="457">
        <v>28.08</v>
      </c>
      <c r="L110" s="242"/>
      <c r="M110" s="414">
        <v>140</v>
      </c>
      <c r="N110" s="414">
        <v>29</v>
      </c>
      <c r="O110" s="456">
        <f t="shared" si="2"/>
        <v>0.20714285714285716</v>
      </c>
      <c r="P110" s="414">
        <v>74.36</v>
      </c>
      <c r="Q110" s="456">
        <f t="shared" si="3"/>
        <v>0.73768823768823777</v>
      </c>
      <c r="R110" s="466" t="s">
        <v>1114</v>
      </c>
    </row>
    <row r="111" spans="1:18" ht="39.6" x14ac:dyDescent="0.25">
      <c r="A111" s="109" t="s">
        <v>305</v>
      </c>
      <c r="B111" s="236" t="s">
        <v>707</v>
      </c>
      <c r="C111" s="236" t="s">
        <v>715</v>
      </c>
      <c r="D111" s="236" t="s">
        <v>811</v>
      </c>
      <c r="E111" s="237"/>
      <c r="F111" s="238" t="s">
        <v>754</v>
      </c>
      <c r="G111" s="460" t="s">
        <v>798</v>
      </c>
      <c r="H111" s="240" t="s">
        <v>763</v>
      </c>
      <c r="I111" s="240" t="s">
        <v>764</v>
      </c>
      <c r="J111" s="241" t="s">
        <v>669</v>
      </c>
      <c r="K111" s="457">
        <v>28.08</v>
      </c>
      <c r="L111" s="242"/>
      <c r="M111" s="414">
        <v>140</v>
      </c>
      <c r="N111" s="414">
        <v>29</v>
      </c>
      <c r="O111" s="456">
        <f t="shared" si="2"/>
        <v>0.20714285714285716</v>
      </c>
      <c r="P111" s="414">
        <v>74.36</v>
      </c>
      <c r="Q111" s="456">
        <f t="shared" si="3"/>
        <v>0.73768823768823777</v>
      </c>
      <c r="R111" s="466" t="s">
        <v>1114</v>
      </c>
    </row>
    <row r="112" spans="1:18" ht="39.6" x14ac:dyDescent="0.25">
      <c r="A112" s="109" t="s">
        <v>305</v>
      </c>
      <c r="B112" s="236" t="s">
        <v>707</v>
      </c>
      <c r="C112" s="236" t="s">
        <v>715</v>
      </c>
      <c r="D112" s="236" t="s">
        <v>811</v>
      </c>
      <c r="E112" s="237"/>
      <c r="F112" s="238" t="s">
        <v>799</v>
      </c>
      <c r="G112" s="460" t="s">
        <v>800</v>
      </c>
      <c r="H112" s="240" t="s">
        <v>763</v>
      </c>
      <c r="I112" s="240" t="s">
        <v>764</v>
      </c>
      <c r="J112" s="461" t="s">
        <v>801</v>
      </c>
      <c r="K112" s="457">
        <v>28.08</v>
      </c>
      <c r="L112" s="242"/>
      <c r="M112" s="414">
        <v>140</v>
      </c>
      <c r="N112" s="414">
        <v>29</v>
      </c>
      <c r="O112" s="456">
        <f t="shared" si="2"/>
        <v>0.20714285714285716</v>
      </c>
      <c r="P112" s="414">
        <v>74.36</v>
      </c>
      <c r="Q112" s="456">
        <f t="shared" si="3"/>
        <v>0.73768823768823777</v>
      </c>
      <c r="R112" s="466" t="s">
        <v>1114</v>
      </c>
    </row>
    <row r="113" spans="1:18" ht="39.6" x14ac:dyDescent="0.25">
      <c r="A113" s="109" t="s">
        <v>305</v>
      </c>
      <c r="B113" s="236" t="s">
        <v>707</v>
      </c>
      <c r="C113" s="236" t="s">
        <v>715</v>
      </c>
      <c r="D113" s="236" t="s">
        <v>811</v>
      </c>
      <c r="E113" s="237"/>
      <c r="F113" s="238" t="s">
        <v>799</v>
      </c>
      <c r="G113" s="460" t="s">
        <v>802</v>
      </c>
      <c r="H113" s="240" t="s">
        <v>763</v>
      </c>
      <c r="I113" s="240" t="s">
        <v>764</v>
      </c>
      <c r="J113" s="461" t="s">
        <v>801</v>
      </c>
      <c r="K113" s="457">
        <v>28.08</v>
      </c>
      <c r="L113" s="242"/>
      <c r="M113" s="414">
        <v>140</v>
      </c>
      <c r="N113" s="414">
        <v>29</v>
      </c>
      <c r="O113" s="456">
        <f t="shared" si="2"/>
        <v>0.20714285714285716</v>
      </c>
      <c r="P113" s="414">
        <v>74.36</v>
      </c>
      <c r="Q113" s="456">
        <f t="shared" si="3"/>
        <v>0.73768823768823777</v>
      </c>
      <c r="R113" s="466" t="s">
        <v>1114</v>
      </c>
    </row>
    <row r="114" spans="1:18" ht="39.6" x14ac:dyDescent="0.25">
      <c r="A114" s="109" t="s">
        <v>305</v>
      </c>
      <c r="B114" s="236" t="s">
        <v>707</v>
      </c>
      <c r="C114" s="236" t="s">
        <v>715</v>
      </c>
      <c r="D114" s="236" t="s">
        <v>811</v>
      </c>
      <c r="E114" s="237"/>
      <c r="F114" s="238" t="s">
        <v>799</v>
      </c>
      <c r="G114" s="460" t="s">
        <v>803</v>
      </c>
      <c r="H114" s="240" t="s">
        <v>763</v>
      </c>
      <c r="I114" s="240" t="s">
        <v>764</v>
      </c>
      <c r="J114" s="461" t="s">
        <v>801</v>
      </c>
      <c r="K114" s="457">
        <v>28.08</v>
      </c>
      <c r="L114" s="242"/>
      <c r="M114" s="414">
        <v>140</v>
      </c>
      <c r="N114" s="414">
        <v>29</v>
      </c>
      <c r="O114" s="456">
        <f t="shared" si="2"/>
        <v>0.20714285714285716</v>
      </c>
      <c r="P114" s="414">
        <v>74.36</v>
      </c>
      <c r="Q114" s="456">
        <f t="shared" si="3"/>
        <v>0.73768823768823777</v>
      </c>
      <c r="R114" s="466" t="s">
        <v>1114</v>
      </c>
    </row>
    <row r="115" spans="1:18" ht="39.6" x14ac:dyDescent="0.25">
      <c r="A115" s="109" t="s">
        <v>305</v>
      </c>
      <c r="B115" s="236" t="s">
        <v>707</v>
      </c>
      <c r="C115" s="236" t="s">
        <v>715</v>
      </c>
      <c r="D115" s="236" t="s">
        <v>811</v>
      </c>
      <c r="E115" s="237"/>
      <c r="F115" s="238" t="s">
        <v>799</v>
      </c>
      <c r="G115" s="460" t="s">
        <v>804</v>
      </c>
      <c r="H115" s="240" t="s">
        <v>763</v>
      </c>
      <c r="I115" s="240" t="s">
        <v>764</v>
      </c>
      <c r="J115" s="461" t="s">
        <v>801</v>
      </c>
      <c r="K115" s="457">
        <v>28.08</v>
      </c>
      <c r="L115" s="242"/>
      <c r="M115" s="414">
        <v>140</v>
      </c>
      <c r="N115" s="414">
        <v>29</v>
      </c>
      <c r="O115" s="456">
        <f t="shared" si="2"/>
        <v>0.20714285714285716</v>
      </c>
      <c r="P115" s="414">
        <v>74.36</v>
      </c>
      <c r="Q115" s="456">
        <f t="shared" si="3"/>
        <v>0.73768823768823777</v>
      </c>
      <c r="R115" s="466" t="s">
        <v>1114</v>
      </c>
    </row>
    <row r="116" spans="1:18" ht="39.6" x14ac:dyDescent="0.25">
      <c r="A116" s="109" t="s">
        <v>305</v>
      </c>
      <c r="B116" s="236" t="s">
        <v>707</v>
      </c>
      <c r="C116" s="236" t="s">
        <v>715</v>
      </c>
      <c r="D116" s="236" t="s">
        <v>811</v>
      </c>
      <c r="E116" s="237"/>
      <c r="F116" s="238" t="s">
        <v>799</v>
      </c>
      <c r="G116" s="460" t="s">
        <v>805</v>
      </c>
      <c r="H116" s="240" t="s">
        <v>763</v>
      </c>
      <c r="I116" s="240" t="s">
        <v>764</v>
      </c>
      <c r="J116" s="461" t="s">
        <v>801</v>
      </c>
      <c r="K116" s="457">
        <v>28.08</v>
      </c>
      <c r="L116" s="242"/>
      <c r="M116" s="414">
        <v>140</v>
      </c>
      <c r="N116" s="414">
        <v>29</v>
      </c>
      <c r="O116" s="456">
        <f t="shared" si="2"/>
        <v>0.20714285714285716</v>
      </c>
      <c r="P116" s="414">
        <v>74.36</v>
      </c>
      <c r="Q116" s="456">
        <f t="shared" si="3"/>
        <v>0.73768823768823777</v>
      </c>
      <c r="R116" s="466" t="s">
        <v>1114</v>
      </c>
    </row>
    <row r="117" spans="1:18" ht="39.6" x14ac:dyDescent="0.25">
      <c r="A117" s="109" t="s">
        <v>305</v>
      </c>
      <c r="B117" s="236" t="s">
        <v>707</v>
      </c>
      <c r="C117" s="236" t="s">
        <v>715</v>
      </c>
      <c r="D117" s="236" t="s">
        <v>811</v>
      </c>
      <c r="E117" s="237"/>
      <c r="F117" s="238" t="s">
        <v>799</v>
      </c>
      <c r="G117" s="460" t="s">
        <v>806</v>
      </c>
      <c r="H117" s="240" t="s">
        <v>763</v>
      </c>
      <c r="I117" s="240" t="s">
        <v>797</v>
      </c>
      <c r="J117" s="461" t="s">
        <v>801</v>
      </c>
      <c r="K117" s="457">
        <v>28.08</v>
      </c>
      <c r="L117" s="242"/>
      <c r="M117" s="414">
        <v>140</v>
      </c>
      <c r="N117" s="414">
        <v>29</v>
      </c>
      <c r="O117" s="456">
        <f t="shared" si="2"/>
        <v>0.20714285714285716</v>
      </c>
      <c r="P117" s="414">
        <v>74.36</v>
      </c>
      <c r="Q117" s="456">
        <f t="shared" si="3"/>
        <v>0.73768823768823777</v>
      </c>
      <c r="R117" s="466" t="s">
        <v>1114</v>
      </c>
    </row>
    <row r="118" spans="1:18" ht="39.6" x14ac:dyDescent="0.25">
      <c r="A118" s="109" t="s">
        <v>305</v>
      </c>
      <c r="B118" s="236" t="s">
        <v>707</v>
      </c>
      <c r="C118" s="236" t="s">
        <v>715</v>
      </c>
      <c r="D118" s="236" t="s">
        <v>811</v>
      </c>
      <c r="E118" s="237"/>
      <c r="F118" s="238" t="s">
        <v>799</v>
      </c>
      <c r="G118" s="460" t="s">
        <v>807</v>
      </c>
      <c r="H118" s="240" t="s">
        <v>763</v>
      </c>
      <c r="I118" s="240" t="s">
        <v>797</v>
      </c>
      <c r="J118" s="461" t="s">
        <v>801</v>
      </c>
      <c r="K118" s="457">
        <v>28.08</v>
      </c>
      <c r="L118" s="242"/>
      <c r="M118" s="414">
        <v>140</v>
      </c>
      <c r="N118" s="414">
        <v>29</v>
      </c>
      <c r="O118" s="456">
        <f t="shared" si="2"/>
        <v>0.20714285714285716</v>
      </c>
      <c r="P118" s="414">
        <v>74.36</v>
      </c>
      <c r="Q118" s="456">
        <f t="shared" si="3"/>
        <v>0.73768823768823777</v>
      </c>
      <c r="R118" s="466" t="s">
        <v>1114</v>
      </c>
    </row>
    <row r="119" spans="1:18" ht="39.6" x14ac:dyDescent="0.25">
      <c r="A119" s="109" t="s">
        <v>305</v>
      </c>
      <c r="B119" s="236" t="s">
        <v>707</v>
      </c>
      <c r="C119" s="236" t="s">
        <v>715</v>
      </c>
      <c r="D119" s="236" t="s">
        <v>811</v>
      </c>
      <c r="E119" s="237"/>
      <c r="F119" s="238" t="s">
        <v>799</v>
      </c>
      <c r="G119" s="460" t="s">
        <v>808</v>
      </c>
      <c r="H119" s="240" t="s">
        <v>763</v>
      </c>
      <c r="I119" s="240" t="s">
        <v>764</v>
      </c>
      <c r="J119" s="461" t="s">
        <v>801</v>
      </c>
      <c r="K119" s="457">
        <v>28.08</v>
      </c>
      <c r="L119" s="242"/>
      <c r="M119" s="414">
        <v>140</v>
      </c>
      <c r="N119" s="414">
        <v>29</v>
      </c>
      <c r="O119" s="456">
        <f t="shared" si="2"/>
        <v>0.20714285714285716</v>
      </c>
      <c r="P119" s="414">
        <v>74.36</v>
      </c>
      <c r="Q119" s="456">
        <f t="shared" si="3"/>
        <v>0.73768823768823777</v>
      </c>
      <c r="R119" s="466" t="s">
        <v>1114</v>
      </c>
    </row>
    <row r="120" spans="1:18" ht="43.2" x14ac:dyDescent="0.25">
      <c r="A120" s="109" t="s">
        <v>305</v>
      </c>
      <c r="B120" s="236" t="s">
        <v>707</v>
      </c>
      <c r="C120" s="236" t="s">
        <v>733</v>
      </c>
      <c r="D120" s="236" t="s">
        <v>734</v>
      </c>
      <c r="E120" s="237"/>
      <c r="F120" s="238" t="s">
        <v>754</v>
      </c>
      <c r="G120" s="239" t="s">
        <v>809</v>
      </c>
      <c r="H120" s="240" t="s">
        <v>759</v>
      </c>
      <c r="I120" s="240" t="s">
        <v>760</v>
      </c>
      <c r="J120" s="241" t="s">
        <v>669</v>
      </c>
      <c r="K120" s="457">
        <v>18.18</v>
      </c>
      <c r="L120" s="242" t="s">
        <v>810</v>
      </c>
      <c r="M120" s="414">
        <v>118</v>
      </c>
      <c r="N120" s="414">
        <v>4</v>
      </c>
      <c r="O120" s="456">
        <f t="shared" si="2"/>
        <v>3.3898305084745763E-2</v>
      </c>
      <c r="P120" s="414">
        <v>18.97</v>
      </c>
      <c r="Q120" s="456">
        <f t="shared" si="3"/>
        <v>0.18645932389849157</v>
      </c>
      <c r="R120" s="872" t="s">
        <v>1253</v>
      </c>
    </row>
    <row r="121" spans="1:18" ht="39.6" x14ac:dyDescent="0.25">
      <c r="A121" s="109" t="s">
        <v>305</v>
      </c>
      <c r="B121" s="236" t="s">
        <v>707</v>
      </c>
      <c r="C121" s="236" t="s">
        <v>733</v>
      </c>
      <c r="D121" s="236" t="s">
        <v>734</v>
      </c>
      <c r="E121" s="237"/>
      <c r="F121" s="238" t="s">
        <v>754</v>
      </c>
      <c r="G121" s="239" t="s">
        <v>755</v>
      </c>
      <c r="H121" s="240" t="s">
        <v>756</v>
      </c>
      <c r="I121" s="240" t="s">
        <v>757</v>
      </c>
      <c r="J121" s="241" t="s">
        <v>669</v>
      </c>
      <c r="K121" s="457">
        <v>100</v>
      </c>
      <c r="L121" s="242" t="s">
        <v>758</v>
      </c>
      <c r="M121" s="414">
        <v>118</v>
      </c>
      <c r="N121" s="414">
        <v>118</v>
      </c>
      <c r="O121" s="456">
        <f t="shared" si="2"/>
        <v>1</v>
      </c>
      <c r="P121" s="414">
        <v>53.85</v>
      </c>
      <c r="Q121" s="456">
        <f t="shared" si="3"/>
        <v>1</v>
      </c>
      <c r="R121" s="466" t="s">
        <v>1114</v>
      </c>
    </row>
    <row r="122" spans="1:18" ht="57.6" x14ac:dyDescent="0.25">
      <c r="A122" s="109" t="s">
        <v>305</v>
      </c>
      <c r="B122" s="236" t="s">
        <v>707</v>
      </c>
      <c r="C122" s="236" t="s">
        <v>733</v>
      </c>
      <c r="D122" s="236" t="s">
        <v>734</v>
      </c>
      <c r="E122" s="237"/>
      <c r="F122" s="238" t="s">
        <v>754</v>
      </c>
      <c r="G122" s="239" t="s">
        <v>724</v>
      </c>
      <c r="H122" s="240" t="s">
        <v>759</v>
      </c>
      <c r="I122" s="240" t="s">
        <v>760</v>
      </c>
      <c r="J122" s="241" t="s">
        <v>669</v>
      </c>
      <c r="K122" s="457">
        <v>18.18</v>
      </c>
      <c r="L122" s="242" t="s">
        <v>761</v>
      </c>
      <c r="M122" s="414">
        <v>118</v>
      </c>
      <c r="N122" s="414">
        <v>4</v>
      </c>
      <c r="O122" s="456">
        <f t="shared" si="2"/>
        <v>3.3898305084745763E-2</v>
      </c>
      <c r="P122" s="414">
        <v>18.97</v>
      </c>
      <c r="Q122" s="456">
        <f t="shared" si="3"/>
        <v>0.18645932389849157</v>
      </c>
      <c r="R122" s="872" t="s">
        <v>1254</v>
      </c>
    </row>
    <row r="123" spans="1:18" ht="39.6" x14ac:dyDescent="0.25">
      <c r="A123" s="109" t="s">
        <v>305</v>
      </c>
      <c r="B123" s="236" t="s">
        <v>707</v>
      </c>
      <c r="C123" s="236" t="s">
        <v>733</v>
      </c>
      <c r="D123" s="236" t="s">
        <v>734</v>
      </c>
      <c r="E123" s="237"/>
      <c r="F123" s="238" t="s">
        <v>754</v>
      </c>
      <c r="G123" s="239" t="s">
        <v>762</v>
      </c>
      <c r="H123" s="240" t="s">
        <v>763</v>
      </c>
      <c r="I123" s="240" t="s">
        <v>764</v>
      </c>
      <c r="J123" s="241" t="s">
        <v>669</v>
      </c>
      <c r="K123" s="457">
        <v>18.18</v>
      </c>
      <c r="L123" s="242"/>
      <c r="M123" s="414">
        <v>118</v>
      </c>
      <c r="N123" s="414">
        <v>7</v>
      </c>
      <c r="O123" s="456">
        <f t="shared" si="2"/>
        <v>5.9322033898305086E-2</v>
      </c>
      <c r="P123" s="414">
        <v>53.85</v>
      </c>
      <c r="Q123" s="456">
        <f t="shared" si="3"/>
        <v>0.32630381682236026</v>
      </c>
      <c r="R123" s="466" t="s">
        <v>1114</v>
      </c>
    </row>
    <row r="124" spans="1:18" ht="39.6" x14ac:dyDescent="0.25">
      <c r="A124" s="109" t="s">
        <v>305</v>
      </c>
      <c r="B124" s="236" t="s">
        <v>707</v>
      </c>
      <c r="C124" s="236" t="s">
        <v>733</v>
      </c>
      <c r="D124" s="236" t="s">
        <v>734</v>
      </c>
      <c r="E124" s="237"/>
      <c r="F124" s="238" t="s">
        <v>754</v>
      </c>
      <c r="G124" s="239" t="s">
        <v>765</v>
      </c>
      <c r="H124" s="240" t="s">
        <v>763</v>
      </c>
      <c r="I124" s="240" t="s">
        <v>764</v>
      </c>
      <c r="J124" s="241" t="s">
        <v>669</v>
      </c>
      <c r="K124" s="457">
        <v>18.18</v>
      </c>
      <c r="L124" s="242"/>
      <c r="M124" s="414">
        <v>118</v>
      </c>
      <c r="N124" s="414">
        <v>7</v>
      </c>
      <c r="O124" s="456">
        <f t="shared" si="2"/>
        <v>5.9322033898305086E-2</v>
      </c>
      <c r="P124" s="414">
        <v>53.85</v>
      </c>
      <c r="Q124" s="456">
        <f t="shared" si="3"/>
        <v>0.32630381682236026</v>
      </c>
      <c r="R124" s="466" t="s">
        <v>1114</v>
      </c>
    </row>
    <row r="125" spans="1:18" ht="39.6" x14ac:dyDescent="0.25">
      <c r="A125" s="109" t="s">
        <v>305</v>
      </c>
      <c r="B125" s="236" t="s">
        <v>707</v>
      </c>
      <c r="C125" s="236" t="s">
        <v>733</v>
      </c>
      <c r="D125" s="236" t="s">
        <v>734</v>
      </c>
      <c r="E125" s="237"/>
      <c r="F125" s="238" t="s">
        <v>754</v>
      </c>
      <c r="G125" s="239" t="s">
        <v>766</v>
      </c>
      <c r="H125" s="240" t="s">
        <v>763</v>
      </c>
      <c r="I125" s="240" t="s">
        <v>764</v>
      </c>
      <c r="J125" s="241" t="s">
        <v>669</v>
      </c>
      <c r="K125" s="457">
        <v>18.18</v>
      </c>
      <c r="L125" s="242"/>
      <c r="M125" s="414">
        <v>118</v>
      </c>
      <c r="N125" s="414">
        <v>7</v>
      </c>
      <c r="O125" s="456">
        <f t="shared" si="2"/>
        <v>5.9322033898305086E-2</v>
      </c>
      <c r="P125" s="414">
        <v>53.85</v>
      </c>
      <c r="Q125" s="456">
        <f t="shared" si="3"/>
        <v>0.32630381682236026</v>
      </c>
      <c r="R125" s="466" t="s">
        <v>1114</v>
      </c>
    </row>
    <row r="126" spans="1:18" ht="39.6" x14ac:dyDescent="0.25">
      <c r="A126" s="109" t="s">
        <v>305</v>
      </c>
      <c r="B126" s="236" t="s">
        <v>707</v>
      </c>
      <c r="C126" s="236" t="s">
        <v>733</v>
      </c>
      <c r="D126" s="236" t="s">
        <v>734</v>
      </c>
      <c r="E126" s="237"/>
      <c r="F126" s="238" t="s">
        <v>754</v>
      </c>
      <c r="G126" s="459" t="s">
        <v>767</v>
      </c>
      <c r="H126" s="240" t="s">
        <v>759</v>
      </c>
      <c r="I126" s="240" t="s">
        <v>760</v>
      </c>
      <c r="J126" s="241" t="s">
        <v>669</v>
      </c>
      <c r="K126" s="457">
        <v>18.18</v>
      </c>
      <c r="L126" s="242" t="s">
        <v>768</v>
      </c>
      <c r="M126" s="414">
        <v>118</v>
      </c>
      <c r="N126" s="414">
        <v>7</v>
      </c>
      <c r="O126" s="456">
        <f t="shared" si="2"/>
        <v>5.9322033898305086E-2</v>
      </c>
      <c r="P126" s="414">
        <v>53.85</v>
      </c>
      <c r="Q126" s="456">
        <f t="shared" si="3"/>
        <v>0.32630381682236026</v>
      </c>
      <c r="R126" s="466" t="s">
        <v>1114</v>
      </c>
    </row>
    <row r="127" spans="1:18" ht="39.6" x14ac:dyDescent="0.25">
      <c r="A127" s="109" t="s">
        <v>305</v>
      </c>
      <c r="B127" s="236" t="s">
        <v>707</v>
      </c>
      <c r="C127" s="236" t="s">
        <v>733</v>
      </c>
      <c r="D127" s="236" t="s">
        <v>734</v>
      </c>
      <c r="E127" s="237"/>
      <c r="F127" s="238" t="s">
        <v>754</v>
      </c>
      <c r="G127" s="239" t="s">
        <v>769</v>
      </c>
      <c r="H127" s="240" t="s">
        <v>763</v>
      </c>
      <c r="I127" s="240" t="s">
        <v>764</v>
      </c>
      <c r="J127" s="241" t="s">
        <v>669</v>
      </c>
      <c r="K127" s="457">
        <v>18.18</v>
      </c>
      <c r="L127" s="242" t="s">
        <v>770</v>
      </c>
      <c r="M127" s="414">
        <v>118</v>
      </c>
      <c r="N127" s="414">
        <v>7</v>
      </c>
      <c r="O127" s="456">
        <f t="shared" si="2"/>
        <v>5.9322033898305086E-2</v>
      </c>
      <c r="P127" s="414">
        <v>53.85</v>
      </c>
      <c r="Q127" s="456">
        <f t="shared" si="3"/>
        <v>0.32630381682236026</v>
      </c>
      <c r="R127" s="466" t="s">
        <v>1114</v>
      </c>
    </row>
    <row r="128" spans="1:18" ht="39.6" x14ac:dyDescent="0.25">
      <c r="A128" s="109" t="s">
        <v>305</v>
      </c>
      <c r="B128" s="236" t="s">
        <v>707</v>
      </c>
      <c r="C128" s="236" t="s">
        <v>733</v>
      </c>
      <c r="D128" s="236" t="s">
        <v>734</v>
      </c>
      <c r="E128" s="237"/>
      <c r="F128" s="238" t="s">
        <v>754</v>
      </c>
      <c r="G128" s="239" t="s">
        <v>771</v>
      </c>
      <c r="H128" s="240" t="s">
        <v>763</v>
      </c>
      <c r="I128" s="240" t="s">
        <v>764</v>
      </c>
      <c r="J128" s="241" t="s">
        <v>669</v>
      </c>
      <c r="K128" s="457">
        <v>18.18</v>
      </c>
      <c r="L128" s="242"/>
      <c r="M128" s="414">
        <v>118</v>
      </c>
      <c r="N128" s="414">
        <v>7</v>
      </c>
      <c r="O128" s="456">
        <f t="shared" si="2"/>
        <v>5.9322033898305086E-2</v>
      </c>
      <c r="P128" s="414">
        <v>53.85</v>
      </c>
      <c r="Q128" s="456">
        <f t="shared" si="3"/>
        <v>0.32630381682236026</v>
      </c>
      <c r="R128" s="466" t="s">
        <v>1114</v>
      </c>
    </row>
    <row r="129" spans="1:18" ht="39.6" x14ac:dyDescent="0.25">
      <c r="A129" s="109" t="s">
        <v>305</v>
      </c>
      <c r="B129" s="236" t="s">
        <v>707</v>
      </c>
      <c r="C129" s="236" t="s">
        <v>733</v>
      </c>
      <c r="D129" s="236" t="s">
        <v>734</v>
      </c>
      <c r="E129" s="237"/>
      <c r="F129" s="238" t="s">
        <v>754</v>
      </c>
      <c r="G129" s="239" t="s">
        <v>772</v>
      </c>
      <c r="H129" s="240" t="s">
        <v>763</v>
      </c>
      <c r="I129" s="240" t="s">
        <v>764</v>
      </c>
      <c r="J129" s="241" t="s">
        <v>669</v>
      </c>
      <c r="K129" s="457">
        <v>18.18</v>
      </c>
      <c r="L129" s="242" t="s">
        <v>770</v>
      </c>
      <c r="M129" s="414">
        <v>118</v>
      </c>
      <c r="N129" s="414">
        <v>7</v>
      </c>
      <c r="O129" s="456">
        <f t="shared" si="2"/>
        <v>5.9322033898305086E-2</v>
      </c>
      <c r="P129" s="414">
        <v>53.85</v>
      </c>
      <c r="Q129" s="456">
        <f t="shared" si="3"/>
        <v>0.32630381682236026</v>
      </c>
      <c r="R129" s="466" t="s">
        <v>1114</v>
      </c>
    </row>
    <row r="130" spans="1:18" ht="39.6" x14ac:dyDescent="0.25">
      <c r="A130" s="109" t="s">
        <v>305</v>
      </c>
      <c r="B130" s="236" t="s">
        <v>707</v>
      </c>
      <c r="C130" s="236" t="s">
        <v>733</v>
      </c>
      <c r="D130" s="236" t="s">
        <v>734</v>
      </c>
      <c r="E130" s="237"/>
      <c r="F130" s="238" t="s">
        <v>754</v>
      </c>
      <c r="G130" s="239" t="s">
        <v>773</v>
      </c>
      <c r="H130" s="240" t="s">
        <v>763</v>
      </c>
      <c r="I130" s="240" t="s">
        <v>764</v>
      </c>
      <c r="J130" s="241" t="s">
        <v>669</v>
      </c>
      <c r="K130" s="457">
        <v>18.18</v>
      </c>
      <c r="L130" s="242"/>
      <c r="M130" s="414">
        <v>118</v>
      </c>
      <c r="N130" s="414">
        <v>7</v>
      </c>
      <c r="O130" s="456">
        <f t="shared" si="2"/>
        <v>5.9322033898305086E-2</v>
      </c>
      <c r="P130" s="414">
        <v>53.85</v>
      </c>
      <c r="Q130" s="456">
        <f t="shared" si="3"/>
        <v>0.32630381682236026</v>
      </c>
      <c r="R130" s="466" t="s">
        <v>1114</v>
      </c>
    </row>
    <row r="131" spans="1:18" ht="39.6" x14ac:dyDescent="0.25">
      <c r="A131" s="109" t="s">
        <v>305</v>
      </c>
      <c r="B131" s="236" t="s">
        <v>707</v>
      </c>
      <c r="C131" s="236" t="s">
        <v>733</v>
      </c>
      <c r="D131" s="236" t="s">
        <v>734</v>
      </c>
      <c r="E131" s="237"/>
      <c r="F131" s="238" t="s">
        <v>754</v>
      </c>
      <c r="G131" s="239" t="s">
        <v>774</v>
      </c>
      <c r="H131" s="240" t="s">
        <v>775</v>
      </c>
      <c r="I131" s="240" t="s">
        <v>757</v>
      </c>
      <c r="J131" s="241" t="s">
        <v>669</v>
      </c>
      <c r="K131" s="457">
        <v>100</v>
      </c>
      <c r="L131" s="242"/>
      <c r="M131" s="414">
        <v>118</v>
      </c>
      <c r="N131" s="414">
        <v>118</v>
      </c>
      <c r="O131" s="456">
        <f t="shared" si="2"/>
        <v>1</v>
      </c>
      <c r="P131" s="414">
        <v>53.85</v>
      </c>
      <c r="Q131" s="456">
        <f t="shared" si="3"/>
        <v>1</v>
      </c>
      <c r="R131" s="466" t="s">
        <v>1114</v>
      </c>
    </row>
    <row r="132" spans="1:18" ht="39.6" x14ac:dyDescent="0.25">
      <c r="A132" s="109" t="s">
        <v>305</v>
      </c>
      <c r="B132" s="236" t="s">
        <v>707</v>
      </c>
      <c r="C132" s="236" t="s">
        <v>733</v>
      </c>
      <c r="D132" s="236" t="s">
        <v>734</v>
      </c>
      <c r="E132" s="237"/>
      <c r="F132" s="238" t="s">
        <v>754</v>
      </c>
      <c r="G132" s="239" t="s">
        <v>776</v>
      </c>
      <c r="H132" s="240" t="s">
        <v>775</v>
      </c>
      <c r="I132" s="240" t="s">
        <v>757</v>
      </c>
      <c r="J132" s="241" t="s">
        <v>669</v>
      </c>
      <c r="K132" s="457">
        <v>100</v>
      </c>
      <c r="L132" s="242"/>
      <c r="M132" s="414">
        <v>118</v>
      </c>
      <c r="N132" s="414">
        <v>118</v>
      </c>
      <c r="O132" s="456">
        <f t="shared" si="2"/>
        <v>1</v>
      </c>
      <c r="P132" s="414">
        <v>53.85</v>
      </c>
      <c r="Q132" s="456">
        <f t="shared" si="3"/>
        <v>1</v>
      </c>
      <c r="R132" s="466" t="s">
        <v>1114</v>
      </c>
    </row>
    <row r="133" spans="1:18" ht="39.6" x14ac:dyDescent="0.25">
      <c r="A133" s="109" t="s">
        <v>305</v>
      </c>
      <c r="B133" s="236" t="s">
        <v>707</v>
      </c>
      <c r="C133" s="236" t="s">
        <v>733</v>
      </c>
      <c r="D133" s="236" t="s">
        <v>734</v>
      </c>
      <c r="E133" s="237"/>
      <c r="F133" s="238" t="s">
        <v>754</v>
      </c>
      <c r="G133" s="239" t="s">
        <v>777</v>
      </c>
      <c r="H133" s="240" t="s">
        <v>763</v>
      </c>
      <c r="I133" s="240" t="s">
        <v>764</v>
      </c>
      <c r="J133" s="241" t="s">
        <v>669</v>
      </c>
      <c r="K133" s="457">
        <v>18.18</v>
      </c>
      <c r="L133" s="242"/>
      <c r="M133" s="414">
        <v>118</v>
      </c>
      <c r="N133" s="414">
        <v>7</v>
      </c>
      <c r="O133" s="456">
        <f t="shared" ref="O133:O196" si="4">N133/M133</f>
        <v>5.9322033898305086E-2</v>
      </c>
      <c r="P133" s="414">
        <v>53.85</v>
      </c>
      <c r="Q133" s="456">
        <f t="shared" ref="Q133:Q196" si="5">N133/(M133*K133/100)</f>
        <v>0.32630381682236026</v>
      </c>
      <c r="R133" s="466" t="s">
        <v>1114</v>
      </c>
    </row>
    <row r="134" spans="1:18" ht="39.6" x14ac:dyDescent="0.25">
      <c r="A134" s="109" t="s">
        <v>305</v>
      </c>
      <c r="B134" s="236" t="s">
        <v>707</v>
      </c>
      <c r="C134" s="236" t="s">
        <v>733</v>
      </c>
      <c r="D134" s="236" t="s">
        <v>734</v>
      </c>
      <c r="E134" s="237"/>
      <c r="F134" s="238" t="s">
        <v>754</v>
      </c>
      <c r="G134" s="460" t="s">
        <v>781</v>
      </c>
      <c r="H134" s="240" t="s">
        <v>775</v>
      </c>
      <c r="I134" s="240" t="s">
        <v>757</v>
      </c>
      <c r="J134" s="241" t="s">
        <v>669</v>
      </c>
      <c r="K134" s="457">
        <v>100</v>
      </c>
      <c r="L134" s="242"/>
      <c r="M134" s="414">
        <v>118</v>
      </c>
      <c r="N134" s="414">
        <v>118</v>
      </c>
      <c r="O134" s="456">
        <f t="shared" si="4"/>
        <v>1</v>
      </c>
      <c r="P134" s="414">
        <v>53.85</v>
      </c>
      <c r="Q134" s="456">
        <f t="shared" si="5"/>
        <v>1</v>
      </c>
      <c r="R134" s="466" t="s">
        <v>1114</v>
      </c>
    </row>
    <row r="135" spans="1:18" ht="39.6" x14ac:dyDescent="0.25">
      <c r="A135" s="109" t="s">
        <v>305</v>
      </c>
      <c r="B135" s="236" t="s">
        <v>707</v>
      </c>
      <c r="C135" s="236" t="s">
        <v>733</v>
      </c>
      <c r="D135" s="236" t="s">
        <v>734</v>
      </c>
      <c r="E135" s="237"/>
      <c r="F135" s="238" t="s">
        <v>754</v>
      </c>
      <c r="G135" s="460" t="s">
        <v>782</v>
      </c>
      <c r="H135" s="240" t="s">
        <v>763</v>
      </c>
      <c r="I135" s="240" t="s">
        <v>764</v>
      </c>
      <c r="J135" s="241" t="s">
        <v>669</v>
      </c>
      <c r="K135" s="457">
        <v>18.18</v>
      </c>
      <c r="L135" s="242"/>
      <c r="M135" s="414">
        <v>118</v>
      </c>
      <c r="N135" s="414">
        <v>7</v>
      </c>
      <c r="O135" s="456">
        <f t="shared" si="4"/>
        <v>5.9322033898305086E-2</v>
      </c>
      <c r="P135" s="414">
        <v>53.85</v>
      </c>
      <c r="Q135" s="456">
        <f t="shared" si="5"/>
        <v>0.32630381682236026</v>
      </c>
      <c r="R135" s="466" t="s">
        <v>1114</v>
      </c>
    </row>
    <row r="136" spans="1:18" ht="39.6" x14ac:dyDescent="0.25">
      <c r="A136" s="109" t="s">
        <v>305</v>
      </c>
      <c r="B136" s="236" t="s">
        <v>707</v>
      </c>
      <c r="C136" s="236" t="s">
        <v>733</v>
      </c>
      <c r="D136" s="236" t="s">
        <v>734</v>
      </c>
      <c r="E136" s="237"/>
      <c r="F136" s="238" t="s">
        <v>754</v>
      </c>
      <c r="G136" s="460" t="s">
        <v>783</v>
      </c>
      <c r="H136" s="240" t="s">
        <v>763</v>
      </c>
      <c r="I136" s="240" t="s">
        <v>764</v>
      </c>
      <c r="J136" s="241" t="s">
        <v>669</v>
      </c>
      <c r="K136" s="457">
        <v>18.18</v>
      </c>
      <c r="L136" s="242"/>
      <c r="M136" s="414">
        <v>118</v>
      </c>
      <c r="N136" s="414">
        <v>7</v>
      </c>
      <c r="O136" s="456">
        <f t="shared" si="4"/>
        <v>5.9322033898305086E-2</v>
      </c>
      <c r="P136" s="414">
        <v>53.85</v>
      </c>
      <c r="Q136" s="456">
        <f t="shared" si="5"/>
        <v>0.32630381682236026</v>
      </c>
      <c r="R136" s="466" t="s">
        <v>1114</v>
      </c>
    </row>
    <row r="137" spans="1:18" ht="39.6" x14ac:dyDescent="0.25">
      <c r="A137" s="109" t="s">
        <v>305</v>
      </c>
      <c r="B137" s="236" t="s">
        <v>707</v>
      </c>
      <c r="C137" s="236" t="s">
        <v>733</v>
      </c>
      <c r="D137" s="236" t="s">
        <v>734</v>
      </c>
      <c r="E137" s="237"/>
      <c r="F137" s="238" t="s">
        <v>754</v>
      </c>
      <c r="G137" s="460" t="s">
        <v>784</v>
      </c>
      <c r="H137" s="240" t="s">
        <v>763</v>
      </c>
      <c r="I137" s="240" t="s">
        <v>764</v>
      </c>
      <c r="J137" s="241" t="s">
        <v>669</v>
      </c>
      <c r="K137" s="457">
        <v>18.18</v>
      </c>
      <c r="L137" s="242"/>
      <c r="M137" s="414">
        <v>118</v>
      </c>
      <c r="N137" s="414">
        <v>7</v>
      </c>
      <c r="O137" s="456">
        <f t="shared" si="4"/>
        <v>5.9322033898305086E-2</v>
      </c>
      <c r="P137" s="414">
        <v>53.85</v>
      </c>
      <c r="Q137" s="456">
        <f t="shared" si="5"/>
        <v>0.32630381682236026</v>
      </c>
      <c r="R137" s="466" t="s">
        <v>1114</v>
      </c>
    </row>
    <row r="138" spans="1:18" ht="39.6" x14ac:dyDescent="0.25">
      <c r="A138" s="109" t="s">
        <v>305</v>
      </c>
      <c r="B138" s="236" t="s">
        <v>707</v>
      </c>
      <c r="C138" s="236" t="s">
        <v>733</v>
      </c>
      <c r="D138" s="236" t="s">
        <v>734</v>
      </c>
      <c r="E138" s="237"/>
      <c r="F138" s="238" t="s">
        <v>754</v>
      </c>
      <c r="G138" s="460" t="s">
        <v>785</v>
      </c>
      <c r="H138" s="240" t="s">
        <v>763</v>
      </c>
      <c r="I138" s="240" t="s">
        <v>764</v>
      </c>
      <c r="J138" s="241" t="s">
        <v>669</v>
      </c>
      <c r="K138" s="457">
        <v>18.18</v>
      </c>
      <c r="L138" s="242"/>
      <c r="M138" s="414">
        <v>118</v>
      </c>
      <c r="N138" s="414">
        <v>7</v>
      </c>
      <c r="O138" s="456">
        <f t="shared" si="4"/>
        <v>5.9322033898305086E-2</v>
      </c>
      <c r="P138" s="414">
        <v>53.85</v>
      </c>
      <c r="Q138" s="456">
        <f t="shared" si="5"/>
        <v>0.32630381682236026</v>
      </c>
      <c r="R138" s="466" t="s">
        <v>1114</v>
      </c>
    </row>
    <row r="139" spans="1:18" ht="39.6" x14ac:dyDescent="0.25">
      <c r="A139" s="109" t="s">
        <v>305</v>
      </c>
      <c r="B139" s="236" t="s">
        <v>707</v>
      </c>
      <c r="C139" s="236" t="s">
        <v>733</v>
      </c>
      <c r="D139" s="236" t="s">
        <v>734</v>
      </c>
      <c r="E139" s="237"/>
      <c r="F139" s="238" t="s">
        <v>754</v>
      </c>
      <c r="G139" s="460" t="s">
        <v>786</v>
      </c>
      <c r="H139" s="240" t="s">
        <v>763</v>
      </c>
      <c r="I139" s="240" t="s">
        <v>764</v>
      </c>
      <c r="J139" s="241" t="s">
        <v>669</v>
      </c>
      <c r="K139" s="457">
        <v>18.18</v>
      </c>
      <c r="L139" s="242"/>
      <c r="M139" s="414">
        <v>118</v>
      </c>
      <c r="N139" s="414">
        <v>7</v>
      </c>
      <c r="O139" s="456">
        <f t="shared" si="4"/>
        <v>5.9322033898305086E-2</v>
      </c>
      <c r="P139" s="414">
        <v>53.85</v>
      </c>
      <c r="Q139" s="456">
        <f t="shared" si="5"/>
        <v>0.32630381682236026</v>
      </c>
      <c r="R139" s="466" t="s">
        <v>1114</v>
      </c>
    </row>
    <row r="140" spans="1:18" ht="39.6" x14ac:dyDescent="0.25">
      <c r="A140" s="109" t="s">
        <v>305</v>
      </c>
      <c r="B140" s="236" t="s">
        <v>707</v>
      </c>
      <c r="C140" s="236" t="s">
        <v>733</v>
      </c>
      <c r="D140" s="236" t="s">
        <v>734</v>
      </c>
      <c r="E140" s="237"/>
      <c r="F140" s="238" t="s">
        <v>754</v>
      </c>
      <c r="G140" s="460" t="s">
        <v>787</v>
      </c>
      <c r="H140" s="240" t="s">
        <v>763</v>
      </c>
      <c r="I140" s="240" t="s">
        <v>764</v>
      </c>
      <c r="J140" s="241" t="s">
        <v>669</v>
      </c>
      <c r="K140" s="457">
        <v>18.18</v>
      </c>
      <c r="L140" s="242"/>
      <c r="M140" s="414">
        <v>118</v>
      </c>
      <c r="N140" s="414">
        <v>7</v>
      </c>
      <c r="O140" s="456">
        <f t="shared" si="4"/>
        <v>5.9322033898305086E-2</v>
      </c>
      <c r="P140" s="414">
        <v>53.85</v>
      </c>
      <c r="Q140" s="456">
        <f t="shared" si="5"/>
        <v>0.32630381682236026</v>
      </c>
      <c r="R140" s="466" t="s">
        <v>1114</v>
      </c>
    </row>
    <row r="141" spans="1:18" ht="39.6" x14ac:dyDescent="0.25">
      <c r="A141" s="109" t="s">
        <v>305</v>
      </c>
      <c r="B141" s="236" t="s">
        <v>707</v>
      </c>
      <c r="C141" s="236" t="s">
        <v>733</v>
      </c>
      <c r="D141" s="236" t="s">
        <v>734</v>
      </c>
      <c r="E141" s="237"/>
      <c r="F141" s="238" t="s">
        <v>754</v>
      </c>
      <c r="G141" s="460" t="s">
        <v>788</v>
      </c>
      <c r="H141" s="240" t="s">
        <v>763</v>
      </c>
      <c r="I141" s="240" t="s">
        <v>764</v>
      </c>
      <c r="J141" s="241" t="s">
        <v>669</v>
      </c>
      <c r="K141" s="457">
        <v>18.18</v>
      </c>
      <c r="L141" s="242"/>
      <c r="M141" s="414">
        <v>118</v>
      </c>
      <c r="N141" s="414">
        <v>7</v>
      </c>
      <c r="O141" s="456">
        <f t="shared" si="4"/>
        <v>5.9322033898305086E-2</v>
      </c>
      <c r="P141" s="414">
        <v>53.85</v>
      </c>
      <c r="Q141" s="456">
        <f t="shared" si="5"/>
        <v>0.32630381682236026</v>
      </c>
      <c r="R141" s="466" t="s">
        <v>1114</v>
      </c>
    </row>
    <row r="142" spans="1:18" ht="39.6" x14ac:dyDescent="0.25">
      <c r="A142" s="109" t="s">
        <v>305</v>
      </c>
      <c r="B142" s="236" t="s">
        <v>707</v>
      </c>
      <c r="C142" s="236" t="s">
        <v>733</v>
      </c>
      <c r="D142" s="236" t="s">
        <v>734</v>
      </c>
      <c r="E142" s="237"/>
      <c r="F142" s="238" t="s">
        <v>754</v>
      </c>
      <c r="G142" s="460" t="s">
        <v>789</v>
      </c>
      <c r="H142" s="240" t="s">
        <v>775</v>
      </c>
      <c r="I142" s="240" t="s">
        <v>757</v>
      </c>
      <c r="J142" s="241" t="s">
        <v>669</v>
      </c>
      <c r="K142" s="457">
        <v>100</v>
      </c>
      <c r="L142" s="242"/>
      <c r="M142" s="414">
        <v>118</v>
      </c>
      <c r="N142" s="414">
        <v>118</v>
      </c>
      <c r="O142" s="456">
        <f t="shared" si="4"/>
        <v>1</v>
      </c>
      <c r="P142" s="414">
        <v>53.85</v>
      </c>
      <c r="Q142" s="456">
        <f t="shared" si="5"/>
        <v>1</v>
      </c>
      <c r="R142" s="466" t="s">
        <v>1114</v>
      </c>
    </row>
    <row r="143" spans="1:18" ht="39.6" x14ac:dyDescent="0.25">
      <c r="A143" s="109" t="s">
        <v>305</v>
      </c>
      <c r="B143" s="236" t="s">
        <v>707</v>
      </c>
      <c r="C143" s="236" t="s">
        <v>733</v>
      </c>
      <c r="D143" s="236" t="s">
        <v>734</v>
      </c>
      <c r="E143" s="237"/>
      <c r="F143" s="238" t="s">
        <v>754</v>
      </c>
      <c r="G143" s="460" t="s">
        <v>790</v>
      </c>
      <c r="H143" s="240" t="s">
        <v>775</v>
      </c>
      <c r="I143" s="240" t="s">
        <v>757</v>
      </c>
      <c r="J143" s="241" t="s">
        <v>669</v>
      </c>
      <c r="K143" s="457">
        <v>100</v>
      </c>
      <c r="L143" s="242"/>
      <c r="M143" s="414">
        <v>118</v>
      </c>
      <c r="N143" s="414">
        <v>118</v>
      </c>
      <c r="O143" s="456">
        <f t="shared" si="4"/>
        <v>1</v>
      </c>
      <c r="P143" s="414">
        <v>53.85</v>
      </c>
      <c r="Q143" s="456">
        <f t="shared" si="5"/>
        <v>1</v>
      </c>
      <c r="R143" s="466" t="s">
        <v>1114</v>
      </c>
    </row>
    <row r="144" spans="1:18" ht="39.6" x14ac:dyDescent="0.25">
      <c r="A144" s="109" t="s">
        <v>305</v>
      </c>
      <c r="B144" s="236" t="s">
        <v>707</v>
      </c>
      <c r="C144" s="236" t="s">
        <v>733</v>
      </c>
      <c r="D144" s="236" t="s">
        <v>734</v>
      </c>
      <c r="E144" s="237"/>
      <c r="F144" s="238" t="s">
        <v>754</v>
      </c>
      <c r="G144" s="460" t="s">
        <v>791</v>
      </c>
      <c r="H144" s="240" t="s">
        <v>763</v>
      </c>
      <c r="I144" s="240" t="s">
        <v>764</v>
      </c>
      <c r="J144" s="241" t="s">
        <v>669</v>
      </c>
      <c r="K144" s="457">
        <v>18.18</v>
      </c>
      <c r="L144" s="242"/>
      <c r="M144" s="414">
        <v>118</v>
      </c>
      <c r="N144" s="414">
        <v>7</v>
      </c>
      <c r="O144" s="456">
        <f t="shared" si="4"/>
        <v>5.9322033898305086E-2</v>
      </c>
      <c r="P144" s="414">
        <v>53.85</v>
      </c>
      <c r="Q144" s="456">
        <f t="shared" si="5"/>
        <v>0.32630381682236026</v>
      </c>
      <c r="R144" s="466" t="s">
        <v>1114</v>
      </c>
    </row>
    <row r="145" spans="1:18" ht="39.6" x14ac:dyDescent="0.25">
      <c r="A145" s="109" t="s">
        <v>305</v>
      </c>
      <c r="B145" s="236" t="s">
        <v>707</v>
      </c>
      <c r="C145" s="236" t="s">
        <v>733</v>
      </c>
      <c r="D145" s="236" t="s">
        <v>734</v>
      </c>
      <c r="E145" s="237"/>
      <c r="F145" s="238" t="s">
        <v>754</v>
      </c>
      <c r="G145" s="460" t="s">
        <v>792</v>
      </c>
      <c r="H145" s="240" t="s">
        <v>759</v>
      </c>
      <c r="I145" s="240" t="s">
        <v>760</v>
      </c>
      <c r="J145" s="241" t="s">
        <v>669</v>
      </c>
      <c r="K145" s="457">
        <v>18.18</v>
      </c>
      <c r="L145" s="242" t="s">
        <v>793</v>
      </c>
      <c r="M145" s="414">
        <v>118</v>
      </c>
      <c r="N145" s="414">
        <v>7</v>
      </c>
      <c r="O145" s="456">
        <f t="shared" si="4"/>
        <v>5.9322033898305086E-2</v>
      </c>
      <c r="P145" s="414">
        <v>53.85</v>
      </c>
      <c r="Q145" s="456">
        <f t="shared" si="5"/>
        <v>0.32630381682236026</v>
      </c>
      <c r="R145" s="466" t="s">
        <v>1114</v>
      </c>
    </row>
    <row r="146" spans="1:18" ht="39.6" x14ac:dyDescent="0.25">
      <c r="A146" s="109" t="s">
        <v>305</v>
      </c>
      <c r="B146" s="236" t="s">
        <v>707</v>
      </c>
      <c r="C146" s="236" t="s">
        <v>733</v>
      </c>
      <c r="D146" s="236" t="s">
        <v>734</v>
      </c>
      <c r="E146" s="237"/>
      <c r="F146" s="238" t="s">
        <v>754</v>
      </c>
      <c r="G146" s="460" t="s">
        <v>794</v>
      </c>
      <c r="H146" s="240" t="s">
        <v>756</v>
      </c>
      <c r="I146" s="240" t="s">
        <v>757</v>
      </c>
      <c r="J146" s="241" t="s">
        <v>669</v>
      </c>
      <c r="K146" s="457">
        <v>100</v>
      </c>
      <c r="L146" s="242" t="s">
        <v>758</v>
      </c>
      <c r="M146" s="414">
        <v>118</v>
      </c>
      <c r="N146" s="414">
        <v>118</v>
      </c>
      <c r="O146" s="456">
        <f t="shared" si="4"/>
        <v>1</v>
      </c>
      <c r="P146" s="414">
        <v>53.85</v>
      </c>
      <c r="Q146" s="456">
        <f t="shared" si="5"/>
        <v>1</v>
      </c>
      <c r="R146" s="466" t="s">
        <v>1114</v>
      </c>
    </row>
    <row r="147" spans="1:18" ht="39.6" x14ac:dyDescent="0.25">
      <c r="A147" s="109" t="s">
        <v>305</v>
      </c>
      <c r="B147" s="236" t="s">
        <v>707</v>
      </c>
      <c r="C147" s="236" t="s">
        <v>733</v>
      </c>
      <c r="D147" s="236" t="s">
        <v>734</v>
      </c>
      <c r="E147" s="237"/>
      <c r="F147" s="238" t="s">
        <v>754</v>
      </c>
      <c r="G147" s="460" t="s">
        <v>795</v>
      </c>
      <c r="H147" s="240" t="s">
        <v>763</v>
      </c>
      <c r="I147" s="240" t="s">
        <v>764</v>
      </c>
      <c r="J147" s="241" t="s">
        <v>669</v>
      </c>
      <c r="K147" s="457">
        <v>18.18</v>
      </c>
      <c r="L147" s="242" t="s">
        <v>770</v>
      </c>
      <c r="M147" s="414">
        <v>118</v>
      </c>
      <c r="N147" s="414">
        <v>7</v>
      </c>
      <c r="O147" s="456">
        <f t="shared" si="4"/>
        <v>5.9322033898305086E-2</v>
      </c>
      <c r="P147" s="414">
        <v>53.85</v>
      </c>
      <c r="Q147" s="456">
        <f t="shared" si="5"/>
        <v>0.32630381682236026</v>
      </c>
      <c r="R147" s="466" t="s">
        <v>1114</v>
      </c>
    </row>
    <row r="148" spans="1:18" ht="39.6" x14ac:dyDescent="0.25">
      <c r="A148" s="109" t="s">
        <v>305</v>
      </c>
      <c r="B148" s="236" t="s">
        <v>707</v>
      </c>
      <c r="C148" s="236" t="s">
        <v>733</v>
      </c>
      <c r="D148" s="236" t="s">
        <v>734</v>
      </c>
      <c r="E148" s="237"/>
      <c r="F148" s="238" t="s">
        <v>754</v>
      </c>
      <c r="G148" s="460" t="s">
        <v>796</v>
      </c>
      <c r="H148" s="240" t="s">
        <v>763</v>
      </c>
      <c r="I148" s="240" t="s">
        <v>797</v>
      </c>
      <c r="J148" s="241" t="s">
        <v>669</v>
      </c>
      <c r="K148" s="457">
        <v>18.18</v>
      </c>
      <c r="L148" s="242"/>
      <c r="M148" s="414">
        <v>118</v>
      </c>
      <c r="N148" s="414">
        <v>7</v>
      </c>
      <c r="O148" s="456">
        <f t="shared" si="4"/>
        <v>5.9322033898305086E-2</v>
      </c>
      <c r="P148" s="414">
        <v>53.85</v>
      </c>
      <c r="Q148" s="456">
        <f t="shared" si="5"/>
        <v>0.32630381682236026</v>
      </c>
      <c r="R148" s="466" t="s">
        <v>1114</v>
      </c>
    </row>
    <row r="149" spans="1:18" ht="39.6" x14ac:dyDescent="0.25">
      <c r="A149" s="109" t="s">
        <v>305</v>
      </c>
      <c r="B149" s="236" t="s">
        <v>707</v>
      </c>
      <c r="C149" s="236" t="s">
        <v>733</v>
      </c>
      <c r="D149" s="236" t="s">
        <v>734</v>
      </c>
      <c r="E149" s="237"/>
      <c r="F149" s="238" t="s">
        <v>754</v>
      </c>
      <c r="G149" s="460" t="s">
        <v>798</v>
      </c>
      <c r="H149" s="240" t="s">
        <v>763</v>
      </c>
      <c r="I149" s="240" t="s">
        <v>764</v>
      </c>
      <c r="J149" s="241" t="s">
        <v>669</v>
      </c>
      <c r="K149" s="457">
        <v>18.18</v>
      </c>
      <c r="L149" s="242"/>
      <c r="M149" s="414">
        <v>118</v>
      </c>
      <c r="N149" s="414">
        <v>7</v>
      </c>
      <c r="O149" s="456">
        <f t="shared" si="4"/>
        <v>5.9322033898305086E-2</v>
      </c>
      <c r="P149" s="414">
        <v>53.85</v>
      </c>
      <c r="Q149" s="456">
        <f t="shared" si="5"/>
        <v>0.32630381682236026</v>
      </c>
      <c r="R149" s="466" t="s">
        <v>1114</v>
      </c>
    </row>
    <row r="150" spans="1:18" ht="39.6" x14ac:dyDescent="0.25">
      <c r="A150" s="109" t="s">
        <v>305</v>
      </c>
      <c r="B150" s="236" t="s">
        <v>707</v>
      </c>
      <c r="C150" s="236" t="s">
        <v>733</v>
      </c>
      <c r="D150" s="236" t="s">
        <v>734</v>
      </c>
      <c r="E150" s="237"/>
      <c r="F150" s="238" t="s">
        <v>799</v>
      </c>
      <c r="G150" s="460" t="s">
        <v>800</v>
      </c>
      <c r="H150" s="240" t="s">
        <v>763</v>
      </c>
      <c r="I150" s="240" t="s">
        <v>764</v>
      </c>
      <c r="J150" s="461" t="s">
        <v>801</v>
      </c>
      <c r="K150" s="457">
        <v>18.18</v>
      </c>
      <c r="L150" s="242"/>
      <c r="M150" s="414">
        <v>118</v>
      </c>
      <c r="N150" s="414">
        <v>7</v>
      </c>
      <c r="O150" s="456">
        <f t="shared" si="4"/>
        <v>5.9322033898305086E-2</v>
      </c>
      <c r="P150" s="414">
        <v>53.85</v>
      </c>
      <c r="Q150" s="456">
        <f t="shared" si="5"/>
        <v>0.32630381682236026</v>
      </c>
      <c r="R150" s="466" t="s">
        <v>1114</v>
      </c>
    </row>
    <row r="151" spans="1:18" ht="39.6" x14ac:dyDescent="0.25">
      <c r="A151" s="109" t="s">
        <v>305</v>
      </c>
      <c r="B151" s="236" t="s">
        <v>707</v>
      </c>
      <c r="C151" s="236" t="s">
        <v>733</v>
      </c>
      <c r="D151" s="236" t="s">
        <v>734</v>
      </c>
      <c r="E151" s="237"/>
      <c r="F151" s="238" t="s">
        <v>799</v>
      </c>
      <c r="G151" s="460" t="s">
        <v>802</v>
      </c>
      <c r="H151" s="240" t="s">
        <v>763</v>
      </c>
      <c r="I151" s="240" t="s">
        <v>764</v>
      </c>
      <c r="J151" s="461" t="s">
        <v>801</v>
      </c>
      <c r="K151" s="457">
        <v>18.18</v>
      </c>
      <c r="L151" s="242"/>
      <c r="M151" s="414">
        <v>118</v>
      </c>
      <c r="N151" s="414">
        <v>7</v>
      </c>
      <c r="O151" s="456">
        <f t="shared" si="4"/>
        <v>5.9322033898305086E-2</v>
      </c>
      <c r="P151" s="414">
        <v>53.85</v>
      </c>
      <c r="Q151" s="456">
        <f t="shared" si="5"/>
        <v>0.32630381682236026</v>
      </c>
      <c r="R151" s="466" t="s">
        <v>1114</v>
      </c>
    </row>
    <row r="152" spans="1:18" ht="39.6" x14ac:dyDescent="0.25">
      <c r="A152" s="109" t="s">
        <v>305</v>
      </c>
      <c r="B152" s="236" t="s">
        <v>707</v>
      </c>
      <c r="C152" s="236" t="s">
        <v>733</v>
      </c>
      <c r="D152" s="236" t="s">
        <v>734</v>
      </c>
      <c r="E152" s="237"/>
      <c r="F152" s="238" t="s">
        <v>799</v>
      </c>
      <c r="G152" s="460" t="s">
        <v>803</v>
      </c>
      <c r="H152" s="240" t="s">
        <v>763</v>
      </c>
      <c r="I152" s="240" t="s">
        <v>764</v>
      </c>
      <c r="J152" s="461" t="s">
        <v>801</v>
      </c>
      <c r="K152" s="457">
        <v>18.18</v>
      </c>
      <c r="L152" s="242"/>
      <c r="M152" s="414">
        <v>118</v>
      </c>
      <c r="N152" s="414">
        <v>7</v>
      </c>
      <c r="O152" s="456">
        <f t="shared" si="4"/>
        <v>5.9322033898305086E-2</v>
      </c>
      <c r="P152" s="414">
        <v>53.85</v>
      </c>
      <c r="Q152" s="456">
        <f t="shared" si="5"/>
        <v>0.32630381682236026</v>
      </c>
      <c r="R152" s="466" t="s">
        <v>1114</v>
      </c>
    </row>
    <row r="153" spans="1:18" ht="39.6" x14ac:dyDescent="0.25">
      <c r="A153" s="109" t="s">
        <v>305</v>
      </c>
      <c r="B153" s="236" t="s">
        <v>707</v>
      </c>
      <c r="C153" s="236" t="s">
        <v>733</v>
      </c>
      <c r="D153" s="236" t="s">
        <v>734</v>
      </c>
      <c r="E153" s="237"/>
      <c r="F153" s="238" t="s">
        <v>799</v>
      </c>
      <c r="G153" s="460" t="s">
        <v>804</v>
      </c>
      <c r="H153" s="240" t="s">
        <v>763</v>
      </c>
      <c r="I153" s="240" t="s">
        <v>764</v>
      </c>
      <c r="J153" s="461" t="s">
        <v>801</v>
      </c>
      <c r="K153" s="457">
        <v>18.18</v>
      </c>
      <c r="L153" s="242"/>
      <c r="M153" s="414">
        <v>118</v>
      </c>
      <c r="N153" s="414">
        <v>7</v>
      </c>
      <c r="O153" s="456">
        <f t="shared" si="4"/>
        <v>5.9322033898305086E-2</v>
      </c>
      <c r="P153" s="414">
        <v>53.85</v>
      </c>
      <c r="Q153" s="456">
        <f t="shared" si="5"/>
        <v>0.32630381682236026</v>
      </c>
      <c r="R153" s="466" t="s">
        <v>1114</v>
      </c>
    </row>
    <row r="154" spans="1:18" ht="39.6" x14ac:dyDescent="0.25">
      <c r="A154" s="109" t="s">
        <v>305</v>
      </c>
      <c r="B154" s="236" t="s">
        <v>707</v>
      </c>
      <c r="C154" s="236" t="s">
        <v>733</v>
      </c>
      <c r="D154" s="236" t="s">
        <v>734</v>
      </c>
      <c r="E154" s="237"/>
      <c r="F154" s="238" t="s">
        <v>799</v>
      </c>
      <c r="G154" s="460" t="s">
        <v>805</v>
      </c>
      <c r="H154" s="240" t="s">
        <v>763</v>
      </c>
      <c r="I154" s="240" t="s">
        <v>764</v>
      </c>
      <c r="J154" s="461" t="s">
        <v>801</v>
      </c>
      <c r="K154" s="457">
        <v>18.18</v>
      </c>
      <c r="L154" s="242"/>
      <c r="M154" s="414">
        <v>118</v>
      </c>
      <c r="N154" s="414">
        <v>7</v>
      </c>
      <c r="O154" s="456">
        <f t="shared" si="4"/>
        <v>5.9322033898305086E-2</v>
      </c>
      <c r="P154" s="414">
        <v>53.85</v>
      </c>
      <c r="Q154" s="456">
        <f t="shared" si="5"/>
        <v>0.32630381682236026</v>
      </c>
      <c r="R154" s="466" t="s">
        <v>1114</v>
      </c>
    </row>
    <row r="155" spans="1:18" ht="39.6" x14ac:dyDescent="0.25">
      <c r="A155" s="109" t="s">
        <v>305</v>
      </c>
      <c r="B155" s="236" t="s">
        <v>707</v>
      </c>
      <c r="C155" s="236" t="s">
        <v>733</v>
      </c>
      <c r="D155" s="236" t="s">
        <v>734</v>
      </c>
      <c r="E155" s="237"/>
      <c r="F155" s="238" t="s">
        <v>799</v>
      </c>
      <c r="G155" s="460" t="s">
        <v>806</v>
      </c>
      <c r="H155" s="240" t="s">
        <v>763</v>
      </c>
      <c r="I155" s="240" t="s">
        <v>797</v>
      </c>
      <c r="J155" s="461" t="s">
        <v>801</v>
      </c>
      <c r="K155" s="457">
        <v>18.18</v>
      </c>
      <c r="L155" s="242"/>
      <c r="M155" s="414">
        <v>118</v>
      </c>
      <c r="N155" s="414">
        <v>7</v>
      </c>
      <c r="O155" s="456">
        <f t="shared" si="4"/>
        <v>5.9322033898305086E-2</v>
      </c>
      <c r="P155" s="414">
        <v>53.85</v>
      </c>
      <c r="Q155" s="456">
        <f t="shared" si="5"/>
        <v>0.32630381682236026</v>
      </c>
      <c r="R155" s="466" t="s">
        <v>1114</v>
      </c>
    </row>
    <row r="156" spans="1:18" ht="39.6" x14ac:dyDescent="0.25">
      <c r="A156" s="109" t="s">
        <v>305</v>
      </c>
      <c r="B156" s="236" t="s">
        <v>707</v>
      </c>
      <c r="C156" s="236" t="s">
        <v>733</v>
      </c>
      <c r="D156" s="236" t="s">
        <v>734</v>
      </c>
      <c r="E156" s="237"/>
      <c r="F156" s="238" t="s">
        <v>799</v>
      </c>
      <c r="G156" s="460" t="s">
        <v>807</v>
      </c>
      <c r="H156" s="240" t="s">
        <v>763</v>
      </c>
      <c r="I156" s="240" t="s">
        <v>797</v>
      </c>
      <c r="J156" s="461" t="s">
        <v>801</v>
      </c>
      <c r="K156" s="457">
        <v>18.18</v>
      </c>
      <c r="L156" s="242"/>
      <c r="M156" s="414">
        <v>118</v>
      </c>
      <c r="N156" s="414">
        <v>7</v>
      </c>
      <c r="O156" s="456">
        <f t="shared" si="4"/>
        <v>5.9322033898305086E-2</v>
      </c>
      <c r="P156" s="414">
        <v>53.85</v>
      </c>
      <c r="Q156" s="456">
        <f t="shared" si="5"/>
        <v>0.32630381682236026</v>
      </c>
      <c r="R156" s="466" t="s">
        <v>1114</v>
      </c>
    </row>
    <row r="157" spans="1:18" ht="39.6" x14ac:dyDescent="0.25">
      <c r="A157" s="109" t="s">
        <v>305</v>
      </c>
      <c r="B157" s="236" t="s">
        <v>707</v>
      </c>
      <c r="C157" s="236" t="s">
        <v>733</v>
      </c>
      <c r="D157" s="236" t="s">
        <v>734</v>
      </c>
      <c r="E157" s="237"/>
      <c r="F157" s="238" t="s">
        <v>799</v>
      </c>
      <c r="G157" s="460" t="s">
        <v>808</v>
      </c>
      <c r="H157" s="240" t="s">
        <v>763</v>
      </c>
      <c r="I157" s="240" t="s">
        <v>764</v>
      </c>
      <c r="J157" s="461" t="s">
        <v>801</v>
      </c>
      <c r="K157" s="457">
        <v>18.18</v>
      </c>
      <c r="L157" s="242"/>
      <c r="M157" s="414">
        <v>118</v>
      </c>
      <c r="N157" s="414">
        <v>7</v>
      </c>
      <c r="O157" s="456">
        <f t="shared" si="4"/>
        <v>5.9322033898305086E-2</v>
      </c>
      <c r="P157" s="414">
        <v>53.85</v>
      </c>
      <c r="Q157" s="456">
        <f t="shared" si="5"/>
        <v>0.32630381682236026</v>
      </c>
      <c r="R157" s="466" t="s">
        <v>1114</v>
      </c>
    </row>
    <row r="158" spans="1:18" ht="57.6" x14ac:dyDescent="0.25">
      <c r="A158" s="109" t="s">
        <v>305</v>
      </c>
      <c r="B158" s="236" t="s">
        <v>707</v>
      </c>
      <c r="C158" s="236" t="s">
        <v>735</v>
      </c>
      <c r="D158" s="236" t="s">
        <v>736</v>
      </c>
      <c r="E158" s="237"/>
      <c r="F158" s="238" t="s">
        <v>754</v>
      </c>
      <c r="G158" s="239" t="s">
        <v>809</v>
      </c>
      <c r="H158" s="240" t="s">
        <v>763</v>
      </c>
      <c r="I158" s="240" t="s">
        <v>812</v>
      </c>
      <c r="J158" s="241" t="s">
        <v>669</v>
      </c>
      <c r="K158" s="457">
        <v>1.64</v>
      </c>
      <c r="L158" s="242" t="s">
        <v>813</v>
      </c>
      <c r="M158" s="414">
        <v>2531</v>
      </c>
      <c r="N158" s="414">
        <v>42</v>
      </c>
      <c r="O158" s="456">
        <f t="shared" si="4"/>
        <v>1.6594231529039907E-2</v>
      </c>
      <c r="P158" s="414">
        <v>100</v>
      </c>
      <c r="Q158" s="456">
        <f t="shared" si="5"/>
        <v>1.0118433859170672</v>
      </c>
      <c r="R158" s="872" t="s">
        <v>1254</v>
      </c>
    </row>
    <row r="159" spans="1:18" ht="39.6" x14ac:dyDescent="0.25">
      <c r="A159" s="109" t="s">
        <v>305</v>
      </c>
      <c r="B159" s="236" t="s">
        <v>707</v>
      </c>
      <c r="C159" s="236" t="s">
        <v>735</v>
      </c>
      <c r="D159" s="236" t="s">
        <v>736</v>
      </c>
      <c r="E159" s="237"/>
      <c r="F159" s="238" t="s">
        <v>754</v>
      </c>
      <c r="G159" s="239" t="s">
        <v>755</v>
      </c>
      <c r="H159" s="240" t="s">
        <v>756</v>
      </c>
      <c r="I159" s="240" t="s">
        <v>757</v>
      </c>
      <c r="J159" s="241" t="s">
        <v>669</v>
      </c>
      <c r="K159" s="457">
        <v>100</v>
      </c>
      <c r="L159" s="242" t="s">
        <v>758</v>
      </c>
      <c r="M159" s="414">
        <v>2531</v>
      </c>
      <c r="N159" s="414">
        <v>2531</v>
      </c>
      <c r="O159" s="456">
        <f t="shared" si="4"/>
        <v>1</v>
      </c>
      <c r="P159" s="414">
        <v>100</v>
      </c>
      <c r="Q159" s="456">
        <f t="shared" si="5"/>
        <v>1</v>
      </c>
      <c r="R159" s="466" t="s">
        <v>1114</v>
      </c>
    </row>
    <row r="160" spans="1:18" ht="43.2" x14ac:dyDescent="0.25">
      <c r="A160" s="109" t="s">
        <v>305</v>
      </c>
      <c r="B160" s="236" t="s">
        <v>707</v>
      </c>
      <c r="C160" s="236" t="s">
        <v>735</v>
      </c>
      <c r="D160" s="236" t="s">
        <v>736</v>
      </c>
      <c r="E160" s="237"/>
      <c r="F160" s="238" t="s">
        <v>754</v>
      </c>
      <c r="G160" s="239" t="s">
        <v>724</v>
      </c>
      <c r="H160" s="240" t="s">
        <v>763</v>
      </c>
      <c r="I160" s="240" t="s">
        <v>812</v>
      </c>
      <c r="J160" s="241" t="s">
        <v>669</v>
      </c>
      <c r="K160" s="457">
        <v>1.64</v>
      </c>
      <c r="L160" s="242" t="s">
        <v>814</v>
      </c>
      <c r="M160" s="414">
        <v>2531</v>
      </c>
      <c r="N160" s="414">
        <v>42</v>
      </c>
      <c r="O160" s="456">
        <f t="shared" si="4"/>
        <v>1.6594231529039907E-2</v>
      </c>
      <c r="P160" s="414">
        <v>100</v>
      </c>
      <c r="Q160" s="456">
        <f t="shared" si="5"/>
        <v>1.0118433859170672</v>
      </c>
      <c r="R160" s="872" t="s">
        <v>1253</v>
      </c>
    </row>
    <row r="161" spans="1:18" ht="129.6" x14ac:dyDescent="0.3">
      <c r="A161" s="109" t="s">
        <v>305</v>
      </c>
      <c r="B161" s="236" t="s">
        <v>707</v>
      </c>
      <c r="C161" s="236" t="s">
        <v>735</v>
      </c>
      <c r="D161" s="236" t="s">
        <v>736</v>
      </c>
      <c r="E161" s="237"/>
      <c r="F161" s="238" t="s">
        <v>754</v>
      </c>
      <c r="G161" s="239" t="s">
        <v>762</v>
      </c>
      <c r="H161" s="240" t="s">
        <v>763</v>
      </c>
      <c r="I161" s="240" t="s">
        <v>764</v>
      </c>
      <c r="J161" s="241" t="s">
        <v>669</v>
      </c>
      <c r="K161" s="457">
        <v>1.64</v>
      </c>
      <c r="L161" s="243" t="s">
        <v>815</v>
      </c>
      <c r="M161" s="414">
        <v>2531</v>
      </c>
      <c r="N161" s="414">
        <v>63</v>
      </c>
      <c r="O161" s="456">
        <f t="shared" si="4"/>
        <v>2.4891347293559858E-2</v>
      </c>
      <c r="P161" s="414">
        <v>100</v>
      </c>
      <c r="Q161" s="456">
        <f t="shared" si="5"/>
        <v>1.517765078875601</v>
      </c>
      <c r="R161" s="466" t="s">
        <v>1114</v>
      </c>
    </row>
    <row r="162" spans="1:18" ht="129.6" x14ac:dyDescent="0.3">
      <c r="A162" s="109" t="s">
        <v>305</v>
      </c>
      <c r="B162" s="236" t="s">
        <v>707</v>
      </c>
      <c r="C162" s="236" t="s">
        <v>735</v>
      </c>
      <c r="D162" s="236" t="s">
        <v>736</v>
      </c>
      <c r="E162" s="237"/>
      <c r="F162" s="238" t="s">
        <v>754</v>
      </c>
      <c r="G162" s="239" t="s">
        <v>765</v>
      </c>
      <c r="H162" s="240" t="s">
        <v>763</v>
      </c>
      <c r="I162" s="240" t="s">
        <v>764</v>
      </c>
      <c r="J162" s="241" t="s">
        <v>669</v>
      </c>
      <c r="K162" s="457">
        <v>1.64</v>
      </c>
      <c r="L162" s="243" t="s">
        <v>815</v>
      </c>
      <c r="M162" s="414">
        <v>2531</v>
      </c>
      <c r="N162" s="414">
        <v>63</v>
      </c>
      <c r="O162" s="456">
        <f t="shared" si="4"/>
        <v>2.4891347293559858E-2</v>
      </c>
      <c r="P162" s="414">
        <v>100</v>
      </c>
      <c r="Q162" s="456">
        <f t="shared" si="5"/>
        <v>1.517765078875601</v>
      </c>
      <c r="R162" s="466" t="s">
        <v>1114</v>
      </c>
    </row>
    <row r="163" spans="1:18" ht="129.6" x14ac:dyDescent="0.3">
      <c r="A163" s="109" t="s">
        <v>305</v>
      </c>
      <c r="B163" s="236" t="s">
        <v>707</v>
      </c>
      <c r="C163" s="236" t="s">
        <v>735</v>
      </c>
      <c r="D163" s="236" t="s">
        <v>736</v>
      </c>
      <c r="E163" s="237"/>
      <c r="F163" s="238" t="s">
        <v>754</v>
      </c>
      <c r="G163" s="239" t="s">
        <v>766</v>
      </c>
      <c r="H163" s="240" t="s">
        <v>763</v>
      </c>
      <c r="I163" s="240" t="s">
        <v>764</v>
      </c>
      <c r="J163" s="241" t="s">
        <v>669</v>
      </c>
      <c r="K163" s="457">
        <v>1.64</v>
      </c>
      <c r="L163" s="243" t="s">
        <v>815</v>
      </c>
      <c r="M163" s="414">
        <v>2531</v>
      </c>
      <c r="N163" s="414">
        <v>63</v>
      </c>
      <c r="O163" s="456">
        <f t="shared" si="4"/>
        <v>2.4891347293559858E-2</v>
      </c>
      <c r="P163" s="414">
        <v>100</v>
      </c>
      <c r="Q163" s="456">
        <f t="shared" si="5"/>
        <v>1.517765078875601</v>
      </c>
      <c r="R163" s="466" t="s">
        <v>1114</v>
      </c>
    </row>
    <row r="164" spans="1:18" ht="129.6" x14ac:dyDescent="0.3">
      <c r="A164" s="109" t="s">
        <v>305</v>
      </c>
      <c r="B164" s="236" t="s">
        <v>707</v>
      </c>
      <c r="C164" s="236" t="s">
        <v>735</v>
      </c>
      <c r="D164" s="236" t="s">
        <v>736</v>
      </c>
      <c r="E164" s="237"/>
      <c r="F164" s="238" t="s">
        <v>754</v>
      </c>
      <c r="G164" s="459" t="s">
        <v>767</v>
      </c>
      <c r="H164" s="240" t="s">
        <v>763</v>
      </c>
      <c r="I164" s="240" t="s">
        <v>812</v>
      </c>
      <c r="J164" s="241" t="s">
        <v>669</v>
      </c>
      <c r="K164" s="457">
        <v>1.64</v>
      </c>
      <c r="L164" s="243" t="s">
        <v>815</v>
      </c>
      <c r="M164" s="414">
        <v>2531</v>
      </c>
      <c r="N164" s="414">
        <v>63</v>
      </c>
      <c r="O164" s="456">
        <f t="shared" si="4"/>
        <v>2.4891347293559858E-2</v>
      </c>
      <c r="P164" s="414">
        <v>100</v>
      </c>
      <c r="Q164" s="456">
        <f t="shared" si="5"/>
        <v>1.517765078875601</v>
      </c>
      <c r="R164" s="466" t="s">
        <v>1114</v>
      </c>
    </row>
    <row r="165" spans="1:18" ht="129.6" x14ac:dyDescent="0.3">
      <c r="A165" s="109" t="s">
        <v>305</v>
      </c>
      <c r="B165" s="236" t="s">
        <v>707</v>
      </c>
      <c r="C165" s="236" t="s">
        <v>735</v>
      </c>
      <c r="D165" s="236" t="s">
        <v>736</v>
      </c>
      <c r="E165" s="237"/>
      <c r="F165" s="238" t="s">
        <v>754</v>
      </c>
      <c r="G165" s="239" t="s">
        <v>769</v>
      </c>
      <c r="H165" s="240" t="s">
        <v>763</v>
      </c>
      <c r="I165" s="240" t="s">
        <v>764</v>
      </c>
      <c r="J165" s="241" t="s">
        <v>669</v>
      </c>
      <c r="K165" s="457">
        <v>1.64</v>
      </c>
      <c r="L165" s="243" t="s">
        <v>815</v>
      </c>
      <c r="M165" s="414">
        <v>2531</v>
      </c>
      <c r="N165" s="414">
        <v>63</v>
      </c>
      <c r="O165" s="456">
        <f t="shared" si="4"/>
        <v>2.4891347293559858E-2</v>
      </c>
      <c r="P165" s="414">
        <v>100</v>
      </c>
      <c r="Q165" s="456">
        <f t="shared" si="5"/>
        <v>1.517765078875601</v>
      </c>
      <c r="R165" s="466" t="s">
        <v>1114</v>
      </c>
    </row>
    <row r="166" spans="1:18" ht="129.6" x14ac:dyDescent="0.3">
      <c r="A166" s="109" t="s">
        <v>305</v>
      </c>
      <c r="B166" s="236" t="s">
        <v>707</v>
      </c>
      <c r="C166" s="236" t="s">
        <v>735</v>
      </c>
      <c r="D166" s="236" t="s">
        <v>736</v>
      </c>
      <c r="E166" s="237"/>
      <c r="F166" s="238" t="s">
        <v>754</v>
      </c>
      <c r="G166" s="239" t="s">
        <v>771</v>
      </c>
      <c r="H166" s="240" t="s">
        <v>763</v>
      </c>
      <c r="I166" s="240" t="s">
        <v>764</v>
      </c>
      <c r="J166" s="241" t="s">
        <v>669</v>
      </c>
      <c r="K166" s="457">
        <v>1.64</v>
      </c>
      <c r="L166" s="243" t="s">
        <v>815</v>
      </c>
      <c r="M166" s="414">
        <v>2531</v>
      </c>
      <c r="N166" s="414">
        <v>63</v>
      </c>
      <c r="O166" s="456">
        <f t="shared" si="4"/>
        <v>2.4891347293559858E-2</v>
      </c>
      <c r="P166" s="414">
        <v>100</v>
      </c>
      <c r="Q166" s="456">
        <f t="shared" si="5"/>
        <v>1.517765078875601</v>
      </c>
      <c r="R166" s="466" t="s">
        <v>1114</v>
      </c>
    </row>
    <row r="167" spans="1:18" ht="129.6" x14ac:dyDescent="0.3">
      <c r="A167" s="109" t="s">
        <v>305</v>
      </c>
      <c r="B167" s="236" t="s">
        <v>707</v>
      </c>
      <c r="C167" s="236" t="s">
        <v>735</v>
      </c>
      <c r="D167" s="236" t="s">
        <v>736</v>
      </c>
      <c r="E167" s="237"/>
      <c r="F167" s="238" t="s">
        <v>754</v>
      </c>
      <c r="G167" s="239" t="s">
        <v>772</v>
      </c>
      <c r="H167" s="240" t="s">
        <v>763</v>
      </c>
      <c r="I167" s="240" t="s">
        <v>764</v>
      </c>
      <c r="J167" s="241" t="s">
        <v>669</v>
      </c>
      <c r="K167" s="457">
        <v>1.64</v>
      </c>
      <c r="L167" s="243" t="s">
        <v>815</v>
      </c>
      <c r="M167" s="414">
        <v>2531</v>
      </c>
      <c r="N167" s="414">
        <v>63</v>
      </c>
      <c r="O167" s="456">
        <f t="shared" si="4"/>
        <v>2.4891347293559858E-2</v>
      </c>
      <c r="P167" s="414">
        <v>100</v>
      </c>
      <c r="Q167" s="456">
        <f t="shared" si="5"/>
        <v>1.517765078875601</v>
      </c>
      <c r="R167" s="466" t="s">
        <v>1114</v>
      </c>
    </row>
    <row r="168" spans="1:18" ht="129.6" x14ac:dyDescent="0.3">
      <c r="A168" s="109" t="s">
        <v>305</v>
      </c>
      <c r="B168" s="236" t="s">
        <v>707</v>
      </c>
      <c r="C168" s="236" t="s">
        <v>735</v>
      </c>
      <c r="D168" s="236" t="s">
        <v>736</v>
      </c>
      <c r="E168" s="237"/>
      <c r="F168" s="238" t="s">
        <v>754</v>
      </c>
      <c r="G168" s="239" t="s">
        <v>773</v>
      </c>
      <c r="H168" s="240" t="s">
        <v>763</v>
      </c>
      <c r="I168" s="240" t="s">
        <v>764</v>
      </c>
      <c r="J168" s="241" t="s">
        <v>669</v>
      </c>
      <c r="K168" s="457">
        <v>1.64</v>
      </c>
      <c r="L168" s="243" t="s">
        <v>815</v>
      </c>
      <c r="M168" s="414">
        <v>2531</v>
      </c>
      <c r="N168" s="414">
        <v>63</v>
      </c>
      <c r="O168" s="456">
        <f t="shared" si="4"/>
        <v>2.4891347293559858E-2</v>
      </c>
      <c r="P168" s="414">
        <v>100</v>
      </c>
      <c r="Q168" s="456">
        <f t="shared" si="5"/>
        <v>1.517765078875601</v>
      </c>
      <c r="R168" s="466" t="s">
        <v>1114</v>
      </c>
    </row>
    <row r="169" spans="1:18" ht="39.6" x14ac:dyDescent="0.25">
      <c r="A169" s="109" t="s">
        <v>305</v>
      </c>
      <c r="B169" s="236" t="s">
        <v>707</v>
      </c>
      <c r="C169" s="236" t="s">
        <v>735</v>
      </c>
      <c r="D169" s="236" t="s">
        <v>736</v>
      </c>
      <c r="E169" s="237"/>
      <c r="F169" s="238" t="s">
        <v>754</v>
      </c>
      <c r="G169" s="239" t="s">
        <v>774</v>
      </c>
      <c r="H169" s="240" t="s">
        <v>775</v>
      </c>
      <c r="I169" s="240" t="s">
        <v>757</v>
      </c>
      <c r="J169" s="241" t="s">
        <v>669</v>
      </c>
      <c r="K169" s="457">
        <v>100</v>
      </c>
      <c r="L169" s="242"/>
      <c r="M169" s="414">
        <v>2531</v>
      </c>
      <c r="N169" s="414">
        <v>2531</v>
      </c>
      <c r="O169" s="456">
        <f t="shared" si="4"/>
        <v>1</v>
      </c>
      <c r="P169" s="414">
        <v>100</v>
      </c>
      <c r="Q169" s="456">
        <f t="shared" si="5"/>
        <v>1</v>
      </c>
      <c r="R169" s="466" t="s">
        <v>1114</v>
      </c>
    </row>
    <row r="170" spans="1:18" ht="39.6" x14ac:dyDescent="0.25">
      <c r="A170" s="109" t="s">
        <v>305</v>
      </c>
      <c r="B170" s="236" t="s">
        <v>707</v>
      </c>
      <c r="C170" s="236" t="s">
        <v>735</v>
      </c>
      <c r="D170" s="236" t="s">
        <v>736</v>
      </c>
      <c r="E170" s="237"/>
      <c r="F170" s="238" t="s">
        <v>754</v>
      </c>
      <c r="G170" s="239" t="s">
        <v>776</v>
      </c>
      <c r="H170" s="240" t="s">
        <v>775</v>
      </c>
      <c r="I170" s="240" t="s">
        <v>757</v>
      </c>
      <c r="J170" s="241" t="s">
        <v>669</v>
      </c>
      <c r="K170" s="457">
        <v>100</v>
      </c>
      <c r="L170" s="242"/>
      <c r="M170" s="414">
        <v>2531</v>
      </c>
      <c r="N170" s="414">
        <v>2531</v>
      </c>
      <c r="O170" s="456">
        <f t="shared" si="4"/>
        <v>1</v>
      </c>
      <c r="P170" s="414">
        <v>100</v>
      </c>
      <c r="Q170" s="456">
        <f t="shared" si="5"/>
        <v>1</v>
      </c>
      <c r="R170" s="466" t="s">
        <v>1114</v>
      </c>
    </row>
    <row r="171" spans="1:18" ht="129.6" x14ac:dyDescent="0.3">
      <c r="A171" s="109" t="s">
        <v>305</v>
      </c>
      <c r="B171" s="236" t="s">
        <v>707</v>
      </c>
      <c r="C171" s="236" t="s">
        <v>735</v>
      </c>
      <c r="D171" s="236" t="s">
        <v>736</v>
      </c>
      <c r="E171" s="237"/>
      <c r="F171" s="238" t="s">
        <v>754</v>
      </c>
      <c r="G171" s="239" t="s">
        <v>777</v>
      </c>
      <c r="H171" s="240" t="s">
        <v>763</v>
      </c>
      <c r="I171" s="240" t="s">
        <v>764</v>
      </c>
      <c r="J171" s="241" t="s">
        <v>669</v>
      </c>
      <c r="K171" s="457">
        <v>1.64</v>
      </c>
      <c r="L171" s="243" t="s">
        <v>815</v>
      </c>
      <c r="M171" s="414">
        <v>2531</v>
      </c>
      <c r="N171" s="414">
        <v>63</v>
      </c>
      <c r="O171" s="456">
        <f t="shared" si="4"/>
        <v>2.4891347293559858E-2</v>
      </c>
      <c r="P171" s="414">
        <v>100</v>
      </c>
      <c r="Q171" s="456">
        <f t="shared" si="5"/>
        <v>1.517765078875601</v>
      </c>
      <c r="R171" s="466" t="s">
        <v>1114</v>
      </c>
    </row>
    <row r="172" spans="1:18" ht="39.6" x14ac:dyDescent="0.25">
      <c r="A172" s="109" t="s">
        <v>305</v>
      </c>
      <c r="B172" s="236" t="s">
        <v>707</v>
      </c>
      <c r="C172" s="236" t="s">
        <v>735</v>
      </c>
      <c r="D172" s="236" t="s">
        <v>736</v>
      </c>
      <c r="E172" s="237"/>
      <c r="F172" s="238" t="s">
        <v>754</v>
      </c>
      <c r="G172" s="460" t="s">
        <v>781</v>
      </c>
      <c r="H172" s="240" t="s">
        <v>775</v>
      </c>
      <c r="I172" s="240" t="s">
        <v>757</v>
      </c>
      <c r="J172" s="241" t="s">
        <v>669</v>
      </c>
      <c r="K172" s="457">
        <v>100</v>
      </c>
      <c r="L172" s="242"/>
      <c r="M172" s="414">
        <v>2531</v>
      </c>
      <c r="N172" s="414">
        <v>2531</v>
      </c>
      <c r="O172" s="456">
        <f t="shared" si="4"/>
        <v>1</v>
      </c>
      <c r="P172" s="414">
        <v>100</v>
      </c>
      <c r="Q172" s="456">
        <f t="shared" si="5"/>
        <v>1</v>
      </c>
      <c r="R172" s="466" t="s">
        <v>1114</v>
      </c>
    </row>
    <row r="173" spans="1:18" ht="129.6" x14ac:dyDescent="0.3">
      <c r="A173" s="109" t="s">
        <v>305</v>
      </c>
      <c r="B173" s="236" t="s">
        <v>707</v>
      </c>
      <c r="C173" s="236" t="s">
        <v>735</v>
      </c>
      <c r="D173" s="236" t="s">
        <v>736</v>
      </c>
      <c r="E173" s="237"/>
      <c r="F173" s="238" t="s">
        <v>754</v>
      </c>
      <c r="G173" s="460" t="s">
        <v>782</v>
      </c>
      <c r="H173" s="240" t="s">
        <v>763</v>
      </c>
      <c r="I173" s="240" t="s">
        <v>764</v>
      </c>
      <c r="J173" s="241" t="s">
        <v>669</v>
      </c>
      <c r="K173" s="457">
        <v>1.64</v>
      </c>
      <c r="L173" s="243" t="s">
        <v>815</v>
      </c>
      <c r="M173" s="414">
        <v>2531</v>
      </c>
      <c r="N173" s="414">
        <v>63</v>
      </c>
      <c r="O173" s="456">
        <f t="shared" si="4"/>
        <v>2.4891347293559858E-2</v>
      </c>
      <c r="P173" s="414">
        <v>100</v>
      </c>
      <c r="Q173" s="456">
        <f t="shared" si="5"/>
        <v>1.517765078875601</v>
      </c>
      <c r="R173" s="466" t="s">
        <v>1114</v>
      </c>
    </row>
    <row r="174" spans="1:18" ht="129.6" x14ac:dyDescent="0.3">
      <c r="A174" s="109" t="s">
        <v>305</v>
      </c>
      <c r="B174" s="236" t="s">
        <v>707</v>
      </c>
      <c r="C174" s="236" t="s">
        <v>735</v>
      </c>
      <c r="D174" s="236" t="s">
        <v>736</v>
      </c>
      <c r="E174" s="237"/>
      <c r="F174" s="238" t="s">
        <v>754</v>
      </c>
      <c r="G174" s="460" t="s">
        <v>783</v>
      </c>
      <c r="H174" s="240" t="s">
        <v>763</v>
      </c>
      <c r="I174" s="240" t="s">
        <v>764</v>
      </c>
      <c r="J174" s="241" t="s">
        <v>669</v>
      </c>
      <c r="K174" s="457">
        <v>1.64</v>
      </c>
      <c r="L174" s="243" t="s">
        <v>815</v>
      </c>
      <c r="M174" s="414">
        <v>2531</v>
      </c>
      <c r="N174" s="414">
        <v>63</v>
      </c>
      <c r="O174" s="456">
        <f t="shared" si="4"/>
        <v>2.4891347293559858E-2</v>
      </c>
      <c r="P174" s="414">
        <v>100</v>
      </c>
      <c r="Q174" s="456">
        <f t="shared" si="5"/>
        <v>1.517765078875601</v>
      </c>
      <c r="R174" s="466" t="s">
        <v>1114</v>
      </c>
    </row>
    <row r="175" spans="1:18" ht="129.6" x14ac:dyDescent="0.3">
      <c r="A175" s="109" t="s">
        <v>305</v>
      </c>
      <c r="B175" s="236" t="s">
        <v>707</v>
      </c>
      <c r="C175" s="236" t="s">
        <v>735</v>
      </c>
      <c r="D175" s="236" t="s">
        <v>736</v>
      </c>
      <c r="E175" s="237"/>
      <c r="F175" s="238" t="s">
        <v>754</v>
      </c>
      <c r="G175" s="460" t="s">
        <v>784</v>
      </c>
      <c r="H175" s="240" t="s">
        <v>763</v>
      </c>
      <c r="I175" s="240" t="s">
        <v>764</v>
      </c>
      <c r="J175" s="241" t="s">
        <v>669</v>
      </c>
      <c r="K175" s="457">
        <v>1.64</v>
      </c>
      <c r="L175" s="243" t="s">
        <v>815</v>
      </c>
      <c r="M175" s="414">
        <v>2531</v>
      </c>
      <c r="N175" s="414">
        <v>63</v>
      </c>
      <c r="O175" s="456">
        <f t="shared" si="4"/>
        <v>2.4891347293559858E-2</v>
      </c>
      <c r="P175" s="414">
        <v>100</v>
      </c>
      <c r="Q175" s="456">
        <f t="shared" si="5"/>
        <v>1.517765078875601</v>
      </c>
      <c r="R175" s="466" t="s">
        <v>1114</v>
      </c>
    </row>
    <row r="176" spans="1:18" ht="129.6" x14ac:dyDescent="0.3">
      <c r="A176" s="109" t="s">
        <v>305</v>
      </c>
      <c r="B176" s="236" t="s">
        <v>707</v>
      </c>
      <c r="C176" s="236" t="s">
        <v>735</v>
      </c>
      <c r="D176" s="236" t="s">
        <v>736</v>
      </c>
      <c r="E176" s="237"/>
      <c r="F176" s="238" t="s">
        <v>754</v>
      </c>
      <c r="G176" s="460" t="s">
        <v>785</v>
      </c>
      <c r="H176" s="240" t="s">
        <v>763</v>
      </c>
      <c r="I176" s="240" t="s">
        <v>764</v>
      </c>
      <c r="J176" s="241" t="s">
        <v>669</v>
      </c>
      <c r="K176" s="457">
        <v>1.64</v>
      </c>
      <c r="L176" s="243" t="s">
        <v>815</v>
      </c>
      <c r="M176" s="414">
        <v>2531</v>
      </c>
      <c r="N176" s="414">
        <v>63</v>
      </c>
      <c r="O176" s="456">
        <f t="shared" si="4"/>
        <v>2.4891347293559858E-2</v>
      </c>
      <c r="P176" s="414">
        <v>100</v>
      </c>
      <c r="Q176" s="456">
        <f t="shared" si="5"/>
        <v>1.517765078875601</v>
      </c>
      <c r="R176" s="466" t="s">
        <v>1114</v>
      </c>
    </row>
    <row r="177" spans="1:18" ht="129.6" x14ac:dyDescent="0.3">
      <c r="A177" s="109" t="s">
        <v>305</v>
      </c>
      <c r="B177" s="236" t="s">
        <v>707</v>
      </c>
      <c r="C177" s="236" t="s">
        <v>735</v>
      </c>
      <c r="D177" s="236" t="s">
        <v>736</v>
      </c>
      <c r="E177" s="237"/>
      <c r="F177" s="238" t="s">
        <v>754</v>
      </c>
      <c r="G177" s="460" t="s">
        <v>786</v>
      </c>
      <c r="H177" s="240" t="s">
        <v>763</v>
      </c>
      <c r="I177" s="240" t="s">
        <v>764</v>
      </c>
      <c r="J177" s="241" t="s">
        <v>669</v>
      </c>
      <c r="K177" s="457">
        <v>1.64</v>
      </c>
      <c r="L177" s="243" t="s">
        <v>815</v>
      </c>
      <c r="M177" s="414">
        <v>2531</v>
      </c>
      <c r="N177" s="414">
        <v>63</v>
      </c>
      <c r="O177" s="456">
        <f t="shared" si="4"/>
        <v>2.4891347293559858E-2</v>
      </c>
      <c r="P177" s="414">
        <v>100</v>
      </c>
      <c r="Q177" s="456">
        <f t="shared" si="5"/>
        <v>1.517765078875601</v>
      </c>
      <c r="R177" s="466" t="s">
        <v>1114</v>
      </c>
    </row>
    <row r="178" spans="1:18" ht="129.6" x14ac:dyDescent="0.3">
      <c r="A178" s="109" t="s">
        <v>305</v>
      </c>
      <c r="B178" s="236" t="s">
        <v>707</v>
      </c>
      <c r="C178" s="236" t="s">
        <v>735</v>
      </c>
      <c r="D178" s="236" t="s">
        <v>736</v>
      </c>
      <c r="E178" s="237"/>
      <c r="F178" s="238" t="s">
        <v>754</v>
      </c>
      <c r="G178" s="460" t="s">
        <v>787</v>
      </c>
      <c r="H178" s="240" t="s">
        <v>763</v>
      </c>
      <c r="I178" s="240" t="s">
        <v>764</v>
      </c>
      <c r="J178" s="241" t="s">
        <v>669</v>
      </c>
      <c r="K178" s="457">
        <v>1.64</v>
      </c>
      <c r="L178" s="243" t="s">
        <v>815</v>
      </c>
      <c r="M178" s="414">
        <v>2531</v>
      </c>
      <c r="N178" s="414">
        <v>63</v>
      </c>
      <c r="O178" s="456">
        <f t="shared" si="4"/>
        <v>2.4891347293559858E-2</v>
      </c>
      <c r="P178" s="414">
        <v>100</v>
      </c>
      <c r="Q178" s="456">
        <f t="shared" si="5"/>
        <v>1.517765078875601</v>
      </c>
      <c r="R178" s="466" t="s">
        <v>1114</v>
      </c>
    </row>
    <row r="179" spans="1:18" ht="129.6" x14ac:dyDescent="0.3">
      <c r="A179" s="109" t="s">
        <v>305</v>
      </c>
      <c r="B179" s="236" t="s">
        <v>707</v>
      </c>
      <c r="C179" s="236" t="s">
        <v>735</v>
      </c>
      <c r="D179" s="236" t="s">
        <v>736</v>
      </c>
      <c r="E179" s="237"/>
      <c r="F179" s="238" t="s">
        <v>754</v>
      </c>
      <c r="G179" s="460" t="s">
        <v>788</v>
      </c>
      <c r="H179" s="240" t="s">
        <v>763</v>
      </c>
      <c r="I179" s="240" t="s">
        <v>764</v>
      </c>
      <c r="J179" s="241" t="s">
        <v>669</v>
      </c>
      <c r="K179" s="457">
        <v>1.64</v>
      </c>
      <c r="L179" s="243" t="s">
        <v>815</v>
      </c>
      <c r="M179" s="414">
        <v>2531</v>
      </c>
      <c r="N179" s="414">
        <v>63</v>
      </c>
      <c r="O179" s="456">
        <f t="shared" si="4"/>
        <v>2.4891347293559858E-2</v>
      </c>
      <c r="P179" s="414">
        <v>100</v>
      </c>
      <c r="Q179" s="456">
        <f t="shared" si="5"/>
        <v>1.517765078875601</v>
      </c>
      <c r="R179" s="466" t="s">
        <v>1114</v>
      </c>
    </row>
    <row r="180" spans="1:18" ht="39.6" x14ac:dyDescent="0.25">
      <c r="A180" s="109" t="s">
        <v>305</v>
      </c>
      <c r="B180" s="236" t="s">
        <v>707</v>
      </c>
      <c r="C180" s="236" t="s">
        <v>735</v>
      </c>
      <c r="D180" s="236" t="s">
        <v>736</v>
      </c>
      <c r="E180" s="237"/>
      <c r="F180" s="238" t="s">
        <v>754</v>
      </c>
      <c r="G180" s="460" t="s">
        <v>789</v>
      </c>
      <c r="H180" s="240" t="s">
        <v>775</v>
      </c>
      <c r="I180" s="240" t="s">
        <v>757</v>
      </c>
      <c r="J180" s="241" t="s">
        <v>669</v>
      </c>
      <c r="K180" s="457">
        <v>100</v>
      </c>
      <c r="L180" s="242"/>
      <c r="M180" s="414">
        <v>2531</v>
      </c>
      <c r="N180" s="414">
        <v>2531</v>
      </c>
      <c r="O180" s="456">
        <f t="shared" si="4"/>
        <v>1</v>
      </c>
      <c r="P180" s="414">
        <v>100</v>
      </c>
      <c r="Q180" s="456">
        <f t="shared" si="5"/>
        <v>1</v>
      </c>
      <c r="R180" s="466" t="s">
        <v>1114</v>
      </c>
    </row>
    <row r="181" spans="1:18" ht="39.6" x14ac:dyDescent="0.25">
      <c r="A181" s="109" t="s">
        <v>305</v>
      </c>
      <c r="B181" s="236" t="s">
        <v>707</v>
      </c>
      <c r="C181" s="236" t="s">
        <v>735</v>
      </c>
      <c r="D181" s="236" t="s">
        <v>736</v>
      </c>
      <c r="E181" s="237"/>
      <c r="F181" s="238" t="s">
        <v>754</v>
      </c>
      <c r="G181" s="460" t="s">
        <v>790</v>
      </c>
      <c r="H181" s="240" t="s">
        <v>775</v>
      </c>
      <c r="I181" s="240" t="s">
        <v>757</v>
      </c>
      <c r="J181" s="241" t="s">
        <v>669</v>
      </c>
      <c r="K181" s="457">
        <v>100</v>
      </c>
      <c r="L181" s="242"/>
      <c r="M181" s="414">
        <v>2531</v>
      </c>
      <c r="N181" s="414">
        <v>2531</v>
      </c>
      <c r="O181" s="456">
        <f t="shared" si="4"/>
        <v>1</v>
      </c>
      <c r="P181" s="414">
        <v>100</v>
      </c>
      <c r="Q181" s="456">
        <f t="shared" si="5"/>
        <v>1</v>
      </c>
      <c r="R181" s="466" t="s">
        <v>1114</v>
      </c>
    </row>
    <row r="182" spans="1:18" ht="129.6" x14ac:dyDescent="0.3">
      <c r="A182" s="109" t="s">
        <v>305</v>
      </c>
      <c r="B182" s="236" t="s">
        <v>707</v>
      </c>
      <c r="C182" s="236" t="s">
        <v>735</v>
      </c>
      <c r="D182" s="236" t="s">
        <v>736</v>
      </c>
      <c r="E182" s="237"/>
      <c r="F182" s="238" t="s">
        <v>754</v>
      </c>
      <c r="G182" s="460" t="s">
        <v>791</v>
      </c>
      <c r="H182" s="240" t="s">
        <v>763</v>
      </c>
      <c r="I182" s="240" t="s">
        <v>764</v>
      </c>
      <c r="J182" s="241" t="s">
        <v>669</v>
      </c>
      <c r="K182" s="457">
        <v>1.64</v>
      </c>
      <c r="L182" s="243" t="s">
        <v>815</v>
      </c>
      <c r="M182" s="414">
        <v>2531</v>
      </c>
      <c r="N182" s="414">
        <v>63</v>
      </c>
      <c r="O182" s="456">
        <f t="shared" si="4"/>
        <v>2.4891347293559858E-2</v>
      </c>
      <c r="P182" s="414">
        <v>100</v>
      </c>
      <c r="Q182" s="456">
        <f t="shared" si="5"/>
        <v>1.517765078875601</v>
      </c>
      <c r="R182" s="466" t="s">
        <v>1114</v>
      </c>
    </row>
    <row r="183" spans="1:18" ht="39.6" x14ac:dyDescent="0.25">
      <c r="A183" s="109" t="s">
        <v>305</v>
      </c>
      <c r="B183" s="236" t="s">
        <v>707</v>
      </c>
      <c r="C183" s="236" t="s">
        <v>735</v>
      </c>
      <c r="D183" s="236" t="s">
        <v>736</v>
      </c>
      <c r="E183" s="237"/>
      <c r="F183" s="238" t="s">
        <v>754</v>
      </c>
      <c r="G183" s="460" t="s">
        <v>792</v>
      </c>
      <c r="H183" s="240" t="s">
        <v>763</v>
      </c>
      <c r="I183" s="240" t="s">
        <v>764</v>
      </c>
      <c r="J183" s="241" t="s">
        <v>669</v>
      </c>
      <c r="K183" s="457">
        <v>1.64</v>
      </c>
      <c r="L183" s="242" t="s">
        <v>816</v>
      </c>
      <c r="M183" s="414">
        <v>2531</v>
      </c>
      <c r="N183" s="414">
        <v>63</v>
      </c>
      <c r="O183" s="456">
        <f t="shared" si="4"/>
        <v>2.4891347293559858E-2</v>
      </c>
      <c r="P183" s="414">
        <v>100</v>
      </c>
      <c r="Q183" s="456">
        <f t="shared" si="5"/>
        <v>1.517765078875601</v>
      </c>
      <c r="R183" s="466" t="s">
        <v>1114</v>
      </c>
    </row>
    <row r="184" spans="1:18" ht="39.6" x14ac:dyDescent="0.25">
      <c r="A184" s="109" t="s">
        <v>305</v>
      </c>
      <c r="B184" s="236" t="s">
        <v>707</v>
      </c>
      <c r="C184" s="236" t="s">
        <v>735</v>
      </c>
      <c r="D184" s="236" t="s">
        <v>736</v>
      </c>
      <c r="E184" s="237"/>
      <c r="F184" s="238" t="s">
        <v>754</v>
      </c>
      <c r="G184" s="460" t="s">
        <v>794</v>
      </c>
      <c r="H184" s="240" t="s">
        <v>756</v>
      </c>
      <c r="I184" s="240" t="s">
        <v>757</v>
      </c>
      <c r="J184" s="241" t="s">
        <v>669</v>
      </c>
      <c r="K184" s="457">
        <v>100</v>
      </c>
      <c r="L184" s="242" t="s">
        <v>758</v>
      </c>
      <c r="M184" s="414">
        <v>2531</v>
      </c>
      <c r="N184" s="414">
        <v>2531</v>
      </c>
      <c r="O184" s="456">
        <f t="shared" si="4"/>
        <v>1</v>
      </c>
      <c r="P184" s="414">
        <v>100</v>
      </c>
      <c r="Q184" s="456">
        <f t="shared" si="5"/>
        <v>1</v>
      </c>
      <c r="R184" s="466" t="s">
        <v>1114</v>
      </c>
    </row>
    <row r="185" spans="1:18" ht="129.6" x14ac:dyDescent="0.3">
      <c r="A185" s="109" t="s">
        <v>305</v>
      </c>
      <c r="B185" s="236" t="s">
        <v>707</v>
      </c>
      <c r="C185" s="236" t="s">
        <v>735</v>
      </c>
      <c r="D185" s="236" t="s">
        <v>736</v>
      </c>
      <c r="E185" s="237"/>
      <c r="F185" s="238" t="s">
        <v>754</v>
      </c>
      <c r="G185" s="460" t="s">
        <v>795</v>
      </c>
      <c r="H185" s="240" t="s">
        <v>763</v>
      </c>
      <c r="I185" s="240" t="s">
        <v>764</v>
      </c>
      <c r="J185" s="241" t="s">
        <v>669</v>
      </c>
      <c r="K185" s="457">
        <v>1.64</v>
      </c>
      <c r="L185" s="243" t="s">
        <v>817</v>
      </c>
      <c r="M185" s="414">
        <v>2531</v>
      </c>
      <c r="N185" s="414">
        <v>63</v>
      </c>
      <c r="O185" s="456">
        <f t="shared" si="4"/>
        <v>2.4891347293559858E-2</v>
      </c>
      <c r="P185" s="414">
        <v>100</v>
      </c>
      <c r="Q185" s="456">
        <f t="shared" si="5"/>
        <v>1.517765078875601</v>
      </c>
      <c r="R185" s="466" t="s">
        <v>1114</v>
      </c>
    </row>
    <row r="186" spans="1:18" ht="129.6" x14ac:dyDescent="0.3">
      <c r="A186" s="109" t="s">
        <v>305</v>
      </c>
      <c r="B186" s="236" t="s">
        <v>707</v>
      </c>
      <c r="C186" s="236" t="s">
        <v>735</v>
      </c>
      <c r="D186" s="236" t="s">
        <v>736</v>
      </c>
      <c r="E186" s="237"/>
      <c r="F186" s="238" t="s">
        <v>754</v>
      </c>
      <c r="G186" s="460" t="s">
        <v>796</v>
      </c>
      <c r="H186" s="240" t="s">
        <v>763</v>
      </c>
      <c r="I186" s="240" t="s">
        <v>797</v>
      </c>
      <c r="J186" s="241" t="s">
        <v>669</v>
      </c>
      <c r="K186" s="457">
        <v>1.64</v>
      </c>
      <c r="L186" s="243" t="s">
        <v>815</v>
      </c>
      <c r="M186" s="414">
        <v>2531</v>
      </c>
      <c r="N186" s="414">
        <v>63</v>
      </c>
      <c r="O186" s="456">
        <f t="shared" si="4"/>
        <v>2.4891347293559858E-2</v>
      </c>
      <c r="P186" s="414">
        <v>100</v>
      </c>
      <c r="Q186" s="456">
        <f t="shared" si="5"/>
        <v>1.517765078875601</v>
      </c>
      <c r="R186" s="466" t="s">
        <v>1114</v>
      </c>
    </row>
    <row r="187" spans="1:18" ht="129.6" x14ac:dyDescent="0.3">
      <c r="A187" s="109" t="s">
        <v>305</v>
      </c>
      <c r="B187" s="236" t="s">
        <v>707</v>
      </c>
      <c r="C187" s="236" t="s">
        <v>735</v>
      </c>
      <c r="D187" s="236" t="s">
        <v>736</v>
      </c>
      <c r="E187" s="237"/>
      <c r="F187" s="238" t="s">
        <v>754</v>
      </c>
      <c r="G187" s="460" t="s">
        <v>798</v>
      </c>
      <c r="H187" s="240" t="s">
        <v>763</v>
      </c>
      <c r="I187" s="240" t="s">
        <v>764</v>
      </c>
      <c r="J187" s="241" t="s">
        <v>669</v>
      </c>
      <c r="K187" s="457">
        <v>1.64</v>
      </c>
      <c r="L187" s="243" t="s">
        <v>818</v>
      </c>
      <c r="M187" s="414">
        <v>2531</v>
      </c>
      <c r="N187" s="414">
        <v>63</v>
      </c>
      <c r="O187" s="456">
        <f t="shared" si="4"/>
        <v>2.4891347293559858E-2</v>
      </c>
      <c r="P187" s="414">
        <v>100</v>
      </c>
      <c r="Q187" s="456">
        <f t="shared" si="5"/>
        <v>1.517765078875601</v>
      </c>
      <c r="R187" s="466" t="s">
        <v>1114</v>
      </c>
    </row>
    <row r="188" spans="1:18" ht="39.6" x14ac:dyDescent="0.25">
      <c r="A188" s="109" t="s">
        <v>305</v>
      </c>
      <c r="B188" s="236" t="s">
        <v>707</v>
      </c>
      <c r="C188" s="236" t="s">
        <v>735</v>
      </c>
      <c r="D188" s="236" t="s">
        <v>736</v>
      </c>
      <c r="E188" s="237"/>
      <c r="F188" s="238" t="s">
        <v>799</v>
      </c>
      <c r="G188" s="460" t="s">
        <v>800</v>
      </c>
      <c r="H188" s="240" t="s">
        <v>763</v>
      </c>
      <c r="I188" s="240" t="s">
        <v>764</v>
      </c>
      <c r="J188" s="461" t="s">
        <v>801</v>
      </c>
      <c r="K188" s="457">
        <v>1.64</v>
      </c>
      <c r="L188" s="242"/>
      <c r="M188" s="414">
        <v>2531</v>
      </c>
      <c r="N188" s="414">
        <v>63</v>
      </c>
      <c r="O188" s="456">
        <f t="shared" si="4"/>
        <v>2.4891347293559858E-2</v>
      </c>
      <c r="P188" s="414">
        <v>100</v>
      </c>
      <c r="Q188" s="456">
        <f t="shared" si="5"/>
        <v>1.517765078875601</v>
      </c>
      <c r="R188" s="466" t="s">
        <v>1114</v>
      </c>
    </row>
    <row r="189" spans="1:18" ht="39.6" x14ac:dyDescent="0.25">
      <c r="A189" s="109" t="s">
        <v>305</v>
      </c>
      <c r="B189" s="236" t="s">
        <v>707</v>
      </c>
      <c r="C189" s="236" t="s">
        <v>735</v>
      </c>
      <c r="D189" s="236" t="s">
        <v>736</v>
      </c>
      <c r="E189" s="237"/>
      <c r="F189" s="238" t="s">
        <v>799</v>
      </c>
      <c r="G189" s="460" t="s">
        <v>802</v>
      </c>
      <c r="H189" s="240" t="s">
        <v>763</v>
      </c>
      <c r="I189" s="240" t="s">
        <v>764</v>
      </c>
      <c r="J189" s="461" t="s">
        <v>801</v>
      </c>
      <c r="K189" s="457">
        <v>1.64</v>
      </c>
      <c r="L189" s="242"/>
      <c r="M189" s="414">
        <v>2531</v>
      </c>
      <c r="N189" s="414">
        <v>63</v>
      </c>
      <c r="O189" s="456">
        <f t="shared" si="4"/>
        <v>2.4891347293559858E-2</v>
      </c>
      <c r="P189" s="414">
        <v>100</v>
      </c>
      <c r="Q189" s="456">
        <f t="shared" si="5"/>
        <v>1.517765078875601</v>
      </c>
      <c r="R189" s="466" t="s">
        <v>1114</v>
      </c>
    </row>
    <row r="190" spans="1:18" ht="39.6" x14ac:dyDescent="0.25">
      <c r="A190" s="109" t="s">
        <v>305</v>
      </c>
      <c r="B190" s="236" t="s">
        <v>707</v>
      </c>
      <c r="C190" s="236" t="s">
        <v>735</v>
      </c>
      <c r="D190" s="236" t="s">
        <v>736</v>
      </c>
      <c r="E190" s="237"/>
      <c r="F190" s="238" t="s">
        <v>799</v>
      </c>
      <c r="G190" s="460" t="s">
        <v>803</v>
      </c>
      <c r="H190" s="240" t="s">
        <v>763</v>
      </c>
      <c r="I190" s="240" t="s">
        <v>764</v>
      </c>
      <c r="J190" s="461" t="s">
        <v>801</v>
      </c>
      <c r="K190" s="457">
        <v>1.64</v>
      </c>
      <c r="L190" s="242"/>
      <c r="M190" s="414">
        <v>2531</v>
      </c>
      <c r="N190" s="414">
        <v>63</v>
      </c>
      <c r="O190" s="456">
        <f t="shared" si="4"/>
        <v>2.4891347293559858E-2</v>
      </c>
      <c r="P190" s="414">
        <v>100</v>
      </c>
      <c r="Q190" s="456">
        <f t="shared" si="5"/>
        <v>1.517765078875601</v>
      </c>
      <c r="R190" s="466" t="s">
        <v>1114</v>
      </c>
    </row>
    <row r="191" spans="1:18" ht="39.6" x14ac:dyDescent="0.25">
      <c r="A191" s="109" t="s">
        <v>305</v>
      </c>
      <c r="B191" s="236" t="s">
        <v>707</v>
      </c>
      <c r="C191" s="236" t="s">
        <v>735</v>
      </c>
      <c r="D191" s="236" t="s">
        <v>736</v>
      </c>
      <c r="E191" s="237"/>
      <c r="F191" s="238" t="s">
        <v>799</v>
      </c>
      <c r="G191" s="460" t="s">
        <v>804</v>
      </c>
      <c r="H191" s="240" t="s">
        <v>763</v>
      </c>
      <c r="I191" s="240" t="s">
        <v>764</v>
      </c>
      <c r="J191" s="461" t="s">
        <v>801</v>
      </c>
      <c r="K191" s="457">
        <v>1.64</v>
      </c>
      <c r="L191" s="242"/>
      <c r="M191" s="414">
        <v>2531</v>
      </c>
      <c r="N191" s="414">
        <v>63</v>
      </c>
      <c r="O191" s="456">
        <f t="shared" si="4"/>
        <v>2.4891347293559858E-2</v>
      </c>
      <c r="P191" s="414">
        <v>100</v>
      </c>
      <c r="Q191" s="456">
        <f t="shared" si="5"/>
        <v>1.517765078875601</v>
      </c>
      <c r="R191" s="466" t="s">
        <v>1114</v>
      </c>
    </row>
    <row r="192" spans="1:18" ht="39.6" x14ac:dyDescent="0.25">
      <c r="A192" s="109" t="s">
        <v>305</v>
      </c>
      <c r="B192" s="236" t="s">
        <v>707</v>
      </c>
      <c r="C192" s="236" t="s">
        <v>735</v>
      </c>
      <c r="D192" s="236" t="s">
        <v>736</v>
      </c>
      <c r="E192" s="237"/>
      <c r="F192" s="238" t="s">
        <v>799</v>
      </c>
      <c r="G192" s="460" t="s">
        <v>805</v>
      </c>
      <c r="H192" s="240" t="s">
        <v>763</v>
      </c>
      <c r="I192" s="240" t="s">
        <v>764</v>
      </c>
      <c r="J192" s="461" t="s">
        <v>801</v>
      </c>
      <c r="K192" s="457">
        <v>1.64</v>
      </c>
      <c r="L192" s="242"/>
      <c r="M192" s="414">
        <v>2531</v>
      </c>
      <c r="N192" s="414">
        <v>63</v>
      </c>
      <c r="O192" s="456">
        <f t="shared" si="4"/>
        <v>2.4891347293559858E-2</v>
      </c>
      <c r="P192" s="414">
        <v>100</v>
      </c>
      <c r="Q192" s="456">
        <f t="shared" si="5"/>
        <v>1.517765078875601</v>
      </c>
      <c r="R192" s="466" t="s">
        <v>1114</v>
      </c>
    </row>
    <row r="193" spans="1:18" ht="39.6" x14ac:dyDescent="0.25">
      <c r="A193" s="109" t="s">
        <v>305</v>
      </c>
      <c r="B193" s="236" t="s">
        <v>707</v>
      </c>
      <c r="C193" s="236" t="s">
        <v>735</v>
      </c>
      <c r="D193" s="236" t="s">
        <v>736</v>
      </c>
      <c r="E193" s="237"/>
      <c r="F193" s="238" t="s">
        <v>799</v>
      </c>
      <c r="G193" s="460" t="s">
        <v>806</v>
      </c>
      <c r="H193" s="240" t="s">
        <v>763</v>
      </c>
      <c r="I193" s="240" t="s">
        <v>797</v>
      </c>
      <c r="J193" s="461" t="s">
        <v>801</v>
      </c>
      <c r="K193" s="457">
        <v>1.64</v>
      </c>
      <c r="L193" s="242"/>
      <c r="M193" s="414">
        <v>2531</v>
      </c>
      <c r="N193" s="414">
        <v>63</v>
      </c>
      <c r="O193" s="456">
        <f t="shared" si="4"/>
        <v>2.4891347293559858E-2</v>
      </c>
      <c r="P193" s="414">
        <v>100</v>
      </c>
      <c r="Q193" s="456">
        <f t="shared" si="5"/>
        <v>1.517765078875601</v>
      </c>
      <c r="R193" s="466" t="s">
        <v>1114</v>
      </c>
    </row>
    <row r="194" spans="1:18" ht="39.6" x14ac:dyDescent="0.25">
      <c r="A194" s="109" t="s">
        <v>305</v>
      </c>
      <c r="B194" s="236" t="s">
        <v>707</v>
      </c>
      <c r="C194" s="236" t="s">
        <v>735</v>
      </c>
      <c r="D194" s="236" t="s">
        <v>736</v>
      </c>
      <c r="E194" s="237"/>
      <c r="F194" s="238" t="s">
        <v>799</v>
      </c>
      <c r="G194" s="460" t="s">
        <v>807</v>
      </c>
      <c r="H194" s="240" t="s">
        <v>763</v>
      </c>
      <c r="I194" s="240" t="s">
        <v>797</v>
      </c>
      <c r="J194" s="461" t="s">
        <v>801</v>
      </c>
      <c r="K194" s="457">
        <v>1.64</v>
      </c>
      <c r="L194" s="242"/>
      <c r="M194" s="414">
        <v>2531</v>
      </c>
      <c r="N194" s="414">
        <v>63</v>
      </c>
      <c r="O194" s="456">
        <f t="shared" si="4"/>
        <v>2.4891347293559858E-2</v>
      </c>
      <c r="P194" s="414">
        <v>100</v>
      </c>
      <c r="Q194" s="456">
        <f t="shared" si="5"/>
        <v>1.517765078875601</v>
      </c>
      <c r="R194" s="466" t="s">
        <v>1114</v>
      </c>
    </row>
    <row r="195" spans="1:18" ht="39.6" x14ac:dyDescent="0.25">
      <c r="A195" s="109" t="s">
        <v>305</v>
      </c>
      <c r="B195" s="236" t="s">
        <v>707</v>
      </c>
      <c r="C195" s="236" t="s">
        <v>735</v>
      </c>
      <c r="D195" s="236" t="s">
        <v>736</v>
      </c>
      <c r="E195" s="237"/>
      <c r="F195" s="238" t="s">
        <v>799</v>
      </c>
      <c r="G195" s="460" t="s">
        <v>808</v>
      </c>
      <c r="H195" s="240" t="s">
        <v>763</v>
      </c>
      <c r="I195" s="240" t="s">
        <v>764</v>
      </c>
      <c r="J195" s="461" t="s">
        <v>801</v>
      </c>
      <c r="K195" s="457">
        <v>1.64</v>
      </c>
      <c r="L195" s="242"/>
      <c r="M195" s="414">
        <v>2531</v>
      </c>
      <c r="N195" s="414">
        <v>63</v>
      </c>
      <c r="O195" s="456">
        <f t="shared" si="4"/>
        <v>2.4891347293559858E-2</v>
      </c>
      <c r="P195" s="414">
        <v>100</v>
      </c>
      <c r="Q195" s="456">
        <f t="shared" si="5"/>
        <v>1.517765078875601</v>
      </c>
      <c r="R195" s="466" t="s">
        <v>1114</v>
      </c>
    </row>
    <row r="196" spans="1:18" ht="43.2" x14ac:dyDescent="0.25">
      <c r="A196" s="109" t="s">
        <v>305</v>
      </c>
      <c r="B196" s="236" t="s">
        <v>707</v>
      </c>
      <c r="C196" s="236" t="s">
        <v>735</v>
      </c>
      <c r="D196" s="236" t="s">
        <v>739</v>
      </c>
      <c r="E196" s="237"/>
      <c r="F196" s="238" t="s">
        <v>754</v>
      </c>
      <c r="G196" s="239" t="s">
        <v>809</v>
      </c>
      <c r="H196" s="240" t="s">
        <v>763</v>
      </c>
      <c r="I196" s="240" t="s">
        <v>812</v>
      </c>
      <c r="J196" s="241" t="s">
        <v>669</v>
      </c>
      <c r="K196" s="457">
        <v>2.86</v>
      </c>
      <c r="L196" s="242" t="s">
        <v>813</v>
      </c>
      <c r="M196" s="414">
        <v>5004</v>
      </c>
      <c r="N196" s="414">
        <v>143</v>
      </c>
      <c r="O196" s="456">
        <f t="shared" si="4"/>
        <v>2.8577138289368507E-2</v>
      </c>
      <c r="P196" s="414">
        <v>100</v>
      </c>
      <c r="Q196" s="456">
        <f t="shared" si="5"/>
        <v>0.99920063948840931</v>
      </c>
      <c r="R196" s="872" t="s">
        <v>1253</v>
      </c>
    </row>
    <row r="197" spans="1:18" ht="39.6" x14ac:dyDescent="0.25">
      <c r="A197" s="109" t="s">
        <v>305</v>
      </c>
      <c r="B197" s="236" t="s">
        <v>707</v>
      </c>
      <c r="C197" s="236" t="s">
        <v>735</v>
      </c>
      <c r="D197" s="236" t="s">
        <v>739</v>
      </c>
      <c r="E197" s="237"/>
      <c r="F197" s="238" t="s">
        <v>754</v>
      </c>
      <c r="G197" s="239" t="s">
        <v>755</v>
      </c>
      <c r="H197" s="240" t="s">
        <v>756</v>
      </c>
      <c r="I197" s="240" t="s">
        <v>757</v>
      </c>
      <c r="J197" s="241" t="s">
        <v>669</v>
      </c>
      <c r="K197" s="457">
        <v>100</v>
      </c>
      <c r="L197" s="242" t="s">
        <v>758</v>
      </c>
      <c r="M197" s="414">
        <v>5004</v>
      </c>
      <c r="N197" s="414">
        <v>5004</v>
      </c>
      <c r="O197" s="456">
        <f t="shared" ref="O197:O260" si="6">N197/M197</f>
        <v>1</v>
      </c>
      <c r="P197" s="414">
        <v>100</v>
      </c>
      <c r="Q197" s="456">
        <f t="shared" ref="Q197:Q260" si="7">N197/(M197*K197/100)</f>
        <v>1</v>
      </c>
      <c r="R197" s="466" t="s">
        <v>1114</v>
      </c>
    </row>
    <row r="198" spans="1:18" ht="43.2" x14ac:dyDescent="0.25">
      <c r="A198" s="109" t="s">
        <v>305</v>
      </c>
      <c r="B198" s="236" t="s">
        <v>707</v>
      </c>
      <c r="C198" s="236" t="s">
        <v>735</v>
      </c>
      <c r="D198" s="236" t="s">
        <v>739</v>
      </c>
      <c r="E198" s="237"/>
      <c r="F198" s="238" t="s">
        <v>754</v>
      </c>
      <c r="G198" s="239" t="s">
        <v>724</v>
      </c>
      <c r="H198" s="240" t="s">
        <v>763</v>
      </c>
      <c r="I198" s="240" t="s">
        <v>812</v>
      </c>
      <c r="J198" s="241" t="s">
        <v>669</v>
      </c>
      <c r="K198" s="457">
        <v>2.86</v>
      </c>
      <c r="L198" s="242" t="s">
        <v>819</v>
      </c>
      <c r="M198" s="414">
        <v>5004</v>
      </c>
      <c r="N198" s="414">
        <v>143</v>
      </c>
      <c r="O198" s="456">
        <f t="shared" si="6"/>
        <v>2.8577138289368507E-2</v>
      </c>
      <c r="P198" s="414">
        <v>100</v>
      </c>
      <c r="Q198" s="456">
        <f t="shared" si="7"/>
        <v>0.99920063948840931</v>
      </c>
      <c r="R198" s="872" t="s">
        <v>1253</v>
      </c>
    </row>
    <row r="199" spans="1:18" ht="39.6" x14ac:dyDescent="0.25">
      <c r="A199" s="109" t="s">
        <v>305</v>
      </c>
      <c r="B199" s="236" t="s">
        <v>707</v>
      </c>
      <c r="C199" s="236" t="s">
        <v>735</v>
      </c>
      <c r="D199" s="236" t="s">
        <v>739</v>
      </c>
      <c r="E199" s="237"/>
      <c r="F199" s="238" t="s">
        <v>754</v>
      </c>
      <c r="G199" s="239" t="s">
        <v>762</v>
      </c>
      <c r="H199" s="240" t="s">
        <v>763</v>
      </c>
      <c r="I199" s="240" t="s">
        <v>764</v>
      </c>
      <c r="J199" s="241" t="s">
        <v>669</v>
      </c>
      <c r="K199" s="457">
        <v>2.86</v>
      </c>
      <c r="L199" s="242"/>
      <c r="M199" s="414">
        <v>5004</v>
      </c>
      <c r="N199" s="414">
        <v>252</v>
      </c>
      <c r="O199" s="456">
        <f t="shared" si="6"/>
        <v>5.0359712230215826E-2</v>
      </c>
      <c r="P199" s="414">
        <v>100</v>
      </c>
      <c r="Q199" s="456">
        <f t="shared" si="7"/>
        <v>1.7608290989585955</v>
      </c>
      <c r="R199" s="466" t="s">
        <v>1114</v>
      </c>
    </row>
    <row r="200" spans="1:18" ht="39.6" x14ac:dyDescent="0.25">
      <c r="A200" s="109" t="s">
        <v>305</v>
      </c>
      <c r="B200" s="236" t="s">
        <v>707</v>
      </c>
      <c r="C200" s="236" t="s">
        <v>735</v>
      </c>
      <c r="D200" s="236" t="s">
        <v>739</v>
      </c>
      <c r="E200" s="237"/>
      <c r="F200" s="238" t="s">
        <v>754</v>
      </c>
      <c r="G200" s="239" t="s">
        <v>765</v>
      </c>
      <c r="H200" s="240" t="s">
        <v>763</v>
      </c>
      <c r="I200" s="240" t="s">
        <v>764</v>
      </c>
      <c r="J200" s="241" t="s">
        <v>669</v>
      </c>
      <c r="K200" s="457">
        <v>2.86</v>
      </c>
      <c r="L200" s="242"/>
      <c r="M200" s="414">
        <v>5004</v>
      </c>
      <c r="N200" s="414">
        <v>252</v>
      </c>
      <c r="O200" s="456">
        <f t="shared" si="6"/>
        <v>5.0359712230215826E-2</v>
      </c>
      <c r="P200" s="414">
        <v>100</v>
      </c>
      <c r="Q200" s="456">
        <f t="shared" si="7"/>
        <v>1.7608290989585955</v>
      </c>
      <c r="R200" s="466" t="s">
        <v>1114</v>
      </c>
    </row>
    <row r="201" spans="1:18" ht="39.6" x14ac:dyDescent="0.25">
      <c r="A201" s="109" t="s">
        <v>305</v>
      </c>
      <c r="B201" s="236" t="s">
        <v>707</v>
      </c>
      <c r="C201" s="236" t="s">
        <v>735</v>
      </c>
      <c r="D201" s="236" t="s">
        <v>739</v>
      </c>
      <c r="E201" s="237"/>
      <c r="F201" s="238" t="s">
        <v>754</v>
      </c>
      <c r="G201" s="239" t="s">
        <v>766</v>
      </c>
      <c r="H201" s="240" t="s">
        <v>763</v>
      </c>
      <c r="I201" s="240" t="s">
        <v>764</v>
      </c>
      <c r="J201" s="241" t="s">
        <v>669</v>
      </c>
      <c r="K201" s="457">
        <v>2.86</v>
      </c>
      <c r="L201" s="242"/>
      <c r="M201" s="414">
        <v>5004</v>
      </c>
      <c r="N201" s="414">
        <v>252</v>
      </c>
      <c r="O201" s="456">
        <f t="shared" si="6"/>
        <v>5.0359712230215826E-2</v>
      </c>
      <c r="P201" s="414">
        <v>100</v>
      </c>
      <c r="Q201" s="456">
        <f t="shared" si="7"/>
        <v>1.7608290989585955</v>
      </c>
      <c r="R201" s="466" t="s">
        <v>1114</v>
      </c>
    </row>
    <row r="202" spans="1:18" ht="39.6" x14ac:dyDescent="0.25">
      <c r="A202" s="109" t="s">
        <v>305</v>
      </c>
      <c r="B202" s="236" t="s">
        <v>707</v>
      </c>
      <c r="C202" s="236" t="s">
        <v>735</v>
      </c>
      <c r="D202" s="236" t="s">
        <v>739</v>
      </c>
      <c r="E202" s="237"/>
      <c r="F202" s="238" t="s">
        <v>754</v>
      </c>
      <c r="G202" s="459" t="s">
        <v>767</v>
      </c>
      <c r="H202" s="240" t="s">
        <v>763</v>
      </c>
      <c r="I202" s="240" t="s">
        <v>812</v>
      </c>
      <c r="J202" s="241" t="s">
        <v>669</v>
      </c>
      <c r="K202" s="457">
        <v>2.86</v>
      </c>
      <c r="L202" s="242"/>
      <c r="M202" s="414">
        <v>5004</v>
      </c>
      <c r="N202" s="414">
        <v>252</v>
      </c>
      <c r="O202" s="456">
        <f t="shared" si="6"/>
        <v>5.0359712230215826E-2</v>
      </c>
      <c r="P202" s="414">
        <v>100</v>
      </c>
      <c r="Q202" s="456">
        <f t="shared" si="7"/>
        <v>1.7608290989585955</v>
      </c>
      <c r="R202" s="466" t="s">
        <v>1114</v>
      </c>
    </row>
    <row r="203" spans="1:18" ht="39.6" x14ac:dyDescent="0.25">
      <c r="A203" s="109" t="s">
        <v>305</v>
      </c>
      <c r="B203" s="236" t="s">
        <v>707</v>
      </c>
      <c r="C203" s="236" t="s">
        <v>735</v>
      </c>
      <c r="D203" s="236" t="s">
        <v>739</v>
      </c>
      <c r="E203" s="237"/>
      <c r="F203" s="238" t="s">
        <v>754</v>
      </c>
      <c r="G203" s="239" t="s">
        <v>769</v>
      </c>
      <c r="H203" s="240" t="s">
        <v>763</v>
      </c>
      <c r="I203" s="240" t="s">
        <v>764</v>
      </c>
      <c r="J203" s="241" t="s">
        <v>669</v>
      </c>
      <c r="K203" s="457">
        <v>2.86</v>
      </c>
      <c r="L203" s="242"/>
      <c r="M203" s="414">
        <v>5004</v>
      </c>
      <c r="N203" s="414">
        <v>252</v>
      </c>
      <c r="O203" s="456">
        <f t="shared" si="6"/>
        <v>5.0359712230215826E-2</v>
      </c>
      <c r="P203" s="414">
        <v>100</v>
      </c>
      <c r="Q203" s="456">
        <f t="shared" si="7"/>
        <v>1.7608290989585955</v>
      </c>
      <c r="R203" s="466" t="s">
        <v>1114</v>
      </c>
    </row>
    <row r="204" spans="1:18" ht="39.6" x14ac:dyDescent="0.25">
      <c r="A204" s="109" t="s">
        <v>305</v>
      </c>
      <c r="B204" s="236" t="s">
        <v>707</v>
      </c>
      <c r="C204" s="236" t="s">
        <v>735</v>
      </c>
      <c r="D204" s="236" t="s">
        <v>739</v>
      </c>
      <c r="E204" s="237"/>
      <c r="F204" s="238" t="s">
        <v>754</v>
      </c>
      <c r="G204" s="239" t="s">
        <v>771</v>
      </c>
      <c r="H204" s="240" t="s">
        <v>763</v>
      </c>
      <c r="I204" s="240" t="s">
        <v>764</v>
      </c>
      <c r="J204" s="241" t="s">
        <v>669</v>
      </c>
      <c r="K204" s="457">
        <v>2.86</v>
      </c>
      <c r="L204" s="242"/>
      <c r="M204" s="414">
        <v>5004</v>
      </c>
      <c r="N204" s="414">
        <v>252</v>
      </c>
      <c r="O204" s="456">
        <f t="shared" si="6"/>
        <v>5.0359712230215826E-2</v>
      </c>
      <c r="P204" s="414">
        <v>100</v>
      </c>
      <c r="Q204" s="456">
        <f t="shared" si="7"/>
        <v>1.7608290989585955</v>
      </c>
      <c r="R204" s="466" t="s">
        <v>1114</v>
      </c>
    </row>
    <row r="205" spans="1:18" ht="39.6" x14ac:dyDescent="0.25">
      <c r="A205" s="109" t="s">
        <v>305</v>
      </c>
      <c r="B205" s="236" t="s">
        <v>707</v>
      </c>
      <c r="C205" s="236" t="s">
        <v>735</v>
      </c>
      <c r="D205" s="236" t="s">
        <v>739</v>
      </c>
      <c r="E205" s="237"/>
      <c r="F205" s="238" t="s">
        <v>754</v>
      </c>
      <c r="G205" s="239" t="s">
        <v>772</v>
      </c>
      <c r="H205" s="240" t="s">
        <v>763</v>
      </c>
      <c r="I205" s="240" t="s">
        <v>764</v>
      </c>
      <c r="J205" s="241" t="s">
        <v>669</v>
      </c>
      <c r="K205" s="457">
        <v>2.86</v>
      </c>
      <c r="L205" s="242"/>
      <c r="M205" s="414">
        <v>5004</v>
      </c>
      <c r="N205" s="414">
        <v>252</v>
      </c>
      <c r="O205" s="456">
        <f t="shared" si="6"/>
        <v>5.0359712230215826E-2</v>
      </c>
      <c r="P205" s="414">
        <v>100</v>
      </c>
      <c r="Q205" s="456">
        <f t="shared" si="7"/>
        <v>1.7608290989585955</v>
      </c>
      <c r="R205" s="466" t="s">
        <v>1114</v>
      </c>
    </row>
    <row r="206" spans="1:18" ht="39.6" x14ac:dyDescent="0.25">
      <c r="A206" s="109" t="s">
        <v>305</v>
      </c>
      <c r="B206" s="236" t="s">
        <v>707</v>
      </c>
      <c r="C206" s="236" t="s">
        <v>735</v>
      </c>
      <c r="D206" s="236" t="s">
        <v>739</v>
      </c>
      <c r="E206" s="237"/>
      <c r="F206" s="238" t="s">
        <v>754</v>
      </c>
      <c r="G206" s="239" t="s">
        <v>773</v>
      </c>
      <c r="H206" s="240" t="s">
        <v>763</v>
      </c>
      <c r="I206" s="240" t="s">
        <v>764</v>
      </c>
      <c r="J206" s="241" t="s">
        <v>669</v>
      </c>
      <c r="K206" s="457">
        <v>2.86</v>
      </c>
      <c r="L206" s="242"/>
      <c r="M206" s="414">
        <v>5004</v>
      </c>
      <c r="N206" s="414">
        <v>252</v>
      </c>
      <c r="O206" s="456">
        <f t="shared" si="6"/>
        <v>5.0359712230215826E-2</v>
      </c>
      <c r="P206" s="414">
        <v>100</v>
      </c>
      <c r="Q206" s="456">
        <f t="shared" si="7"/>
        <v>1.7608290989585955</v>
      </c>
      <c r="R206" s="466" t="s">
        <v>1114</v>
      </c>
    </row>
    <row r="207" spans="1:18" ht="39.6" x14ac:dyDescent="0.25">
      <c r="A207" s="109" t="s">
        <v>305</v>
      </c>
      <c r="B207" s="236" t="s">
        <v>707</v>
      </c>
      <c r="C207" s="236" t="s">
        <v>735</v>
      </c>
      <c r="D207" s="236" t="s">
        <v>739</v>
      </c>
      <c r="E207" s="237"/>
      <c r="F207" s="238" t="s">
        <v>754</v>
      </c>
      <c r="G207" s="239" t="s">
        <v>774</v>
      </c>
      <c r="H207" s="240" t="s">
        <v>775</v>
      </c>
      <c r="I207" s="240" t="s">
        <v>757</v>
      </c>
      <c r="J207" s="241" t="s">
        <v>669</v>
      </c>
      <c r="K207" s="457">
        <v>100</v>
      </c>
      <c r="L207" s="242"/>
      <c r="M207" s="414">
        <v>5004</v>
      </c>
      <c r="N207" s="414">
        <v>5004</v>
      </c>
      <c r="O207" s="456">
        <f t="shared" si="6"/>
        <v>1</v>
      </c>
      <c r="P207" s="414">
        <v>100</v>
      </c>
      <c r="Q207" s="456">
        <f t="shared" si="7"/>
        <v>1</v>
      </c>
      <c r="R207" s="466" t="s">
        <v>1114</v>
      </c>
    </row>
    <row r="208" spans="1:18" ht="39.6" x14ac:dyDescent="0.25">
      <c r="A208" s="109" t="s">
        <v>305</v>
      </c>
      <c r="B208" s="236" t="s">
        <v>707</v>
      </c>
      <c r="C208" s="236" t="s">
        <v>735</v>
      </c>
      <c r="D208" s="236" t="s">
        <v>739</v>
      </c>
      <c r="E208" s="237"/>
      <c r="F208" s="238" t="s">
        <v>754</v>
      </c>
      <c r="G208" s="239" t="s">
        <v>776</v>
      </c>
      <c r="H208" s="240" t="s">
        <v>775</v>
      </c>
      <c r="I208" s="240" t="s">
        <v>757</v>
      </c>
      <c r="J208" s="241" t="s">
        <v>669</v>
      </c>
      <c r="K208" s="457">
        <v>100</v>
      </c>
      <c r="L208" s="242"/>
      <c r="M208" s="414">
        <v>5004</v>
      </c>
      <c r="N208" s="414">
        <v>5004</v>
      </c>
      <c r="O208" s="456">
        <f t="shared" si="6"/>
        <v>1</v>
      </c>
      <c r="P208" s="414">
        <v>100</v>
      </c>
      <c r="Q208" s="456">
        <f t="shared" si="7"/>
        <v>1</v>
      </c>
      <c r="R208" s="466" t="s">
        <v>1114</v>
      </c>
    </row>
    <row r="209" spans="1:18" ht="39.6" x14ac:dyDescent="0.25">
      <c r="A209" s="109" t="s">
        <v>305</v>
      </c>
      <c r="B209" s="236" t="s">
        <v>707</v>
      </c>
      <c r="C209" s="236" t="s">
        <v>735</v>
      </c>
      <c r="D209" s="236" t="s">
        <v>739</v>
      </c>
      <c r="E209" s="237"/>
      <c r="F209" s="238" t="s">
        <v>754</v>
      </c>
      <c r="G209" s="239" t="s">
        <v>777</v>
      </c>
      <c r="H209" s="240" t="s">
        <v>763</v>
      </c>
      <c r="I209" s="240" t="s">
        <v>764</v>
      </c>
      <c r="J209" s="241" t="s">
        <v>669</v>
      </c>
      <c r="K209" s="457">
        <v>2.86</v>
      </c>
      <c r="L209" s="242"/>
      <c r="M209" s="414">
        <v>5004</v>
      </c>
      <c r="N209" s="414">
        <v>252</v>
      </c>
      <c r="O209" s="456">
        <f t="shared" si="6"/>
        <v>5.0359712230215826E-2</v>
      </c>
      <c r="P209" s="414">
        <v>100</v>
      </c>
      <c r="Q209" s="456">
        <f t="shared" si="7"/>
        <v>1.7608290989585955</v>
      </c>
      <c r="R209" s="466" t="s">
        <v>1114</v>
      </c>
    </row>
    <row r="210" spans="1:18" ht="39.6" x14ac:dyDescent="0.25">
      <c r="A210" s="109" t="s">
        <v>305</v>
      </c>
      <c r="B210" s="236" t="s">
        <v>707</v>
      </c>
      <c r="C210" s="236" t="s">
        <v>735</v>
      </c>
      <c r="D210" s="236" t="s">
        <v>739</v>
      </c>
      <c r="E210" s="237"/>
      <c r="F210" s="238" t="s">
        <v>754</v>
      </c>
      <c r="G210" s="460" t="s">
        <v>781</v>
      </c>
      <c r="H210" s="240" t="s">
        <v>775</v>
      </c>
      <c r="I210" s="240" t="s">
        <v>757</v>
      </c>
      <c r="J210" s="241" t="s">
        <v>669</v>
      </c>
      <c r="K210" s="457">
        <v>100</v>
      </c>
      <c r="L210" s="242"/>
      <c r="M210" s="414">
        <v>5004</v>
      </c>
      <c r="N210" s="414">
        <v>5004</v>
      </c>
      <c r="O210" s="456">
        <f t="shared" si="6"/>
        <v>1</v>
      </c>
      <c r="P210" s="414">
        <v>100</v>
      </c>
      <c r="Q210" s="456">
        <f t="shared" si="7"/>
        <v>1</v>
      </c>
      <c r="R210" s="466" t="s">
        <v>1114</v>
      </c>
    </row>
    <row r="211" spans="1:18" ht="39.6" x14ac:dyDescent="0.25">
      <c r="A211" s="109" t="s">
        <v>305</v>
      </c>
      <c r="B211" s="236" t="s">
        <v>707</v>
      </c>
      <c r="C211" s="236" t="s">
        <v>735</v>
      </c>
      <c r="D211" s="236" t="s">
        <v>739</v>
      </c>
      <c r="E211" s="237"/>
      <c r="F211" s="238" t="s">
        <v>754</v>
      </c>
      <c r="G211" s="460" t="s">
        <v>782</v>
      </c>
      <c r="H211" s="240" t="s">
        <v>763</v>
      </c>
      <c r="I211" s="240" t="s">
        <v>764</v>
      </c>
      <c r="J211" s="241" t="s">
        <v>669</v>
      </c>
      <c r="K211" s="457">
        <v>2.86</v>
      </c>
      <c r="L211" s="242"/>
      <c r="M211" s="414">
        <v>5004</v>
      </c>
      <c r="N211" s="414">
        <v>252</v>
      </c>
      <c r="O211" s="456">
        <f t="shared" si="6"/>
        <v>5.0359712230215826E-2</v>
      </c>
      <c r="P211" s="414">
        <v>100</v>
      </c>
      <c r="Q211" s="456">
        <f t="shared" si="7"/>
        <v>1.7608290989585955</v>
      </c>
      <c r="R211" s="466" t="s">
        <v>1114</v>
      </c>
    </row>
    <row r="212" spans="1:18" ht="39.6" x14ac:dyDescent="0.25">
      <c r="A212" s="109" t="s">
        <v>305</v>
      </c>
      <c r="B212" s="236" t="s">
        <v>707</v>
      </c>
      <c r="C212" s="236" t="s">
        <v>735</v>
      </c>
      <c r="D212" s="236" t="s">
        <v>739</v>
      </c>
      <c r="E212" s="237"/>
      <c r="F212" s="238" t="s">
        <v>754</v>
      </c>
      <c r="G212" s="460" t="s">
        <v>783</v>
      </c>
      <c r="H212" s="240" t="s">
        <v>763</v>
      </c>
      <c r="I212" s="240" t="s">
        <v>764</v>
      </c>
      <c r="J212" s="241" t="s">
        <v>669</v>
      </c>
      <c r="K212" s="457">
        <v>2.86</v>
      </c>
      <c r="L212" s="242"/>
      <c r="M212" s="414">
        <v>5004</v>
      </c>
      <c r="N212" s="414">
        <v>252</v>
      </c>
      <c r="O212" s="456">
        <f t="shared" si="6"/>
        <v>5.0359712230215826E-2</v>
      </c>
      <c r="P212" s="414">
        <v>100</v>
      </c>
      <c r="Q212" s="456">
        <f t="shared" si="7"/>
        <v>1.7608290989585955</v>
      </c>
      <c r="R212" s="466" t="s">
        <v>1114</v>
      </c>
    </row>
    <row r="213" spans="1:18" ht="39.6" x14ac:dyDescent="0.25">
      <c r="A213" s="109" t="s">
        <v>305</v>
      </c>
      <c r="B213" s="236" t="s">
        <v>707</v>
      </c>
      <c r="C213" s="236" t="s">
        <v>735</v>
      </c>
      <c r="D213" s="236" t="s">
        <v>739</v>
      </c>
      <c r="E213" s="237"/>
      <c r="F213" s="238" t="s">
        <v>754</v>
      </c>
      <c r="G213" s="460" t="s">
        <v>784</v>
      </c>
      <c r="H213" s="240" t="s">
        <v>763</v>
      </c>
      <c r="I213" s="240" t="s">
        <v>764</v>
      </c>
      <c r="J213" s="241" t="s">
        <v>669</v>
      </c>
      <c r="K213" s="457">
        <v>2.86</v>
      </c>
      <c r="L213" s="242"/>
      <c r="M213" s="414">
        <v>5004</v>
      </c>
      <c r="N213" s="414">
        <v>252</v>
      </c>
      <c r="O213" s="456">
        <f t="shared" si="6"/>
        <v>5.0359712230215826E-2</v>
      </c>
      <c r="P213" s="414">
        <v>100</v>
      </c>
      <c r="Q213" s="456">
        <f t="shared" si="7"/>
        <v>1.7608290989585955</v>
      </c>
      <c r="R213" s="466" t="s">
        <v>1114</v>
      </c>
    </row>
    <row r="214" spans="1:18" ht="39.6" x14ac:dyDescent="0.25">
      <c r="A214" s="109" t="s">
        <v>305</v>
      </c>
      <c r="B214" s="236" t="s">
        <v>707</v>
      </c>
      <c r="C214" s="236" t="s">
        <v>735</v>
      </c>
      <c r="D214" s="236" t="s">
        <v>739</v>
      </c>
      <c r="E214" s="237"/>
      <c r="F214" s="238" t="s">
        <v>754</v>
      </c>
      <c r="G214" s="460" t="s">
        <v>785</v>
      </c>
      <c r="H214" s="240" t="s">
        <v>763</v>
      </c>
      <c r="I214" s="240" t="s">
        <v>764</v>
      </c>
      <c r="J214" s="241" t="s">
        <v>669</v>
      </c>
      <c r="K214" s="457">
        <v>2.86</v>
      </c>
      <c r="L214" s="242"/>
      <c r="M214" s="414">
        <v>5004</v>
      </c>
      <c r="N214" s="414">
        <v>252</v>
      </c>
      <c r="O214" s="456">
        <f t="shared" si="6"/>
        <v>5.0359712230215826E-2</v>
      </c>
      <c r="P214" s="414">
        <v>100</v>
      </c>
      <c r="Q214" s="456">
        <f t="shared" si="7"/>
        <v>1.7608290989585955</v>
      </c>
      <c r="R214" s="466" t="s">
        <v>1114</v>
      </c>
    </row>
    <row r="215" spans="1:18" ht="39.6" x14ac:dyDescent="0.25">
      <c r="A215" s="109" t="s">
        <v>305</v>
      </c>
      <c r="B215" s="236" t="s">
        <v>707</v>
      </c>
      <c r="C215" s="236" t="s">
        <v>735</v>
      </c>
      <c r="D215" s="236" t="s">
        <v>739</v>
      </c>
      <c r="E215" s="237"/>
      <c r="F215" s="238" t="s">
        <v>754</v>
      </c>
      <c r="G215" s="460" t="s">
        <v>786</v>
      </c>
      <c r="H215" s="240" t="s">
        <v>763</v>
      </c>
      <c r="I215" s="240" t="s">
        <v>764</v>
      </c>
      <c r="J215" s="241" t="s">
        <v>669</v>
      </c>
      <c r="K215" s="457">
        <v>2.86</v>
      </c>
      <c r="L215" s="242"/>
      <c r="M215" s="414">
        <v>5004</v>
      </c>
      <c r="N215" s="414">
        <v>252</v>
      </c>
      <c r="O215" s="456">
        <f t="shared" si="6"/>
        <v>5.0359712230215826E-2</v>
      </c>
      <c r="P215" s="414">
        <v>100</v>
      </c>
      <c r="Q215" s="456">
        <f t="shared" si="7"/>
        <v>1.7608290989585955</v>
      </c>
      <c r="R215" s="466" t="s">
        <v>1114</v>
      </c>
    </row>
    <row r="216" spans="1:18" ht="39.6" x14ac:dyDescent="0.25">
      <c r="A216" s="109" t="s">
        <v>305</v>
      </c>
      <c r="B216" s="236" t="s">
        <v>707</v>
      </c>
      <c r="C216" s="236" t="s">
        <v>735</v>
      </c>
      <c r="D216" s="236" t="s">
        <v>739</v>
      </c>
      <c r="E216" s="237"/>
      <c r="F216" s="238" t="s">
        <v>754</v>
      </c>
      <c r="G216" s="460" t="s">
        <v>787</v>
      </c>
      <c r="H216" s="240" t="s">
        <v>763</v>
      </c>
      <c r="I216" s="240" t="s">
        <v>764</v>
      </c>
      <c r="J216" s="241" t="s">
        <v>669</v>
      </c>
      <c r="K216" s="457">
        <v>2.86</v>
      </c>
      <c r="L216" s="242"/>
      <c r="M216" s="414">
        <v>5004</v>
      </c>
      <c r="N216" s="414">
        <v>252</v>
      </c>
      <c r="O216" s="456">
        <f t="shared" si="6"/>
        <v>5.0359712230215826E-2</v>
      </c>
      <c r="P216" s="414">
        <v>100</v>
      </c>
      <c r="Q216" s="456">
        <f t="shared" si="7"/>
        <v>1.7608290989585955</v>
      </c>
      <c r="R216" s="466" t="s">
        <v>1114</v>
      </c>
    </row>
    <row r="217" spans="1:18" ht="39.6" x14ac:dyDescent="0.25">
      <c r="A217" s="109" t="s">
        <v>305</v>
      </c>
      <c r="B217" s="236" t="s">
        <v>707</v>
      </c>
      <c r="C217" s="236" t="s">
        <v>735</v>
      </c>
      <c r="D217" s="236" t="s">
        <v>739</v>
      </c>
      <c r="E217" s="237"/>
      <c r="F217" s="238" t="s">
        <v>754</v>
      </c>
      <c r="G217" s="460" t="s">
        <v>788</v>
      </c>
      <c r="H217" s="240" t="s">
        <v>763</v>
      </c>
      <c r="I217" s="240" t="s">
        <v>764</v>
      </c>
      <c r="J217" s="241" t="s">
        <v>669</v>
      </c>
      <c r="K217" s="457">
        <v>2.86</v>
      </c>
      <c r="L217" s="242"/>
      <c r="M217" s="414">
        <v>5004</v>
      </c>
      <c r="N217" s="414">
        <v>252</v>
      </c>
      <c r="O217" s="456">
        <f t="shared" si="6"/>
        <v>5.0359712230215826E-2</v>
      </c>
      <c r="P217" s="414">
        <v>100</v>
      </c>
      <c r="Q217" s="456">
        <f t="shared" si="7"/>
        <v>1.7608290989585955</v>
      </c>
      <c r="R217" s="466" t="s">
        <v>1114</v>
      </c>
    </row>
    <row r="218" spans="1:18" ht="39.6" x14ac:dyDescent="0.25">
      <c r="A218" s="109" t="s">
        <v>305</v>
      </c>
      <c r="B218" s="236" t="s">
        <v>707</v>
      </c>
      <c r="C218" s="236" t="s">
        <v>735</v>
      </c>
      <c r="D218" s="236" t="s">
        <v>739</v>
      </c>
      <c r="E218" s="237"/>
      <c r="F218" s="238" t="s">
        <v>754</v>
      </c>
      <c r="G218" s="460" t="s">
        <v>789</v>
      </c>
      <c r="H218" s="240" t="s">
        <v>775</v>
      </c>
      <c r="I218" s="240" t="s">
        <v>757</v>
      </c>
      <c r="J218" s="241" t="s">
        <v>669</v>
      </c>
      <c r="K218" s="457">
        <v>100</v>
      </c>
      <c r="L218" s="242"/>
      <c r="M218" s="414">
        <v>5004</v>
      </c>
      <c r="N218" s="414">
        <v>5004</v>
      </c>
      <c r="O218" s="456">
        <f t="shared" si="6"/>
        <v>1</v>
      </c>
      <c r="P218" s="414">
        <v>100</v>
      </c>
      <c r="Q218" s="456">
        <f t="shared" si="7"/>
        <v>1</v>
      </c>
      <c r="R218" s="466" t="s">
        <v>1114</v>
      </c>
    </row>
    <row r="219" spans="1:18" ht="39.6" x14ac:dyDescent="0.25">
      <c r="A219" s="109" t="s">
        <v>305</v>
      </c>
      <c r="B219" s="236" t="s">
        <v>707</v>
      </c>
      <c r="C219" s="236" t="s">
        <v>735</v>
      </c>
      <c r="D219" s="236" t="s">
        <v>739</v>
      </c>
      <c r="E219" s="237"/>
      <c r="F219" s="238" t="s">
        <v>754</v>
      </c>
      <c r="G219" s="460" t="s">
        <v>790</v>
      </c>
      <c r="H219" s="240" t="s">
        <v>775</v>
      </c>
      <c r="I219" s="240" t="s">
        <v>757</v>
      </c>
      <c r="J219" s="241" t="s">
        <v>669</v>
      </c>
      <c r="K219" s="457">
        <v>100</v>
      </c>
      <c r="L219" s="242"/>
      <c r="M219" s="414">
        <v>5004</v>
      </c>
      <c r="N219" s="414">
        <v>5004</v>
      </c>
      <c r="O219" s="456">
        <f t="shared" si="6"/>
        <v>1</v>
      </c>
      <c r="P219" s="414">
        <v>100</v>
      </c>
      <c r="Q219" s="456">
        <f t="shared" si="7"/>
        <v>1</v>
      </c>
      <c r="R219" s="466" t="s">
        <v>1114</v>
      </c>
    </row>
    <row r="220" spans="1:18" ht="39.6" x14ac:dyDescent="0.25">
      <c r="A220" s="109" t="s">
        <v>305</v>
      </c>
      <c r="B220" s="236" t="s">
        <v>707</v>
      </c>
      <c r="C220" s="236" t="s">
        <v>735</v>
      </c>
      <c r="D220" s="236" t="s">
        <v>739</v>
      </c>
      <c r="E220" s="237"/>
      <c r="F220" s="238" t="s">
        <v>754</v>
      </c>
      <c r="G220" s="460" t="s">
        <v>791</v>
      </c>
      <c r="H220" s="240" t="s">
        <v>763</v>
      </c>
      <c r="I220" s="240" t="s">
        <v>764</v>
      </c>
      <c r="J220" s="241" t="s">
        <v>669</v>
      </c>
      <c r="K220" s="457">
        <v>2.86</v>
      </c>
      <c r="L220" s="242"/>
      <c r="M220" s="414">
        <v>5004</v>
      </c>
      <c r="N220" s="414">
        <v>252</v>
      </c>
      <c r="O220" s="456">
        <f t="shared" si="6"/>
        <v>5.0359712230215826E-2</v>
      </c>
      <c r="P220" s="414">
        <v>100</v>
      </c>
      <c r="Q220" s="456">
        <f t="shared" si="7"/>
        <v>1.7608290989585955</v>
      </c>
      <c r="R220" s="466" t="s">
        <v>1114</v>
      </c>
    </row>
    <row r="221" spans="1:18" ht="39.6" x14ac:dyDescent="0.25">
      <c r="A221" s="109" t="s">
        <v>305</v>
      </c>
      <c r="B221" s="236" t="s">
        <v>707</v>
      </c>
      <c r="C221" s="236" t="s">
        <v>735</v>
      </c>
      <c r="D221" s="236" t="s">
        <v>739</v>
      </c>
      <c r="E221" s="237"/>
      <c r="F221" s="238" t="s">
        <v>754</v>
      </c>
      <c r="G221" s="460" t="s">
        <v>792</v>
      </c>
      <c r="H221" s="240" t="s">
        <v>763</v>
      </c>
      <c r="I221" s="240" t="s">
        <v>764</v>
      </c>
      <c r="J221" s="241" t="s">
        <v>669</v>
      </c>
      <c r="K221" s="457">
        <v>2.86</v>
      </c>
      <c r="L221" s="242" t="s">
        <v>816</v>
      </c>
      <c r="M221" s="414">
        <v>5004</v>
      </c>
      <c r="N221" s="414">
        <v>252</v>
      </c>
      <c r="O221" s="456">
        <f t="shared" si="6"/>
        <v>5.0359712230215826E-2</v>
      </c>
      <c r="P221" s="414">
        <v>100</v>
      </c>
      <c r="Q221" s="456">
        <f t="shared" si="7"/>
        <v>1.7608290989585955</v>
      </c>
      <c r="R221" s="466" t="s">
        <v>1114</v>
      </c>
    </row>
    <row r="222" spans="1:18" ht="39.6" x14ac:dyDescent="0.25">
      <c r="A222" s="109" t="s">
        <v>305</v>
      </c>
      <c r="B222" s="236" t="s">
        <v>707</v>
      </c>
      <c r="C222" s="236" t="s">
        <v>735</v>
      </c>
      <c r="D222" s="236" t="s">
        <v>739</v>
      </c>
      <c r="E222" s="237"/>
      <c r="F222" s="238" t="s">
        <v>754</v>
      </c>
      <c r="G222" s="460" t="s">
        <v>794</v>
      </c>
      <c r="H222" s="240" t="s">
        <v>756</v>
      </c>
      <c r="I222" s="240" t="s">
        <v>757</v>
      </c>
      <c r="J222" s="241" t="s">
        <v>669</v>
      </c>
      <c r="K222" s="457">
        <v>100</v>
      </c>
      <c r="L222" s="242" t="s">
        <v>758</v>
      </c>
      <c r="M222" s="414">
        <v>5004</v>
      </c>
      <c r="N222" s="414">
        <v>5004</v>
      </c>
      <c r="O222" s="456">
        <f t="shared" si="6"/>
        <v>1</v>
      </c>
      <c r="P222" s="414">
        <v>100</v>
      </c>
      <c r="Q222" s="456">
        <f t="shared" si="7"/>
        <v>1</v>
      </c>
      <c r="R222" s="466" t="s">
        <v>1114</v>
      </c>
    </row>
    <row r="223" spans="1:18" ht="40.200000000000003" x14ac:dyDescent="0.3">
      <c r="A223" s="109" t="s">
        <v>305</v>
      </c>
      <c r="B223" s="236" t="s">
        <v>707</v>
      </c>
      <c r="C223" s="236" t="s">
        <v>735</v>
      </c>
      <c r="D223" s="236" t="s">
        <v>739</v>
      </c>
      <c r="E223" s="237"/>
      <c r="F223" s="238" t="s">
        <v>754</v>
      </c>
      <c r="G223" s="460" t="s">
        <v>795</v>
      </c>
      <c r="H223" s="240" t="s">
        <v>763</v>
      </c>
      <c r="I223" s="240" t="s">
        <v>764</v>
      </c>
      <c r="J223" s="241" t="s">
        <v>669</v>
      </c>
      <c r="K223" s="457">
        <v>2.86</v>
      </c>
      <c r="L223" s="243" t="s">
        <v>820</v>
      </c>
      <c r="M223" s="414">
        <v>5004</v>
      </c>
      <c r="N223" s="414">
        <v>252</v>
      </c>
      <c r="O223" s="456">
        <f t="shared" si="6"/>
        <v>5.0359712230215826E-2</v>
      </c>
      <c r="P223" s="414">
        <v>100</v>
      </c>
      <c r="Q223" s="456">
        <f t="shared" si="7"/>
        <v>1.7608290989585955</v>
      </c>
      <c r="R223" s="466" t="s">
        <v>1114</v>
      </c>
    </row>
    <row r="224" spans="1:18" ht="39.6" x14ac:dyDescent="0.25">
      <c r="A224" s="109" t="s">
        <v>305</v>
      </c>
      <c r="B224" s="236" t="s">
        <v>707</v>
      </c>
      <c r="C224" s="236" t="s">
        <v>735</v>
      </c>
      <c r="D224" s="236" t="s">
        <v>739</v>
      </c>
      <c r="E224" s="237"/>
      <c r="F224" s="238" t="s">
        <v>754</v>
      </c>
      <c r="G224" s="460" t="s">
        <v>796</v>
      </c>
      <c r="H224" s="240" t="s">
        <v>763</v>
      </c>
      <c r="I224" s="240" t="s">
        <v>797</v>
      </c>
      <c r="J224" s="241" t="s">
        <v>669</v>
      </c>
      <c r="K224" s="457">
        <v>2.86</v>
      </c>
      <c r="L224" s="242"/>
      <c r="M224" s="414">
        <v>5004</v>
      </c>
      <c r="N224" s="414">
        <v>252</v>
      </c>
      <c r="O224" s="456">
        <f t="shared" si="6"/>
        <v>5.0359712230215826E-2</v>
      </c>
      <c r="P224" s="414">
        <v>100</v>
      </c>
      <c r="Q224" s="456">
        <f t="shared" si="7"/>
        <v>1.7608290989585955</v>
      </c>
      <c r="R224" s="466" t="s">
        <v>1114</v>
      </c>
    </row>
    <row r="225" spans="1:18" ht="39.6" x14ac:dyDescent="0.25">
      <c r="A225" s="109" t="s">
        <v>305</v>
      </c>
      <c r="B225" s="236" t="s">
        <v>707</v>
      </c>
      <c r="C225" s="236" t="s">
        <v>735</v>
      </c>
      <c r="D225" s="236" t="s">
        <v>739</v>
      </c>
      <c r="E225" s="237"/>
      <c r="F225" s="238" t="s">
        <v>754</v>
      </c>
      <c r="G225" s="460" t="s">
        <v>798</v>
      </c>
      <c r="H225" s="240" t="s">
        <v>763</v>
      </c>
      <c r="I225" s="240" t="s">
        <v>764</v>
      </c>
      <c r="J225" s="241" t="s">
        <v>669</v>
      </c>
      <c r="K225" s="457">
        <v>2.86</v>
      </c>
      <c r="L225" s="242"/>
      <c r="M225" s="414">
        <v>5004</v>
      </c>
      <c r="N225" s="414">
        <v>252</v>
      </c>
      <c r="O225" s="456">
        <f t="shared" si="6"/>
        <v>5.0359712230215826E-2</v>
      </c>
      <c r="P225" s="414">
        <v>100</v>
      </c>
      <c r="Q225" s="456">
        <f t="shared" si="7"/>
        <v>1.7608290989585955</v>
      </c>
      <c r="R225" s="466" t="s">
        <v>1114</v>
      </c>
    </row>
    <row r="226" spans="1:18" ht="39.6" x14ac:dyDescent="0.25">
      <c r="A226" s="109" t="s">
        <v>305</v>
      </c>
      <c r="B226" s="236" t="s">
        <v>707</v>
      </c>
      <c r="C226" s="236" t="s">
        <v>735</v>
      </c>
      <c r="D226" s="236" t="s">
        <v>739</v>
      </c>
      <c r="E226" s="237"/>
      <c r="F226" s="238" t="s">
        <v>799</v>
      </c>
      <c r="G226" s="460" t="s">
        <v>800</v>
      </c>
      <c r="H226" s="240" t="s">
        <v>763</v>
      </c>
      <c r="I226" s="240" t="s">
        <v>764</v>
      </c>
      <c r="J226" s="461" t="s">
        <v>801</v>
      </c>
      <c r="K226" s="457">
        <v>2.86</v>
      </c>
      <c r="L226" s="242"/>
      <c r="M226" s="414">
        <v>5004</v>
      </c>
      <c r="N226" s="414">
        <v>252</v>
      </c>
      <c r="O226" s="456">
        <f t="shared" si="6"/>
        <v>5.0359712230215826E-2</v>
      </c>
      <c r="P226" s="414">
        <v>100</v>
      </c>
      <c r="Q226" s="456">
        <f t="shared" si="7"/>
        <v>1.7608290989585955</v>
      </c>
      <c r="R226" s="466" t="s">
        <v>1114</v>
      </c>
    </row>
    <row r="227" spans="1:18" ht="39.6" x14ac:dyDescent="0.25">
      <c r="A227" s="109" t="s">
        <v>305</v>
      </c>
      <c r="B227" s="236" t="s">
        <v>707</v>
      </c>
      <c r="C227" s="236" t="s">
        <v>735</v>
      </c>
      <c r="D227" s="236" t="s">
        <v>739</v>
      </c>
      <c r="E227" s="237"/>
      <c r="F227" s="238" t="s">
        <v>799</v>
      </c>
      <c r="G227" s="460" t="s">
        <v>802</v>
      </c>
      <c r="H227" s="240" t="s">
        <v>763</v>
      </c>
      <c r="I227" s="240" t="s">
        <v>764</v>
      </c>
      <c r="J227" s="461" t="s">
        <v>801</v>
      </c>
      <c r="K227" s="457">
        <v>2.86</v>
      </c>
      <c r="L227" s="242"/>
      <c r="M227" s="414">
        <v>5004</v>
      </c>
      <c r="N227" s="414">
        <v>252</v>
      </c>
      <c r="O227" s="456">
        <f t="shared" si="6"/>
        <v>5.0359712230215826E-2</v>
      </c>
      <c r="P227" s="414">
        <v>100</v>
      </c>
      <c r="Q227" s="456">
        <f t="shared" si="7"/>
        <v>1.7608290989585955</v>
      </c>
      <c r="R227" s="466" t="s">
        <v>1114</v>
      </c>
    </row>
    <row r="228" spans="1:18" ht="39.6" x14ac:dyDescent="0.25">
      <c r="A228" s="109" t="s">
        <v>305</v>
      </c>
      <c r="B228" s="236" t="s">
        <v>707</v>
      </c>
      <c r="C228" s="236" t="s">
        <v>735</v>
      </c>
      <c r="D228" s="236" t="s">
        <v>739</v>
      </c>
      <c r="E228" s="237"/>
      <c r="F228" s="238" t="s">
        <v>799</v>
      </c>
      <c r="G228" s="460" t="s">
        <v>803</v>
      </c>
      <c r="H228" s="240" t="s">
        <v>763</v>
      </c>
      <c r="I228" s="240" t="s">
        <v>764</v>
      </c>
      <c r="J228" s="461" t="s">
        <v>801</v>
      </c>
      <c r="K228" s="457">
        <v>2.86</v>
      </c>
      <c r="L228" s="242"/>
      <c r="M228" s="414">
        <v>5004</v>
      </c>
      <c r="N228" s="414">
        <v>252</v>
      </c>
      <c r="O228" s="456">
        <f t="shared" si="6"/>
        <v>5.0359712230215826E-2</v>
      </c>
      <c r="P228" s="414">
        <v>100</v>
      </c>
      <c r="Q228" s="456">
        <f t="shared" si="7"/>
        <v>1.7608290989585955</v>
      </c>
      <c r="R228" s="466" t="s">
        <v>1114</v>
      </c>
    </row>
    <row r="229" spans="1:18" ht="39.6" x14ac:dyDescent="0.25">
      <c r="A229" s="109" t="s">
        <v>305</v>
      </c>
      <c r="B229" s="236" t="s">
        <v>707</v>
      </c>
      <c r="C229" s="236" t="s">
        <v>735</v>
      </c>
      <c r="D229" s="236" t="s">
        <v>739</v>
      </c>
      <c r="E229" s="237"/>
      <c r="F229" s="238" t="s">
        <v>799</v>
      </c>
      <c r="G229" s="460" t="s">
        <v>804</v>
      </c>
      <c r="H229" s="240" t="s">
        <v>763</v>
      </c>
      <c r="I229" s="240" t="s">
        <v>764</v>
      </c>
      <c r="J229" s="461" t="s">
        <v>801</v>
      </c>
      <c r="K229" s="457">
        <v>2.86</v>
      </c>
      <c r="L229" s="242"/>
      <c r="M229" s="414">
        <v>5004</v>
      </c>
      <c r="N229" s="414">
        <v>252</v>
      </c>
      <c r="O229" s="456">
        <f t="shared" si="6"/>
        <v>5.0359712230215826E-2</v>
      </c>
      <c r="P229" s="414">
        <v>100</v>
      </c>
      <c r="Q229" s="456">
        <f t="shared" si="7"/>
        <v>1.7608290989585955</v>
      </c>
      <c r="R229" s="466" t="s">
        <v>1114</v>
      </c>
    </row>
    <row r="230" spans="1:18" ht="39.6" x14ac:dyDescent="0.25">
      <c r="A230" s="109" t="s">
        <v>305</v>
      </c>
      <c r="B230" s="236" t="s">
        <v>707</v>
      </c>
      <c r="C230" s="236" t="s">
        <v>735</v>
      </c>
      <c r="D230" s="236" t="s">
        <v>739</v>
      </c>
      <c r="E230" s="237"/>
      <c r="F230" s="238" t="s">
        <v>799</v>
      </c>
      <c r="G230" s="460" t="s">
        <v>805</v>
      </c>
      <c r="H230" s="240" t="s">
        <v>763</v>
      </c>
      <c r="I230" s="240" t="s">
        <v>764</v>
      </c>
      <c r="J230" s="461" t="s">
        <v>801</v>
      </c>
      <c r="K230" s="457">
        <v>2.86</v>
      </c>
      <c r="L230" s="242"/>
      <c r="M230" s="414">
        <v>5004</v>
      </c>
      <c r="N230" s="414">
        <v>252</v>
      </c>
      <c r="O230" s="456">
        <f t="shared" si="6"/>
        <v>5.0359712230215826E-2</v>
      </c>
      <c r="P230" s="414">
        <v>100</v>
      </c>
      <c r="Q230" s="456">
        <f t="shared" si="7"/>
        <v>1.7608290989585955</v>
      </c>
      <c r="R230" s="466" t="s">
        <v>1114</v>
      </c>
    </row>
    <row r="231" spans="1:18" ht="39.6" x14ac:dyDescent="0.25">
      <c r="A231" s="109" t="s">
        <v>305</v>
      </c>
      <c r="B231" s="236" t="s">
        <v>707</v>
      </c>
      <c r="C231" s="236" t="s">
        <v>735</v>
      </c>
      <c r="D231" s="236" t="s">
        <v>739</v>
      </c>
      <c r="E231" s="237"/>
      <c r="F231" s="238" t="s">
        <v>799</v>
      </c>
      <c r="G231" s="460" t="s">
        <v>806</v>
      </c>
      <c r="H231" s="240" t="s">
        <v>763</v>
      </c>
      <c r="I231" s="240" t="s">
        <v>797</v>
      </c>
      <c r="J231" s="461" t="s">
        <v>801</v>
      </c>
      <c r="K231" s="457">
        <v>2.86</v>
      </c>
      <c r="L231" s="242"/>
      <c r="M231" s="414">
        <v>5004</v>
      </c>
      <c r="N231" s="414">
        <v>252</v>
      </c>
      <c r="O231" s="456">
        <f t="shared" si="6"/>
        <v>5.0359712230215826E-2</v>
      </c>
      <c r="P231" s="414">
        <v>100</v>
      </c>
      <c r="Q231" s="456">
        <f t="shared" si="7"/>
        <v>1.7608290989585955</v>
      </c>
      <c r="R231" s="466" t="s">
        <v>1114</v>
      </c>
    </row>
    <row r="232" spans="1:18" ht="39.6" x14ac:dyDescent="0.25">
      <c r="A232" s="109" t="s">
        <v>305</v>
      </c>
      <c r="B232" s="236" t="s">
        <v>707</v>
      </c>
      <c r="C232" s="236" t="s">
        <v>735</v>
      </c>
      <c r="D232" s="236" t="s">
        <v>739</v>
      </c>
      <c r="E232" s="237"/>
      <c r="F232" s="238" t="s">
        <v>799</v>
      </c>
      <c r="G232" s="460" t="s">
        <v>807</v>
      </c>
      <c r="H232" s="240" t="s">
        <v>763</v>
      </c>
      <c r="I232" s="240" t="s">
        <v>797</v>
      </c>
      <c r="J232" s="461" t="s">
        <v>801</v>
      </c>
      <c r="K232" s="457">
        <v>2.86</v>
      </c>
      <c r="L232" s="242"/>
      <c r="M232" s="414">
        <v>5004</v>
      </c>
      <c r="N232" s="414">
        <v>252</v>
      </c>
      <c r="O232" s="456">
        <f t="shared" si="6"/>
        <v>5.0359712230215826E-2</v>
      </c>
      <c r="P232" s="414">
        <v>100</v>
      </c>
      <c r="Q232" s="456">
        <f t="shared" si="7"/>
        <v>1.7608290989585955</v>
      </c>
      <c r="R232" s="466" t="s">
        <v>1114</v>
      </c>
    </row>
    <row r="233" spans="1:18" ht="39.6" x14ac:dyDescent="0.25">
      <c r="A233" s="109" t="s">
        <v>305</v>
      </c>
      <c r="B233" s="236" t="s">
        <v>707</v>
      </c>
      <c r="C233" s="236" t="s">
        <v>735</v>
      </c>
      <c r="D233" s="236" t="s">
        <v>739</v>
      </c>
      <c r="E233" s="237"/>
      <c r="F233" s="238" t="s">
        <v>799</v>
      </c>
      <c r="G233" s="460" t="s">
        <v>808</v>
      </c>
      <c r="H233" s="240" t="s">
        <v>763</v>
      </c>
      <c r="I233" s="240" t="s">
        <v>764</v>
      </c>
      <c r="J233" s="461" t="s">
        <v>801</v>
      </c>
      <c r="K233" s="457">
        <v>2.86</v>
      </c>
      <c r="L233" s="242"/>
      <c r="M233" s="414">
        <v>5004</v>
      </c>
      <c r="N233" s="414">
        <v>252</v>
      </c>
      <c r="O233" s="456">
        <f t="shared" si="6"/>
        <v>5.0359712230215826E-2</v>
      </c>
      <c r="P233" s="414">
        <v>100</v>
      </c>
      <c r="Q233" s="456">
        <f t="shared" si="7"/>
        <v>1.7608290989585955</v>
      </c>
      <c r="R233" s="466" t="s">
        <v>1114</v>
      </c>
    </row>
    <row r="234" spans="1:18" ht="43.2" x14ac:dyDescent="0.25">
      <c r="A234" s="109" t="s">
        <v>305</v>
      </c>
      <c r="B234" s="236" t="s">
        <v>707</v>
      </c>
      <c r="C234" s="236" t="s">
        <v>741</v>
      </c>
      <c r="D234" s="236" t="s">
        <v>821</v>
      </c>
      <c r="E234" s="237"/>
      <c r="F234" s="238" t="s">
        <v>754</v>
      </c>
      <c r="G234" s="239" t="s">
        <v>809</v>
      </c>
      <c r="H234" s="240" t="s">
        <v>759</v>
      </c>
      <c r="I234" s="240" t="s">
        <v>760</v>
      </c>
      <c r="J234" s="241" t="s">
        <v>669</v>
      </c>
      <c r="K234" s="457">
        <v>40.15</v>
      </c>
      <c r="L234" s="242" t="s">
        <v>810</v>
      </c>
      <c r="M234" s="414">
        <v>140</v>
      </c>
      <c r="N234" s="414">
        <v>40</v>
      </c>
      <c r="O234" s="456">
        <f t="shared" si="6"/>
        <v>0.2857142857142857</v>
      </c>
      <c r="P234" s="414">
        <v>100</v>
      </c>
      <c r="Q234" s="456">
        <f t="shared" si="7"/>
        <v>0.71161714997331438</v>
      </c>
      <c r="R234" s="872" t="s">
        <v>1253</v>
      </c>
    </row>
    <row r="235" spans="1:18" ht="39.6" x14ac:dyDescent="0.25">
      <c r="A235" s="109" t="s">
        <v>305</v>
      </c>
      <c r="B235" s="236" t="s">
        <v>707</v>
      </c>
      <c r="C235" s="236" t="s">
        <v>741</v>
      </c>
      <c r="D235" s="236" t="s">
        <v>821</v>
      </c>
      <c r="E235" s="237"/>
      <c r="F235" s="238" t="s">
        <v>754</v>
      </c>
      <c r="G235" s="239" t="s">
        <v>755</v>
      </c>
      <c r="H235" s="240" t="s">
        <v>756</v>
      </c>
      <c r="I235" s="240" t="s">
        <v>757</v>
      </c>
      <c r="J235" s="241" t="s">
        <v>669</v>
      </c>
      <c r="K235" s="457">
        <v>100</v>
      </c>
      <c r="L235" s="242" t="s">
        <v>758</v>
      </c>
      <c r="M235" s="414">
        <v>140</v>
      </c>
      <c r="N235" s="414">
        <v>140</v>
      </c>
      <c r="O235" s="456">
        <f t="shared" si="6"/>
        <v>1</v>
      </c>
      <c r="P235" s="414">
        <v>67.5</v>
      </c>
      <c r="Q235" s="456">
        <f t="shared" si="7"/>
        <v>1</v>
      </c>
      <c r="R235" s="466" t="s">
        <v>1114</v>
      </c>
    </row>
    <row r="236" spans="1:18" ht="43.2" x14ac:dyDescent="0.25">
      <c r="A236" s="109" t="s">
        <v>305</v>
      </c>
      <c r="B236" s="236" t="s">
        <v>707</v>
      </c>
      <c r="C236" s="236" t="s">
        <v>741</v>
      </c>
      <c r="D236" s="236" t="s">
        <v>821</v>
      </c>
      <c r="E236" s="237"/>
      <c r="F236" s="238" t="s">
        <v>754</v>
      </c>
      <c r="G236" s="239" t="s">
        <v>724</v>
      </c>
      <c r="H236" s="240" t="s">
        <v>759</v>
      </c>
      <c r="I236" s="240" t="s">
        <v>760</v>
      </c>
      <c r="J236" s="241" t="s">
        <v>669</v>
      </c>
      <c r="K236" s="457">
        <v>40.15</v>
      </c>
      <c r="L236" s="242" t="s">
        <v>761</v>
      </c>
      <c r="M236" s="414">
        <v>140</v>
      </c>
      <c r="N236" s="414">
        <v>40</v>
      </c>
      <c r="O236" s="456">
        <f t="shared" si="6"/>
        <v>0.2857142857142857</v>
      </c>
      <c r="P236" s="414">
        <v>100</v>
      </c>
      <c r="Q236" s="456">
        <f t="shared" si="7"/>
        <v>0.71161714997331438</v>
      </c>
      <c r="R236" s="872" t="s">
        <v>1253</v>
      </c>
    </row>
    <row r="237" spans="1:18" ht="39.6" x14ac:dyDescent="0.25">
      <c r="A237" s="109" t="s">
        <v>305</v>
      </c>
      <c r="B237" s="236" t="s">
        <v>707</v>
      </c>
      <c r="C237" s="236" t="s">
        <v>741</v>
      </c>
      <c r="D237" s="236" t="s">
        <v>821</v>
      </c>
      <c r="E237" s="237"/>
      <c r="F237" s="238" t="s">
        <v>754</v>
      </c>
      <c r="G237" s="239" t="s">
        <v>762</v>
      </c>
      <c r="H237" s="240" t="s">
        <v>763</v>
      </c>
      <c r="I237" s="240" t="s">
        <v>764</v>
      </c>
      <c r="J237" s="241" t="s">
        <v>669</v>
      </c>
      <c r="K237" s="457">
        <v>40.15</v>
      </c>
      <c r="L237" s="242"/>
      <c r="M237" s="414">
        <v>140</v>
      </c>
      <c r="N237" s="414">
        <v>27</v>
      </c>
      <c r="O237" s="456">
        <f t="shared" si="6"/>
        <v>0.19285714285714287</v>
      </c>
      <c r="P237" s="414">
        <v>67.5</v>
      </c>
      <c r="Q237" s="456">
        <f t="shared" si="7"/>
        <v>0.4803415762319872</v>
      </c>
      <c r="R237" s="466" t="s">
        <v>1114</v>
      </c>
    </row>
    <row r="238" spans="1:18" ht="39.6" x14ac:dyDescent="0.25">
      <c r="A238" s="109" t="s">
        <v>305</v>
      </c>
      <c r="B238" s="236" t="s">
        <v>707</v>
      </c>
      <c r="C238" s="236" t="s">
        <v>741</v>
      </c>
      <c r="D238" s="236" t="s">
        <v>821</v>
      </c>
      <c r="E238" s="237"/>
      <c r="F238" s="238" t="s">
        <v>754</v>
      </c>
      <c r="G238" s="239" t="s">
        <v>765</v>
      </c>
      <c r="H238" s="240" t="s">
        <v>763</v>
      </c>
      <c r="I238" s="240" t="s">
        <v>764</v>
      </c>
      <c r="J238" s="241" t="s">
        <v>669</v>
      </c>
      <c r="K238" s="457">
        <v>40.15</v>
      </c>
      <c r="L238" s="242"/>
      <c r="M238" s="414">
        <v>140</v>
      </c>
      <c r="N238" s="414">
        <v>27</v>
      </c>
      <c r="O238" s="456">
        <f t="shared" si="6"/>
        <v>0.19285714285714287</v>
      </c>
      <c r="P238" s="414">
        <v>67.5</v>
      </c>
      <c r="Q238" s="456">
        <f t="shared" si="7"/>
        <v>0.4803415762319872</v>
      </c>
      <c r="R238" s="466" t="s">
        <v>1114</v>
      </c>
    </row>
    <row r="239" spans="1:18" ht="39.6" x14ac:dyDescent="0.25">
      <c r="A239" s="109" t="s">
        <v>305</v>
      </c>
      <c r="B239" s="236" t="s">
        <v>707</v>
      </c>
      <c r="C239" s="236" t="s">
        <v>741</v>
      </c>
      <c r="D239" s="236" t="s">
        <v>821</v>
      </c>
      <c r="E239" s="237"/>
      <c r="F239" s="238" t="s">
        <v>754</v>
      </c>
      <c r="G239" s="239" t="s">
        <v>766</v>
      </c>
      <c r="H239" s="240" t="s">
        <v>763</v>
      </c>
      <c r="I239" s="240" t="s">
        <v>764</v>
      </c>
      <c r="J239" s="241" t="s">
        <v>669</v>
      </c>
      <c r="K239" s="457">
        <v>40.15</v>
      </c>
      <c r="L239" s="242"/>
      <c r="M239" s="414">
        <v>140</v>
      </c>
      <c r="N239" s="414">
        <v>27</v>
      </c>
      <c r="O239" s="456">
        <f t="shared" si="6"/>
        <v>0.19285714285714287</v>
      </c>
      <c r="P239" s="414">
        <v>67.5</v>
      </c>
      <c r="Q239" s="456">
        <f t="shared" si="7"/>
        <v>0.4803415762319872</v>
      </c>
      <c r="R239" s="466" t="s">
        <v>1114</v>
      </c>
    </row>
    <row r="240" spans="1:18" ht="39.6" x14ac:dyDescent="0.25">
      <c r="A240" s="109" t="s">
        <v>305</v>
      </c>
      <c r="B240" s="236" t="s">
        <v>707</v>
      </c>
      <c r="C240" s="236" t="s">
        <v>741</v>
      </c>
      <c r="D240" s="236" t="s">
        <v>821</v>
      </c>
      <c r="E240" s="237"/>
      <c r="F240" s="238" t="s">
        <v>754</v>
      </c>
      <c r="G240" s="459" t="s">
        <v>767</v>
      </c>
      <c r="H240" s="240" t="s">
        <v>759</v>
      </c>
      <c r="I240" s="240" t="s">
        <v>760</v>
      </c>
      <c r="J240" s="241" t="s">
        <v>669</v>
      </c>
      <c r="K240" s="457">
        <v>40.15</v>
      </c>
      <c r="L240" s="242" t="s">
        <v>768</v>
      </c>
      <c r="M240" s="414">
        <v>140</v>
      </c>
      <c r="N240" s="414">
        <v>27</v>
      </c>
      <c r="O240" s="456">
        <f t="shared" si="6"/>
        <v>0.19285714285714287</v>
      </c>
      <c r="P240" s="414">
        <v>67.5</v>
      </c>
      <c r="Q240" s="456">
        <f t="shared" si="7"/>
        <v>0.4803415762319872</v>
      </c>
      <c r="R240" s="466" t="s">
        <v>1114</v>
      </c>
    </row>
    <row r="241" spans="1:18" ht="39.6" x14ac:dyDescent="0.25">
      <c r="A241" s="109" t="s">
        <v>305</v>
      </c>
      <c r="B241" s="236" t="s">
        <v>707</v>
      </c>
      <c r="C241" s="236" t="s">
        <v>741</v>
      </c>
      <c r="D241" s="236" t="s">
        <v>821</v>
      </c>
      <c r="E241" s="237"/>
      <c r="F241" s="238" t="s">
        <v>754</v>
      </c>
      <c r="G241" s="239" t="s">
        <v>769</v>
      </c>
      <c r="H241" s="240" t="s">
        <v>763</v>
      </c>
      <c r="I241" s="240" t="s">
        <v>764</v>
      </c>
      <c r="J241" s="241" t="s">
        <v>669</v>
      </c>
      <c r="K241" s="457">
        <v>40.15</v>
      </c>
      <c r="L241" s="242" t="s">
        <v>770</v>
      </c>
      <c r="M241" s="414">
        <v>140</v>
      </c>
      <c r="N241" s="414">
        <v>27</v>
      </c>
      <c r="O241" s="456">
        <f t="shared" si="6"/>
        <v>0.19285714285714287</v>
      </c>
      <c r="P241" s="414">
        <v>67.5</v>
      </c>
      <c r="Q241" s="456">
        <f t="shared" si="7"/>
        <v>0.4803415762319872</v>
      </c>
      <c r="R241" s="466" t="s">
        <v>1114</v>
      </c>
    </row>
    <row r="242" spans="1:18" ht="39.6" x14ac:dyDescent="0.25">
      <c r="A242" s="109" t="s">
        <v>305</v>
      </c>
      <c r="B242" s="236" t="s">
        <v>707</v>
      </c>
      <c r="C242" s="236" t="s">
        <v>741</v>
      </c>
      <c r="D242" s="236" t="s">
        <v>821</v>
      </c>
      <c r="E242" s="237"/>
      <c r="F242" s="238" t="s">
        <v>754</v>
      </c>
      <c r="G242" s="239" t="s">
        <v>771</v>
      </c>
      <c r="H242" s="240" t="s">
        <v>763</v>
      </c>
      <c r="I242" s="240" t="s">
        <v>764</v>
      </c>
      <c r="J242" s="241" t="s">
        <v>669</v>
      </c>
      <c r="K242" s="457">
        <v>40.15</v>
      </c>
      <c r="L242" s="242"/>
      <c r="M242" s="414">
        <v>140</v>
      </c>
      <c r="N242" s="414">
        <v>27</v>
      </c>
      <c r="O242" s="456">
        <f t="shared" si="6"/>
        <v>0.19285714285714287</v>
      </c>
      <c r="P242" s="414">
        <v>67.5</v>
      </c>
      <c r="Q242" s="456">
        <f t="shared" si="7"/>
        <v>0.4803415762319872</v>
      </c>
      <c r="R242" s="466" t="s">
        <v>1114</v>
      </c>
    </row>
    <row r="243" spans="1:18" ht="39.6" x14ac:dyDescent="0.25">
      <c r="A243" s="109" t="s">
        <v>305</v>
      </c>
      <c r="B243" s="236" t="s">
        <v>707</v>
      </c>
      <c r="C243" s="236" t="s">
        <v>741</v>
      </c>
      <c r="D243" s="236" t="s">
        <v>821</v>
      </c>
      <c r="E243" s="237"/>
      <c r="F243" s="238" t="s">
        <v>754</v>
      </c>
      <c r="G243" s="239" t="s">
        <v>772</v>
      </c>
      <c r="H243" s="240" t="s">
        <v>763</v>
      </c>
      <c r="I243" s="240" t="s">
        <v>764</v>
      </c>
      <c r="J243" s="241" t="s">
        <v>669</v>
      </c>
      <c r="K243" s="457">
        <v>40.15</v>
      </c>
      <c r="L243" s="242" t="s">
        <v>770</v>
      </c>
      <c r="M243" s="414">
        <v>140</v>
      </c>
      <c r="N243" s="414">
        <v>27</v>
      </c>
      <c r="O243" s="456">
        <f t="shared" si="6"/>
        <v>0.19285714285714287</v>
      </c>
      <c r="P243" s="414">
        <v>67.5</v>
      </c>
      <c r="Q243" s="456">
        <f t="shared" si="7"/>
        <v>0.4803415762319872</v>
      </c>
      <c r="R243" s="466" t="s">
        <v>1114</v>
      </c>
    </row>
    <row r="244" spans="1:18" ht="39.6" x14ac:dyDescent="0.25">
      <c r="A244" s="109" t="s">
        <v>305</v>
      </c>
      <c r="B244" s="236" t="s">
        <v>707</v>
      </c>
      <c r="C244" s="236" t="s">
        <v>741</v>
      </c>
      <c r="D244" s="236" t="s">
        <v>821</v>
      </c>
      <c r="E244" s="237"/>
      <c r="F244" s="238" t="s">
        <v>754</v>
      </c>
      <c r="G244" s="239" t="s">
        <v>773</v>
      </c>
      <c r="H244" s="240" t="s">
        <v>763</v>
      </c>
      <c r="I244" s="240" t="s">
        <v>764</v>
      </c>
      <c r="J244" s="241" t="s">
        <v>669</v>
      </c>
      <c r="K244" s="457">
        <v>40.15</v>
      </c>
      <c r="L244" s="242"/>
      <c r="M244" s="414">
        <v>140</v>
      </c>
      <c r="N244" s="414">
        <v>27</v>
      </c>
      <c r="O244" s="456">
        <f t="shared" si="6"/>
        <v>0.19285714285714287</v>
      </c>
      <c r="P244" s="414">
        <v>67.5</v>
      </c>
      <c r="Q244" s="456">
        <f t="shared" si="7"/>
        <v>0.4803415762319872</v>
      </c>
      <c r="R244" s="466" t="s">
        <v>1114</v>
      </c>
    </row>
    <row r="245" spans="1:18" ht="39.6" x14ac:dyDescent="0.25">
      <c r="A245" s="109" t="s">
        <v>305</v>
      </c>
      <c r="B245" s="236" t="s">
        <v>707</v>
      </c>
      <c r="C245" s="236" t="s">
        <v>741</v>
      </c>
      <c r="D245" s="236" t="s">
        <v>821</v>
      </c>
      <c r="E245" s="237"/>
      <c r="F245" s="238" t="s">
        <v>754</v>
      </c>
      <c r="G245" s="239" t="s">
        <v>774</v>
      </c>
      <c r="H245" s="240" t="s">
        <v>775</v>
      </c>
      <c r="I245" s="240" t="s">
        <v>757</v>
      </c>
      <c r="J245" s="241" t="s">
        <v>669</v>
      </c>
      <c r="K245" s="457">
        <v>100</v>
      </c>
      <c r="L245" s="242"/>
      <c r="M245" s="414">
        <v>140</v>
      </c>
      <c r="N245" s="414">
        <v>140</v>
      </c>
      <c r="O245" s="456">
        <f t="shared" si="6"/>
        <v>1</v>
      </c>
      <c r="P245" s="414">
        <v>67.5</v>
      </c>
      <c r="Q245" s="456">
        <f t="shared" si="7"/>
        <v>1</v>
      </c>
      <c r="R245" s="466" t="s">
        <v>1114</v>
      </c>
    </row>
    <row r="246" spans="1:18" ht="39.6" x14ac:dyDescent="0.25">
      <c r="A246" s="109" t="s">
        <v>305</v>
      </c>
      <c r="B246" s="236" t="s">
        <v>707</v>
      </c>
      <c r="C246" s="236" t="s">
        <v>741</v>
      </c>
      <c r="D246" s="236" t="s">
        <v>821</v>
      </c>
      <c r="E246" s="237"/>
      <c r="F246" s="238" t="s">
        <v>754</v>
      </c>
      <c r="G246" s="239" t="s">
        <v>776</v>
      </c>
      <c r="H246" s="240" t="s">
        <v>775</v>
      </c>
      <c r="I246" s="240" t="s">
        <v>757</v>
      </c>
      <c r="J246" s="241" t="s">
        <v>669</v>
      </c>
      <c r="K246" s="457">
        <v>100</v>
      </c>
      <c r="L246" s="242"/>
      <c r="M246" s="414">
        <v>140</v>
      </c>
      <c r="N246" s="414">
        <v>140</v>
      </c>
      <c r="O246" s="456">
        <f t="shared" si="6"/>
        <v>1</v>
      </c>
      <c r="P246" s="414">
        <v>67.5</v>
      </c>
      <c r="Q246" s="456">
        <f t="shared" si="7"/>
        <v>1</v>
      </c>
      <c r="R246" s="466" t="s">
        <v>1114</v>
      </c>
    </row>
    <row r="247" spans="1:18" ht="39.6" x14ac:dyDescent="0.25">
      <c r="A247" s="109" t="s">
        <v>305</v>
      </c>
      <c r="B247" s="236" t="s">
        <v>707</v>
      </c>
      <c r="C247" s="236" t="s">
        <v>741</v>
      </c>
      <c r="D247" s="236" t="s">
        <v>821</v>
      </c>
      <c r="E247" s="237"/>
      <c r="F247" s="238" t="s">
        <v>754</v>
      </c>
      <c r="G247" s="239" t="s">
        <v>777</v>
      </c>
      <c r="H247" s="240" t="s">
        <v>763</v>
      </c>
      <c r="I247" s="240" t="s">
        <v>764</v>
      </c>
      <c r="J247" s="241" t="s">
        <v>669</v>
      </c>
      <c r="K247" s="457">
        <v>40.15</v>
      </c>
      <c r="L247" s="242"/>
      <c r="M247" s="414">
        <v>140</v>
      </c>
      <c r="N247" s="414">
        <v>27</v>
      </c>
      <c r="O247" s="456">
        <f t="shared" si="6"/>
        <v>0.19285714285714287</v>
      </c>
      <c r="P247" s="414">
        <v>67.5</v>
      </c>
      <c r="Q247" s="456">
        <f t="shared" si="7"/>
        <v>0.4803415762319872</v>
      </c>
      <c r="R247" s="466" t="s">
        <v>1114</v>
      </c>
    </row>
    <row r="248" spans="1:18" ht="39.6" x14ac:dyDescent="0.25">
      <c r="A248" s="109" t="s">
        <v>305</v>
      </c>
      <c r="B248" s="236" t="s">
        <v>707</v>
      </c>
      <c r="C248" s="236" t="s">
        <v>741</v>
      </c>
      <c r="D248" s="236" t="s">
        <v>821</v>
      </c>
      <c r="E248" s="237"/>
      <c r="F248" s="238" t="s">
        <v>754</v>
      </c>
      <c r="G248" s="460" t="s">
        <v>781</v>
      </c>
      <c r="H248" s="240" t="s">
        <v>775</v>
      </c>
      <c r="I248" s="240" t="s">
        <v>757</v>
      </c>
      <c r="J248" s="241" t="s">
        <v>669</v>
      </c>
      <c r="K248" s="457">
        <v>100</v>
      </c>
      <c r="L248" s="242"/>
      <c r="M248" s="414">
        <v>140</v>
      </c>
      <c r="N248" s="414">
        <v>140</v>
      </c>
      <c r="O248" s="456">
        <f t="shared" si="6"/>
        <v>1</v>
      </c>
      <c r="P248" s="414">
        <v>67.5</v>
      </c>
      <c r="Q248" s="456">
        <f t="shared" si="7"/>
        <v>1</v>
      </c>
      <c r="R248" s="466" t="s">
        <v>1114</v>
      </c>
    </row>
    <row r="249" spans="1:18" ht="39.6" x14ac:dyDescent="0.25">
      <c r="A249" s="109" t="s">
        <v>305</v>
      </c>
      <c r="B249" s="236" t="s">
        <v>707</v>
      </c>
      <c r="C249" s="236" t="s">
        <v>741</v>
      </c>
      <c r="D249" s="236" t="s">
        <v>821</v>
      </c>
      <c r="E249" s="237"/>
      <c r="F249" s="238" t="s">
        <v>754</v>
      </c>
      <c r="G249" s="460" t="s">
        <v>782</v>
      </c>
      <c r="H249" s="240" t="s">
        <v>763</v>
      </c>
      <c r="I249" s="240" t="s">
        <v>764</v>
      </c>
      <c r="J249" s="241" t="s">
        <v>669</v>
      </c>
      <c r="K249" s="457">
        <v>40.15</v>
      </c>
      <c r="L249" s="242"/>
      <c r="M249" s="414">
        <v>140</v>
      </c>
      <c r="N249" s="414">
        <v>27</v>
      </c>
      <c r="O249" s="456">
        <f t="shared" si="6"/>
        <v>0.19285714285714287</v>
      </c>
      <c r="P249" s="414">
        <v>67.5</v>
      </c>
      <c r="Q249" s="456">
        <f t="shared" si="7"/>
        <v>0.4803415762319872</v>
      </c>
      <c r="R249" s="466" t="s">
        <v>1114</v>
      </c>
    </row>
    <row r="250" spans="1:18" ht="39.6" x14ac:dyDescent="0.25">
      <c r="A250" s="109" t="s">
        <v>305</v>
      </c>
      <c r="B250" s="236" t="s">
        <v>707</v>
      </c>
      <c r="C250" s="236" t="s">
        <v>741</v>
      </c>
      <c r="D250" s="236" t="s">
        <v>821</v>
      </c>
      <c r="E250" s="237"/>
      <c r="F250" s="238" t="s">
        <v>754</v>
      </c>
      <c r="G250" s="460" t="s">
        <v>783</v>
      </c>
      <c r="H250" s="240" t="s">
        <v>763</v>
      </c>
      <c r="I250" s="240" t="s">
        <v>764</v>
      </c>
      <c r="J250" s="241" t="s">
        <v>669</v>
      </c>
      <c r="K250" s="457">
        <v>40.15</v>
      </c>
      <c r="L250" s="242"/>
      <c r="M250" s="414">
        <v>140</v>
      </c>
      <c r="N250" s="414">
        <v>27</v>
      </c>
      <c r="O250" s="456">
        <f t="shared" si="6"/>
        <v>0.19285714285714287</v>
      </c>
      <c r="P250" s="414">
        <v>67.5</v>
      </c>
      <c r="Q250" s="456">
        <f t="shared" si="7"/>
        <v>0.4803415762319872</v>
      </c>
      <c r="R250" s="466" t="s">
        <v>1114</v>
      </c>
    </row>
    <row r="251" spans="1:18" ht="39.6" x14ac:dyDescent="0.25">
      <c r="A251" s="109" t="s">
        <v>305</v>
      </c>
      <c r="B251" s="236" t="s">
        <v>707</v>
      </c>
      <c r="C251" s="236" t="s">
        <v>741</v>
      </c>
      <c r="D251" s="236" t="s">
        <v>821</v>
      </c>
      <c r="E251" s="237"/>
      <c r="F251" s="238" t="s">
        <v>754</v>
      </c>
      <c r="G251" s="460" t="s">
        <v>784</v>
      </c>
      <c r="H251" s="240" t="s">
        <v>763</v>
      </c>
      <c r="I251" s="240" t="s">
        <v>764</v>
      </c>
      <c r="J251" s="241" t="s">
        <v>669</v>
      </c>
      <c r="K251" s="457">
        <v>40.15</v>
      </c>
      <c r="L251" s="242"/>
      <c r="M251" s="414">
        <v>140</v>
      </c>
      <c r="N251" s="414">
        <v>27</v>
      </c>
      <c r="O251" s="456">
        <f t="shared" si="6"/>
        <v>0.19285714285714287</v>
      </c>
      <c r="P251" s="414">
        <v>67.5</v>
      </c>
      <c r="Q251" s="456">
        <f t="shared" si="7"/>
        <v>0.4803415762319872</v>
      </c>
      <c r="R251" s="466" t="s">
        <v>1114</v>
      </c>
    </row>
    <row r="252" spans="1:18" ht="39.6" x14ac:dyDescent="0.25">
      <c r="A252" s="109" t="s">
        <v>305</v>
      </c>
      <c r="B252" s="236" t="s">
        <v>707</v>
      </c>
      <c r="C252" s="236" t="s">
        <v>741</v>
      </c>
      <c r="D252" s="236" t="s">
        <v>821</v>
      </c>
      <c r="E252" s="237"/>
      <c r="F252" s="238" t="s">
        <v>754</v>
      </c>
      <c r="G252" s="460" t="s">
        <v>785</v>
      </c>
      <c r="H252" s="240" t="s">
        <v>763</v>
      </c>
      <c r="I252" s="240" t="s">
        <v>764</v>
      </c>
      <c r="J252" s="241" t="s">
        <v>669</v>
      </c>
      <c r="K252" s="457">
        <v>40.15</v>
      </c>
      <c r="L252" s="242"/>
      <c r="M252" s="414">
        <v>140</v>
      </c>
      <c r="N252" s="414">
        <v>27</v>
      </c>
      <c r="O252" s="456">
        <f t="shared" si="6"/>
        <v>0.19285714285714287</v>
      </c>
      <c r="P252" s="414">
        <v>67.5</v>
      </c>
      <c r="Q252" s="456">
        <f t="shared" si="7"/>
        <v>0.4803415762319872</v>
      </c>
      <c r="R252" s="466" t="s">
        <v>1114</v>
      </c>
    </row>
    <row r="253" spans="1:18" ht="39.6" x14ac:dyDescent="0.25">
      <c r="A253" s="109" t="s">
        <v>305</v>
      </c>
      <c r="B253" s="236" t="s">
        <v>707</v>
      </c>
      <c r="C253" s="236" t="s">
        <v>741</v>
      </c>
      <c r="D253" s="236" t="s">
        <v>821</v>
      </c>
      <c r="E253" s="237"/>
      <c r="F253" s="238" t="s">
        <v>754</v>
      </c>
      <c r="G253" s="460" t="s">
        <v>786</v>
      </c>
      <c r="H253" s="240" t="s">
        <v>763</v>
      </c>
      <c r="I253" s="240" t="s">
        <v>764</v>
      </c>
      <c r="J253" s="241" t="s">
        <v>669</v>
      </c>
      <c r="K253" s="457">
        <v>40.15</v>
      </c>
      <c r="L253" s="242"/>
      <c r="M253" s="414">
        <v>140</v>
      </c>
      <c r="N253" s="414">
        <v>27</v>
      </c>
      <c r="O253" s="456">
        <f t="shared" si="6"/>
        <v>0.19285714285714287</v>
      </c>
      <c r="P253" s="414">
        <v>67.5</v>
      </c>
      <c r="Q253" s="456">
        <f t="shared" si="7"/>
        <v>0.4803415762319872</v>
      </c>
      <c r="R253" s="466" t="s">
        <v>1114</v>
      </c>
    </row>
    <row r="254" spans="1:18" ht="39.6" x14ac:dyDescent="0.25">
      <c r="A254" s="109" t="s">
        <v>305</v>
      </c>
      <c r="B254" s="236" t="s">
        <v>707</v>
      </c>
      <c r="C254" s="236" t="s">
        <v>741</v>
      </c>
      <c r="D254" s="236" t="s">
        <v>821</v>
      </c>
      <c r="E254" s="237"/>
      <c r="F254" s="238" t="s">
        <v>754</v>
      </c>
      <c r="G254" s="460" t="s">
        <v>787</v>
      </c>
      <c r="H254" s="240" t="s">
        <v>763</v>
      </c>
      <c r="I254" s="240" t="s">
        <v>764</v>
      </c>
      <c r="J254" s="241" t="s">
        <v>669</v>
      </c>
      <c r="K254" s="457">
        <v>40.15</v>
      </c>
      <c r="L254" s="242"/>
      <c r="M254" s="414">
        <v>140</v>
      </c>
      <c r="N254" s="414">
        <v>27</v>
      </c>
      <c r="O254" s="456">
        <f t="shared" si="6"/>
        <v>0.19285714285714287</v>
      </c>
      <c r="P254" s="414">
        <v>67.5</v>
      </c>
      <c r="Q254" s="456">
        <f t="shared" si="7"/>
        <v>0.4803415762319872</v>
      </c>
      <c r="R254" s="466" t="s">
        <v>1114</v>
      </c>
    </row>
    <row r="255" spans="1:18" ht="39.6" x14ac:dyDescent="0.25">
      <c r="A255" s="109" t="s">
        <v>305</v>
      </c>
      <c r="B255" s="236" t="s">
        <v>707</v>
      </c>
      <c r="C255" s="236" t="s">
        <v>741</v>
      </c>
      <c r="D255" s="236" t="s">
        <v>821</v>
      </c>
      <c r="E255" s="237"/>
      <c r="F255" s="238" t="s">
        <v>754</v>
      </c>
      <c r="G255" s="460" t="s">
        <v>788</v>
      </c>
      <c r="H255" s="240" t="s">
        <v>763</v>
      </c>
      <c r="I255" s="240" t="s">
        <v>764</v>
      </c>
      <c r="J255" s="241" t="s">
        <v>669</v>
      </c>
      <c r="K255" s="457">
        <v>40.15</v>
      </c>
      <c r="L255" s="242"/>
      <c r="M255" s="414">
        <v>140</v>
      </c>
      <c r="N255" s="414">
        <v>27</v>
      </c>
      <c r="O255" s="456">
        <f t="shared" si="6"/>
        <v>0.19285714285714287</v>
      </c>
      <c r="P255" s="414">
        <v>67.5</v>
      </c>
      <c r="Q255" s="456">
        <f t="shared" si="7"/>
        <v>0.4803415762319872</v>
      </c>
      <c r="R255" s="466" t="s">
        <v>1114</v>
      </c>
    </row>
    <row r="256" spans="1:18" ht="39.6" x14ac:dyDescent="0.25">
      <c r="A256" s="109" t="s">
        <v>305</v>
      </c>
      <c r="B256" s="236" t="s">
        <v>707</v>
      </c>
      <c r="C256" s="236" t="s">
        <v>741</v>
      </c>
      <c r="D256" s="236" t="s">
        <v>821</v>
      </c>
      <c r="E256" s="237"/>
      <c r="F256" s="238" t="s">
        <v>754</v>
      </c>
      <c r="G256" s="460" t="s">
        <v>789</v>
      </c>
      <c r="H256" s="240" t="s">
        <v>775</v>
      </c>
      <c r="I256" s="240" t="s">
        <v>757</v>
      </c>
      <c r="J256" s="241" t="s">
        <v>669</v>
      </c>
      <c r="K256" s="457">
        <v>100</v>
      </c>
      <c r="L256" s="242"/>
      <c r="M256" s="414">
        <v>140</v>
      </c>
      <c r="N256" s="414">
        <v>140</v>
      </c>
      <c r="O256" s="456">
        <f t="shared" si="6"/>
        <v>1</v>
      </c>
      <c r="P256" s="414">
        <v>67.5</v>
      </c>
      <c r="Q256" s="456">
        <f t="shared" si="7"/>
        <v>1</v>
      </c>
      <c r="R256" s="466" t="s">
        <v>1114</v>
      </c>
    </row>
    <row r="257" spans="1:18" ht="39.6" x14ac:dyDescent="0.25">
      <c r="A257" s="109" t="s">
        <v>305</v>
      </c>
      <c r="B257" s="236" t="s">
        <v>707</v>
      </c>
      <c r="C257" s="236" t="s">
        <v>741</v>
      </c>
      <c r="D257" s="236" t="s">
        <v>821</v>
      </c>
      <c r="E257" s="237"/>
      <c r="F257" s="238" t="s">
        <v>754</v>
      </c>
      <c r="G257" s="460" t="s">
        <v>790</v>
      </c>
      <c r="H257" s="240" t="s">
        <v>775</v>
      </c>
      <c r="I257" s="240" t="s">
        <v>757</v>
      </c>
      <c r="J257" s="241" t="s">
        <v>669</v>
      </c>
      <c r="K257" s="457">
        <v>100</v>
      </c>
      <c r="L257" s="242"/>
      <c r="M257" s="414">
        <v>140</v>
      </c>
      <c r="N257" s="414">
        <v>140</v>
      </c>
      <c r="O257" s="456">
        <f t="shared" si="6"/>
        <v>1</v>
      </c>
      <c r="P257" s="414">
        <v>67.5</v>
      </c>
      <c r="Q257" s="456">
        <f t="shared" si="7"/>
        <v>1</v>
      </c>
      <c r="R257" s="466" t="s">
        <v>1114</v>
      </c>
    </row>
    <row r="258" spans="1:18" ht="39.6" x14ac:dyDescent="0.25">
      <c r="A258" s="109" t="s">
        <v>305</v>
      </c>
      <c r="B258" s="236" t="s">
        <v>707</v>
      </c>
      <c r="C258" s="236" t="s">
        <v>741</v>
      </c>
      <c r="D258" s="236" t="s">
        <v>821</v>
      </c>
      <c r="E258" s="237"/>
      <c r="F258" s="238" t="s">
        <v>754</v>
      </c>
      <c r="G258" s="460" t="s">
        <v>791</v>
      </c>
      <c r="H258" s="240" t="s">
        <v>763</v>
      </c>
      <c r="I258" s="240" t="s">
        <v>764</v>
      </c>
      <c r="J258" s="241" t="s">
        <v>669</v>
      </c>
      <c r="K258" s="457">
        <v>40.15</v>
      </c>
      <c r="L258" s="242"/>
      <c r="M258" s="414">
        <v>140</v>
      </c>
      <c r="N258" s="414">
        <v>27</v>
      </c>
      <c r="O258" s="456">
        <f t="shared" si="6"/>
        <v>0.19285714285714287</v>
      </c>
      <c r="P258" s="414">
        <v>67.5</v>
      </c>
      <c r="Q258" s="456">
        <f t="shared" si="7"/>
        <v>0.4803415762319872</v>
      </c>
      <c r="R258" s="466" t="s">
        <v>1114</v>
      </c>
    </row>
    <row r="259" spans="1:18" ht="39.6" x14ac:dyDescent="0.25">
      <c r="A259" s="109" t="s">
        <v>305</v>
      </c>
      <c r="B259" s="236" t="s">
        <v>707</v>
      </c>
      <c r="C259" s="236" t="s">
        <v>741</v>
      </c>
      <c r="D259" s="236" t="s">
        <v>821</v>
      </c>
      <c r="E259" s="237"/>
      <c r="F259" s="238" t="s">
        <v>754</v>
      </c>
      <c r="G259" s="460" t="s">
        <v>792</v>
      </c>
      <c r="H259" s="240" t="s">
        <v>759</v>
      </c>
      <c r="I259" s="240" t="s">
        <v>760</v>
      </c>
      <c r="J259" s="241" t="s">
        <v>669</v>
      </c>
      <c r="K259" s="457">
        <v>40.15</v>
      </c>
      <c r="L259" s="242" t="s">
        <v>793</v>
      </c>
      <c r="M259" s="414">
        <v>140</v>
      </c>
      <c r="N259" s="414">
        <v>27</v>
      </c>
      <c r="O259" s="456">
        <f t="shared" si="6"/>
        <v>0.19285714285714287</v>
      </c>
      <c r="P259" s="414">
        <v>67.5</v>
      </c>
      <c r="Q259" s="456">
        <f t="shared" si="7"/>
        <v>0.4803415762319872</v>
      </c>
      <c r="R259" s="466" t="s">
        <v>1114</v>
      </c>
    </row>
    <row r="260" spans="1:18" ht="39.6" x14ac:dyDescent="0.25">
      <c r="A260" s="109" t="s">
        <v>305</v>
      </c>
      <c r="B260" s="236" t="s">
        <v>707</v>
      </c>
      <c r="C260" s="236" t="s">
        <v>741</v>
      </c>
      <c r="D260" s="236" t="s">
        <v>821</v>
      </c>
      <c r="E260" s="237"/>
      <c r="F260" s="238" t="s">
        <v>754</v>
      </c>
      <c r="G260" s="460" t="s">
        <v>794</v>
      </c>
      <c r="H260" s="240" t="s">
        <v>756</v>
      </c>
      <c r="I260" s="240" t="s">
        <v>757</v>
      </c>
      <c r="J260" s="241" t="s">
        <v>669</v>
      </c>
      <c r="K260" s="457">
        <v>100</v>
      </c>
      <c r="L260" s="242" t="s">
        <v>758</v>
      </c>
      <c r="M260" s="414">
        <v>140</v>
      </c>
      <c r="N260" s="414">
        <v>140</v>
      </c>
      <c r="O260" s="456">
        <f t="shared" si="6"/>
        <v>1</v>
      </c>
      <c r="P260" s="414">
        <v>67.5</v>
      </c>
      <c r="Q260" s="456">
        <f t="shared" si="7"/>
        <v>1</v>
      </c>
      <c r="R260" s="466" t="s">
        <v>1114</v>
      </c>
    </row>
    <row r="261" spans="1:18" ht="39.6" x14ac:dyDescent="0.25">
      <c r="A261" s="109" t="s">
        <v>305</v>
      </c>
      <c r="B261" s="236" t="s">
        <v>707</v>
      </c>
      <c r="C261" s="236" t="s">
        <v>741</v>
      </c>
      <c r="D261" s="236" t="s">
        <v>821</v>
      </c>
      <c r="E261" s="237"/>
      <c r="F261" s="238" t="s">
        <v>754</v>
      </c>
      <c r="G261" s="460" t="s">
        <v>795</v>
      </c>
      <c r="H261" s="240" t="s">
        <v>763</v>
      </c>
      <c r="I261" s="240" t="s">
        <v>764</v>
      </c>
      <c r="J261" s="241" t="s">
        <v>669</v>
      </c>
      <c r="K261" s="457">
        <v>40.15</v>
      </c>
      <c r="L261" s="242" t="s">
        <v>770</v>
      </c>
      <c r="M261" s="414">
        <v>140</v>
      </c>
      <c r="N261" s="414">
        <v>27</v>
      </c>
      <c r="O261" s="456">
        <f t="shared" ref="O261:O324" si="8">N261/M261</f>
        <v>0.19285714285714287</v>
      </c>
      <c r="P261" s="414">
        <v>67.5</v>
      </c>
      <c r="Q261" s="456">
        <f t="shared" ref="Q261:Q324" si="9">N261/(M261*K261/100)</f>
        <v>0.4803415762319872</v>
      </c>
      <c r="R261" s="466" t="s">
        <v>1114</v>
      </c>
    </row>
    <row r="262" spans="1:18" ht="39.6" x14ac:dyDescent="0.25">
      <c r="A262" s="109" t="s">
        <v>305</v>
      </c>
      <c r="B262" s="236" t="s">
        <v>707</v>
      </c>
      <c r="C262" s="236" t="s">
        <v>741</v>
      </c>
      <c r="D262" s="236" t="s">
        <v>821</v>
      </c>
      <c r="E262" s="237"/>
      <c r="F262" s="238" t="s">
        <v>754</v>
      </c>
      <c r="G262" s="460" t="s">
        <v>796</v>
      </c>
      <c r="H262" s="240" t="s">
        <v>763</v>
      </c>
      <c r="I262" s="240" t="s">
        <v>797</v>
      </c>
      <c r="J262" s="241" t="s">
        <v>669</v>
      </c>
      <c r="K262" s="457">
        <v>40.15</v>
      </c>
      <c r="L262" s="242"/>
      <c r="M262" s="414">
        <v>140</v>
      </c>
      <c r="N262" s="414">
        <v>27</v>
      </c>
      <c r="O262" s="456">
        <f t="shared" si="8"/>
        <v>0.19285714285714287</v>
      </c>
      <c r="P262" s="414">
        <v>67.5</v>
      </c>
      <c r="Q262" s="456">
        <f t="shared" si="9"/>
        <v>0.4803415762319872</v>
      </c>
      <c r="R262" s="466" t="s">
        <v>1114</v>
      </c>
    </row>
    <row r="263" spans="1:18" ht="39.6" x14ac:dyDescent="0.25">
      <c r="A263" s="109" t="s">
        <v>305</v>
      </c>
      <c r="B263" s="236" t="s">
        <v>707</v>
      </c>
      <c r="C263" s="236" t="s">
        <v>741</v>
      </c>
      <c r="D263" s="236" t="s">
        <v>821</v>
      </c>
      <c r="E263" s="237"/>
      <c r="F263" s="238" t="s">
        <v>754</v>
      </c>
      <c r="G263" s="460" t="s">
        <v>798</v>
      </c>
      <c r="H263" s="240" t="s">
        <v>763</v>
      </c>
      <c r="I263" s="240" t="s">
        <v>764</v>
      </c>
      <c r="J263" s="241" t="s">
        <v>669</v>
      </c>
      <c r="K263" s="457">
        <v>40.15</v>
      </c>
      <c r="L263" s="242"/>
      <c r="M263" s="414">
        <v>140</v>
      </c>
      <c r="N263" s="414">
        <v>27</v>
      </c>
      <c r="O263" s="456">
        <f t="shared" si="8"/>
        <v>0.19285714285714287</v>
      </c>
      <c r="P263" s="414">
        <v>67.5</v>
      </c>
      <c r="Q263" s="456">
        <f t="shared" si="9"/>
        <v>0.4803415762319872</v>
      </c>
      <c r="R263" s="466" t="s">
        <v>1114</v>
      </c>
    </row>
    <row r="264" spans="1:18" ht="39.6" x14ac:dyDescent="0.25">
      <c r="A264" s="109" t="s">
        <v>305</v>
      </c>
      <c r="B264" s="236" t="s">
        <v>707</v>
      </c>
      <c r="C264" s="236" t="s">
        <v>741</v>
      </c>
      <c r="D264" s="236" t="s">
        <v>821</v>
      </c>
      <c r="E264" s="237"/>
      <c r="F264" s="238" t="s">
        <v>799</v>
      </c>
      <c r="G264" s="460" t="s">
        <v>800</v>
      </c>
      <c r="H264" s="240" t="s">
        <v>763</v>
      </c>
      <c r="I264" s="240" t="s">
        <v>764</v>
      </c>
      <c r="J264" s="461" t="s">
        <v>801</v>
      </c>
      <c r="K264" s="457">
        <v>40.15</v>
      </c>
      <c r="L264" s="242"/>
      <c r="M264" s="414">
        <v>140</v>
      </c>
      <c r="N264" s="414">
        <v>27</v>
      </c>
      <c r="O264" s="456">
        <f t="shared" si="8"/>
        <v>0.19285714285714287</v>
      </c>
      <c r="P264" s="414">
        <v>67.5</v>
      </c>
      <c r="Q264" s="456">
        <f t="shared" si="9"/>
        <v>0.4803415762319872</v>
      </c>
      <c r="R264" s="466" t="s">
        <v>1114</v>
      </c>
    </row>
    <row r="265" spans="1:18" ht="39.6" x14ac:dyDescent="0.25">
      <c r="A265" s="109" t="s">
        <v>305</v>
      </c>
      <c r="B265" s="236" t="s">
        <v>707</v>
      </c>
      <c r="C265" s="236" t="s">
        <v>741</v>
      </c>
      <c r="D265" s="236" t="s">
        <v>821</v>
      </c>
      <c r="E265" s="237"/>
      <c r="F265" s="238" t="s">
        <v>799</v>
      </c>
      <c r="G265" s="460" t="s">
        <v>802</v>
      </c>
      <c r="H265" s="240" t="s">
        <v>763</v>
      </c>
      <c r="I265" s="240" t="s">
        <v>764</v>
      </c>
      <c r="J265" s="461" t="s">
        <v>801</v>
      </c>
      <c r="K265" s="457">
        <v>40.15</v>
      </c>
      <c r="L265" s="242"/>
      <c r="M265" s="414">
        <v>140</v>
      </c>
      <c r="N265" s="414">
        <v>27</v>
      </c>
      <c r="O265" s="456">
        <f t="shared" si="8"/>
        <v>0.19285714285714287</v>
      </c>
      <c r="P265" s="414">
        <v>67.5</v>
      </c>
      <c r="Q265" s="456">
        <f t="shared" si="9"/>
        <v>0.4803415762319872</v>
      </c>
      <c r="R265" s="466" t="s">
        <v>1114</v>
      </c>
    </row>
    <row r="266" spans="1:18" ht="39.6" x14ac:dyDescent="0.25">
      <c r="A266" s="109" t="s">
        <v>305</v>
      </c>
      <c r="B266" s="236" t="s">
        <v>707</v>
      </c>
      <c r="C266" s="236" t="s">
        <v>741</v>
      </c>
      <c r="D266" s="236" t="s">
        <v>821</v>
      </c>
      <c r="E266" s="237"/>
      <c r="F266" s="238" t="s">
        <v>799</v>
      </c>
      <c r="G266" s="460" t="s">
        <v>803</v>
      </c>
      <c r="H266" s="240" t="s">
        <v>763</v>
      </c>
      <c r="I266" s="240" t="s">
        <v>764</v>
      </c>
      <c r="J266" s="461" t="s">
        <v>801</v>
      </c>
      <c r="K266" s="457">
        <v>40.15</v>
      </c>
      <c r="L266" s="242"/>
      <c r="M266" s="414">
        <v>140</v>
      </c>
      <c r="N266" s="414">
        <v>27</v>
      </c>
      <c r="O266" s="456">
        <f t="shared" si="8"/>
        <v>0.19285714285714287</v>
      </c>
      <c r="P266" s="414">
        <v>67.5</v>
      </c>
      <c r="Q266" s="456">
        <f t="shared" si="9"/>
        <v>0.4803415762319872</v>
      </c>
      <c r="R266" s="466" t="s">
        <v>1114</v>
      </c>
    </row>
    <row r="267" spans="1:18" ht="39.6" x14ac:dyDescent="0.25">
      <c r="A267" s="109" t="s">
        <v>305</v>
      </c>
      <c r="B267" s="236" t="s">
        <v>707</v>
      </c>
      <c r="C267" s="236" t="s">
        <v>741</v>
      </c>
      <c r="D267" s="236" t="s">
        <v>821</v>
      </c>
      <c r="E267" s="237"/>
      <c r="F267" s="238" t="s">
        <v>799</v>
      </c>
      <c r="G267" s="460" t="s">
        <v>804</v>
      </c>
      <c r="H267" s="240" t="s">
        <v>763</v>
      </c>
      <c r="I267" s="240" t="s">
        <v>764</v>
      </c>
      <c r="J267" s="461" t="s">
        <v>801</v>
      </c>
      <c r="K267" s="457">
        <v>40.15</v>
      </c>
      <c r="L267" s="242"/>
      <c r="M267" s="414">
        <v>140</v>
      </c>
      <c r="N267" s="414">
        <v>27</v>
      </c>
      <c r="O267" s="456">
        <f t="shared" si="8"/>
        <v>0.19285714285714287</v>
      </c>
      <c r="P267" s="414">
        <v>67.5</v>
      </c>
      <c r="Q267" s="456">
        <f t="shared" si="9"/>
        <v>0.4803415762319872</v>
      </c>
      <c r="R267" s="466" t="s">
        <v>1114</v>
      </c>
    </row>
    <row r="268" spans="1:18" ht="39.6" x14ac:dyDescent="0.25">
      <c r="A268" s="109" t="s">
        <v>305</v>
      </c>
      <c r="B268" s="236" t="s">
        <v>707</v>
      </c>
      <c r="C268" s="236" t="s">
        <v>741</v>
      </c>
      <c r="D268" s="236" t="s">
        <v>821</v>
      </c>
      <c r="E268" s="237"/>
      <c r="F268" s="238" t="s">
        <v>799</v>
      </c>
      <c r="G268" s="460" t="s">
        <v>805</v>
      </c>
      <c r="H268" s="240" t="s">
        <v>763</v>
      </c>
      <c r="I268" s="240" t="s">
        <v>764</v>
      </c>
      <c r="J268" s="461" t="s">
        <v>801</v>
      </c>
      <c r="K268" s="457">
        <v>40.15</v>
      </c>
      <c r="L268" s="242"/>
      <c r="M268" s="414">
        <v>140</v>
      </c>
      <c r="N268" s="414">
        <v>27</v>
      </c>
      <c r="O268" s="456">
        <f t="shared" si="8"/>
        <v>0.19285714285714287</v>
      </c>
      <c r="P268" s="414">
        <v>67.5</v>
      </c>
      <c r="Q268" s="456">
        <f t="shared" si="9"/>
        <v>0.4803415762319872</v>
      </c>
      <c r="R268" s="466" t="s">
        <v>1114</v>
      </c>
    </row>
    <row r="269" spans="1:18" ht="39.6" x14ac:dyDescent="0.25">
      <c r="A269" s="109" t="s">
        <v>305</v>
      </c>
      <c r="B269" s="236" t="s">
        <v>707</v>
      </c>
      <c r="C269" s="236" t="s">
        <v>741</v>
      </c>
      <c r="D269" s="236" t="s">
        <v>821</v>
      </c>
      <c r="E269" s="237"/>
      <c r="F269" s="238" t="s">
        <v>799</v>
      </c>
      <c r="G269" s="460" t="s">
        <v>806</v>
      </c>
      <c r="H269" s="240" t="s">
        <v>763</v>
      </c>
      <c r="I269" s="240" t="s">
        <v>797</v>
      </c>
      <c r="J269" s="461" t="s">
        <v>801</v>
      </c>
      <c r="K269" s="457">
        <v>40.15</v>
      </c>
      <c r="L269" s="242"/>
      <c r="M269" s="414">
        <v>140</v>
      </c>
      <c r="N269" s="414">
        <v>27</v>
      </c>
      <c r="O269" s="456">
        <f t="shared" si="8"/>
        <v>0.19285714285714287</v>
      </c>
      <c r="P269" s="414">
        <v>67.5</v>
      </c>
      <c r="Q269" s="456">
        <f t="shared" si="9"/>
        <v>0.4803415762319872</v>
      </c>
      <c r="R269" s="466" t="s">
        <v>1114</v>
      </c>
    </row>
    <row r="270" spans="1:18" ht="39.6" x14ac:dyDescent="0.25">
      <c r="A270" s="109" t="s">
        <v>305</v>
      </c>
      <c r="B270" s="236" t="s">
        <v>707</v>
      </c>
      <c r="C270" s="236" t="s">
        <v>741</v>
      </c>
      <c r="D270" s="236" t="s">
        <v>821</v>
      </c>
      <c r="E270" s="237"/>
      <c r="F270" s="238" t="s">
        <v>799</v>
      </c>
      <c r="G270" s="460" t="s">
        <v>807</v>
      </c>
      <c r="H270" s="240" t="s">
        <v>763</v>
      </c>
      <c r="I270" s="240" t="s">
        <v>797</v>
      </c>
      <c r="J270" s="461" t="s">
        <v>801</v>
      </c>
      <c r="K270" s="457">
        <v>40.15</v>
      </c>
      <c r="L270" s="242"/>
      <c r="M270" s="414">
        <v>140</v>
      </c>
      <c r="N270" s="414">
        <v>27</v>
      </c>
      <c r="O270" s="456">
        <f t="shared" si="8"/>
        <v>0.19285714285714287</v>
      </c>
      <c r="P270" s="414">
        <v>67.5</v>
      </c>
      <c r="Q270" s="456">
        <f t="shared" si="9"/>
        <v>0.4803415762319872</v>
      </c>
      <c r="R270" s="466" t="s">
        <v>1114</v>
      </c>
    </row>
    <row r="271" spans="1:18" ht="39.6" x14ac:dyDescent="0.25">
      <c r="A271" s="109" t="s">
        <v>305</v>
      </c>
      <c r="B271" s="236" t="s">
        <v>707</v>
      </c>
      <c r="C271" s="236" t="s">
        <v>741</v>
      </c>
      <c r="D271" s="236" t="s">
        <v>821</v>
      </c>
      <c r="E271" s="237"/>
      <c r="F271" s="238" t="s">
        <v>799</v>
      </c>
      <c r="G271" s="460" t="s">
        <v>808</v>
      </c>
      <c r="H271" s="240" t="s">
        <v>763</v>
      </c>
      <c r="I271" s="240" t="s">
        <v>764</v>
      </c>
      <c r="J271" s="461" t="s">
        <v>801</v>
      </c>
      <c r="K271" s="457">
        <v>40.15</v>
      </c>
      <c r="L271" s="242"/>
      <c r="M271" s="414">
        <v>140</v>
      </c>
      <c r="N271" s="414">
        <v>27</v>
      </c>
      <c r="O271" s="456">
        <f t="shared" si="8"/>
        <v>0.19285714285714287</v>
      </c>
      <c r="P271" s="414">
        <v>67.5</v>
      </c>
      <c r="Q271" s="456">
        <f t="shared" si="9"/>
        <v>0.4803415762319872</v>
      </c>
      <c r="R271" s="466" t="s">
        <v>1114</v>
      </c>
    </row>
    <row r="272" spans="1:18" ht="39.6" x14ac:dyDescent="0.25">
      <c r="A272" s="109" t="s">
        <v>305</v>
      </c>
      <c r="B272" s="236" t="s">
        <v>707</v>
      </c>
      <c r="C272" s="236" t="s">
        <v>822</v>
      </c>
      <c r="D272" s="236" t="s">
        <v>823</v>
      </c>
      <c r="E272" s="237"/>
      <c r="F272" s="238" t="s">
        <v>754</v>
      </c>
      <c r="G272" s="239" t="s">
        <v>755</v>
      </c>
      <c r="H272" s="240" t="s">
        <v>756</v>
      </c>
      <c r="I272" s="240" t="s">
        <v>757</v>
      </c>
      <c r="J272" s="241" t="s">
        <v>669</v>
      </c>
      <c r="K272" s="457">
        <v>100</v>
      </c>
      <c r="L272" s="242" t="s">
        <v>758</v>
      </c>
      <c r="M272" s="414">
        <v>0</v>
      </c>
      <c r="N272" s="414">
        <v>0</v>
      </c>
      <c r="O272" s="456" t="e">
        <f t="shared" si="8"/>
        <v>#DIV/0!</v>
      </c>
      <c r="P272" s="414">
        <v>100</v>
      </c>
      <c r="Q272" s="456" t="e">
        <f t="shared" si="9"/>
        <v>#DIV/0!</v>
      </c>
      <c r="R272" s="467" t="s">
        <v>1115</v>
      </c>
    </row>
    <row r="273" spans="1:18" ht="39.6" x14ac:dyDescent="0.25">
      <c r="A273" s="109" t="s">
        <v>305</v>
      </c>
      <c r="B273" s="236" t="s">
        <v>707</v>
      </c>
      <c r="C273" s="236" t="s">
        <v>822</v>
      </c>
      <c r="D273" s="236" t="s">
        <v>823</v>
      </c>
      <c r="E273" s="237"/>
      <c r="F273" s="238" t="s">
        <v>754</v>
      </c>
      <c r="G273" s="239" t="s">
        <v>774</v>
      </c>
      <c r="H273" s="240" t="s">
        <v>775</v>
      </c>
      <c r="I273" s="240" t="s">
        <v>757</v>
      </c>
      <c r="J273" s="241" t="s">
        <v>669</v>
      </c>
      <c r="K273" s="457">
        <v>100</v>
      </c>
      <c r="L273" s="242"/>
      <c r="M273" s="452">
        <v>0</v>
      </c>
      <c r="N273" s="414">
        <v>0</v>
      </c>
      <c r="O273" s="456" t="e">
        <f t="shared" si="8"/>
        <v>#DIV/0!</v>
      </c>
      <c r="P273" s="452">
        <v>100</v>
      </c>
      <c r="Q273" s="456" t="e">
        <f t="shared" si="9"/>
        <v>#DIV/0!</v>
      </c>
      <c r="R273" s="467" t="s">
        <v>1115</v>
      </c>
    </row>
    <row r="274" spans="1:18" ht="39.6" x14ac:dyDescent="0.25">
      <c r="A274" s="109" t="s">
        <v>305</v>
      </c>
      <c r="B274" s="236" t="s">
        <v>707</v>
      </c>
      <c r="C274" s="236" t="s">
        <v>822</v>
      </c>
      <c r="D274" s="236" t="s">
        <v>823</v>
      </c>
      <c r="E274" s="237"/>
      <c r="F274" s="238" t="s">
        <v>754</v>
      </c>
      <c r="G274" s="239" t="s">
        <v>776</v>
      </c>
      <c r="H274" s="240" t="s">
        <v>775</v>
      </c>
      <c r="I274" s="240" t="s">
        <v>757</v>
      </c>
      <c r="J274" s="241" t="s">
        <v>669</v>
      </c>
      <c r="K274" s="457">
        <v>100</v>
      </c>
      <c r="L274" s="242"/>
      <c r="M274" s="452">
        <v>0</v>
      </c>
      <c r="N274" s="414">
        <v>0</v>
      </c>
      <c r="O274" s="456" t="e">
        <f t="shared" si="8"/>
        <v>#DIV/0!</v>
      </c>
      <c r="P274" s="452">
        <v>100</v>
      </c>
      <c r="Q274" s="456" t="e">
        <f t="shared" si="9"/>
        <v>#DIV/0!</v>
      </c>
      <c r="R274" s="467" t="s">
        <v>1115</v>
      </c>
    </row>
    <row r="275" spans="1:18" ht="39.6" x14ac:dyDescent="0.25">
      <c r="A275" s="109" t="s">
        <v>305</v>
      </c>
      <c r="B275" s="236" t="s">
        <v>707</v>
      </c>
      <c r="C275" s="236" t="s">
        <v>822</v>
      </c>
      <c r="D275" s="236" t="s">
        <v>823</v>
      </c>
      <c r="E275" s="237"/>
      <c r="F275" s="238" t="s">
        <v>754</v>
      </c>
      <c r="G275" s="239" t="s">
        <v>781</v>
      </c>
      <c r="H275" s="240" t="s">
        <v>775</v>
      </c>
      <c r="I275" s="240" t="s">
        <v>757</v>
      </c>
      <c r="J275" s="241" t="s">
        <v>669</v>
      </c>
      <c r="K275" s="457">
        <v>100</v>
      </c>
      <c r="L275" s="242"/>
      <c r="M275" s="452">
        <v>0</v>
      </c>
      <c r="N275" s="414">
        <v>0</v>
      </c>
      <c r="O275" s="456" t="e">
        <f t="shared" si="8"/>
        <v>#DIV/0!</v>
      </c>
      <c r="P275" s="452">
        <v>100</v>
      </c>
      <c r="Q275" s="456" t="e">
        <f t="shared" si="9"/>
        <v>#DIV/0!</v>
      </c>
      <c r="R275" s="467" t="s">
        <v>1115</v>
      </c>
    </row>
    <row r="276" spans="1:18" ht="39.6" x14ac:dyDescent="0.25">
      <c r="A276" s="109" t="s">
        <v>305</v>
      </c>
      <c r="B276" s="236" t="s">
        <v>707</v>
      </c>
      <c r="C276" s="236" t="s">
        <v>822</v>
      </c>
      <c r="D276" s="236" t="s">
        <v>823</v>
      </c>
      <c r="E276" s="237"/>
      <c r="F276" s="238" t="s">
        <v>754</v>
      </c>
      <c r="G276" s="239" t="s">
        <v>789</v>
      </c>
      <c r="H276" s="240" t="s">
        <v>775</v>
      </c>
      <c r="I276" s="240" t="s">
        <v>757</v>
      </c>
      <c r="J276" s="241" t="s">
        <v>669</v>
      </c>
      <c r="K276" s="457">
        <v>100</v>
      </c>
      <c r="L276" s="242"/>
      <c r="M276" s="452">
        <v>0</v>
      </c>
      <c r="N276" s="414">
        <v>0</v>
      </c>
      <c r="O276" s="456" t="e">
        <f t="shared" si="8"/>
        <v>#DIV/0!</v>
      </c>
      <c r="P276" s="452">
        <v>100</v>
      </c>
      <c r="Q276" s="456" t="e">
        <f t="shared" si="9"/>
        <v>#DIV/0!</v>
      </c>
      <c r="R276" s="467" t="s">
        <v>1115</v>
      </c>
    </row>
    <row r="277" spans="1:18" ht="39.6" x14ac:dyDescent="0.25">
      <c r="A277" s="109" t="s">
        <v>305</v>
      </c>
      <c r="B277" s="236" t="s">
        <v>707</v>
      </c>
      <c r="C277" s="236" t="s">
        <v>822</v>
      </c>
      <c r="D277" s="236" t="s">
        <v>823</v>
      </c>
      <c r="E277" s="237"/>
      <c r="F277" s="238" t="s">
        <v>754</v>
      </c>
      <c r="G277" s="239" t="s">
        <v>790</v>
      </c>
      <c r="H277" s="240" t="s">
        <v>775</v>
      </c>
      <c r="I277" s="240" t="s">
        <v>757</v>
      </c>
      <c r="J277" s="241" t="s">
        <v>669</v>
      </c>
      <c r="K277" s="457">
        <v>100</v>
      </c>
      <c r="L277" s="242"/>
      <c r="M277" s="452">
        <v>0</v>
      </c>
      <c r="N277" s="414">
        <v>0</v>
      </c>
      <c r="O277" s="456" t="e">
        <f t="shared" si="8"/>
        <v>#DIV/0!</v>
      </c>
      <c r="P277" s="452">
        <v>100</v>
      </c>
      <c r="Q277" s="456" t="e">
        <f t="shared" si="9"/>
        <v>#DIV/0!</v>
      </c>
      <c r="R277" s="467" t="s">
        <v>1115</v>
      </c>
    </row>
    <row r="278" spans="1:18" ht="39.6" x14ac:dyDescent="0.25">
      <c r="A278" s="109" t="s">
        <v>305</v>
      </c>
      <c r="B278" s="236" t="s">
        <v>707</v>
      </c>
      <c r="C278" s="236" t="s">
        <v>822</v>
      </c>
      <c r="D278" s="236" t="s">
        <v>823</v>
      </c>
      <c r="E278" s="237"/>
      <c r="F278" s="238" t="s">
        <v>754</v>
      </c>
      <c r="G278" s="239" t="s">
        <v>794</v>
      </c>
      <c r="H278" s="240" t="s">
        <v>756</v>
      </c>
      <c r="I278" s="240" t="s">
        <v>757</v>
      </c>
      <c r="J278" s="241" t="s">
        <v>669</v>
      </c>
      <c r="K278" s="457">
        <v>100</v>
      </c>
      <c r="L278" s="242" t="s">
        <v>758</v>
      </c>
      <c r="M278" s="452">
        <v>0</v>
      </c>
      <c r="N278" s="414">
        <v>0</v>
      </c>
      <c r="O278" s="456" t="e">
        <f t="shared" si="8"/>
        <v>#DIV/0!</v>
      </c>
      <c r="P278" s="452">
        <v>100</v>
      </c>
      <c r="Q278" s="456" t="e">
        <f t="shared" si="9"/>
        <v>#DIV/0!</v>
      </c>
      <c r="R278" s="467" t="s">
        <v>1115</v>
      </c>
    </row>
    <row r="279" spans="1:18" ht="39.6" x14ac:dyDescent="0.25">
      <c r="A279" s="109" t="s">
        <v>305</v>
      </c>
      <c r="B279" s="236" t="s">
        <v>707</v>
      </c>
      <c r="C279" s="236" t="s">
        <v>822</v>
      </c>
      <c r="D279" s="236" t="s">
        <v>716</v>
      </c>
      <c r="E279" s="237"/>
      <c r="F279" s="238" t="s">
        <v>754</v>
      </c>
      <c r="G279" s="239" t="s">
        <v>755</v>
      </c>
      <c r="H279" s="240" t="s">
        <v>756</v>
      </c>
      <c r="I279" s="240" t="s">
        <v>757</v>
      </c>
      <c r="J279" s="241" t="s">
        <v>669</v>
      </c>
      <c r="K279" s="457">
        <v>100</v>
      </c>
      <c r="L279" s="242" t="s">
        <v>758</v>
      </c>
      <c r="M279" s="414">
        <v>0</v>
      </c>
      <c r="N279" s="414">
        <v>0</v>
      </c>
      <c r="O279" s="456" t="e">
        <f t="shared" si="8"/>
        <v>#DIV/0!</v>
      </c>
      <c r="P279" s="414">
        <v>100</v>
      </c>
      <c r="Q279" s="456" t="e">
        <f t="shared" si="9"/>
        <v>#DIV/0!</v>
      </c>
      <c r="R279" s="467" t="s">
        <v>1115</v>
      </c>
    </row>
    <row r="280" spans="1:18" ht="39.6" x14ac:dyDescent="0.25">
      <c r="A280" s="109" t="s">
        <v>305</v>
      </c>
      <c r="B280" s="236" t="s">
        <v>707</v>
      </c>
      <c r="C280" s="236" t="s">
        <v>822</v>
      </c>
      <c r="D280" s="236" t="s">
        <v>716</v>
      </c>
      <c r="E280" s="237"/>
      <c r="F280" s="238" t="s">
        <v>754</v>
      </c>
      <c r="G280" s="239" t="s">
        <v>774</v>
      </c>
      <c r="H280" s="240" t="s">
        <v>775</v>
      </c>
      <c r="I280" s="240" t="s">
        <v>757</v>
      </c>
      <c r="J280" s="241" t="s">
        <v>669</v>
      </c>
      <c r="K280" s="457">
        <v>100</v>
      </c>
      <c r="L280" s="242"/>
      <c r="M280" s="452">
        <v>0</v>
      </c>
      <c r="N280" s="414">
        <v>0</v>
      </c>
      <c r="O280" s="456" t="e">
        <f t="shared" si="8"/>
        <v>#DIV/0!</v>
      </c>
      <c r="P280" s="452">
        <v>100</v>
      </c>
      <c r="Q280" s="456" t="e">
        <f t="shared" si="9"/>
        <v>#DIV/0!</v>
      </c>
      <c r="R280" s="467" t="s">
        <v>1115</v>
      </c>
    </row>
    <row r="281" spans="1:18" ht="39.6" x14ac:dyDescent="0.25">
      <c r="A281" s="109" t="s">
        <v>305</v>
      </c>
      <c r="B281" s="236" t="s">
        <v>707</v>
      </c>
      <c r="C281" s="236" t="s">
        <v>822</v>
      </c>
      <c r="D281" s="236" t="s">
        <v>716</v>
      </c>
      <c r="E281" s="237"/>
      <c r="F281" s="238" t="s">
        <v>754</v>
      </c>
      <c r="G281" s="239" t="s">
        <v>776</v>
      </c>
      <c r="H281" s="240" t="s">
        <v>775</v>
      </c>
      <c r="I281" s="240" t="s">
        <v>757</v>
      </c>
      <c r="J281" s="241" t="s">
        <v>669</v>
      </c>
      <c r="K281" s="457">
        <v>100</v>
      </c>
      <c r="L281" s="242"/>
      <c r="M281" s="452">
        <v>0</v>
      </c>
      <c r="N281" s="414">
        <v>0</v>
      </c>
      <c r="O281" s="456" t="e">
        <f t="shared" si="8"/>
        <v>#DIV/0!</v>
      </c>
      <c r="P281" s="452">
        <v>100</v>
      </c>
      <c r="Q281" s="456" t="e">
        <f t="shared" si="9"/>
        <v>#DIV/0!</v>
      </c>
      <c r="R281" s="467" t="s">
        <v>1115</v>
      </c>
    </row>
    <row r="282" spans="1:18" ht="39.6" x14ac:dyDescent="0.25">
      <c r="A282" s="109" t="s">
        <v>305</v>
      </c>
      <c r="B282" s="236" t="s">
        <v>707</v>
      </c>
      <c r="C282" s="236" t="s">
        <v>822</v>
      </c>
      <c r="D282" s="236" t="s">
        <v>716</v>
      </c>
      <c r="E282" s="237"/>
      <c r="F282" s="238" t="s">
        <v>754</v>
      </c>
      <c r="G282" s="239" t="s">
        <v>781</v>
      </c>
      <c r="H282" s="240" t="s">
        <v>775</v>
      </c>
      <c r="I282" s="240" t="s">
        <v>757</v>
      </c>
      <c r="J282" s="241" t="s">
        <v>669</v>
      </c>
      <c r="K282" s="457">
        <v>100</v>
      </c>
      <c r="L282" s="242"/>
      <c r="M282" s="452">
        <v>0</v>
      </c>
      <c r="N282" s="414">
        <v>0</v>
      </c>
      <c r="O282" s="456" t="e">
        <f t="shared" si="8"/>
        <v>#DIV/0!</v>
      </c>
      <c r="P282" s="452">
        <v>100</v>
      </c>
      <c r="Q282" s="456" t="e">
        <f t="shared" si="9"/>
        <v>#DIV/0!</v>
      </c>
      <c r="R282" s="467" t="s">
        <v>1115</v>
      </c>
    </row>
    <row r="283" spans="1:18" ht="39.6" x14ac:dyDescent="0.25">
      <c r="A283" s="109" t="s">
        <v>305</v>
      </c>
      <c r="B283" s="236" t="s">
        <v>707</v>
      </c>
      <c r="C283" s="236" t="s">
        <v>822</v>
      </c>
      <c r="D283" s="236" t="s">
        <v>716</v>
      </c>
      <c r="E283" s="237"/>
      <c r="F283" s="238" t="s">
        <v>754</v>
      </c>
      <c r="G283" s="239" t="s">
        <v>789</v>
      </c>
      <c r="H283" s="240" t="s">
        <v>775</v>
      </c>
      <c r="I283" s="240" t="s">
        <v>757</v>
      </c>
      <c r="J283" s="241" t="s">
        <v>669</v>
      </c>
      <c r="K283" s="457">
        <v>100</v>
      </c>
      <c r="L283" s="242"/>
      <c r="M283" s="452">
        <v>0</v>
      </c>
      <c r="N283" s="414">
        <v>0</v>
      </c>
      <c r="O283" s="456" t="e">
        <f t="shared" si="8"/>
        <v>#DIV/0!</v>
      </c>
      <c r="P283" s="452">
        <v>100</v>
      </c>
      <c r="Q283" s="456" t="e">
        <f t="shared" si="9"/>
        <v>#DIV/0!</v>
      </c>
      <c r="R283" s="467" t="s">
        <v>1115</v>
      </c>
    </row>
    <row r="284" spans="1:18" ht="39.6" x14ac:dyDescent="0.25">
      <c r="A284" s="109" t="s">
        <v>305</v>
      </c>
      <c r="B284" s="236" t="s">
        <v>707</v>
      </c>
      <c r="C284" s="236" t="s">
        <v>822</v>
      </c>
      <c r="D284" s="236" t="s">
        <v>716</v>
      </c>
      <c r="E284" s="237"/>
      <c r="F284" s="238" t="s">
        <v>754</v>
      </c>
      <c r="G284" s="239" t="s">
        <v>790</v>
      </c>
      <c r="H284" s="240" t="s">
        <v>775</v>
      </c>
      <c r="I284" s="240" t="s">
        <v>757</v>
      </c>
      <c r="J284" s="241" t="s">
        <v>669</v>
      </c>
      <c r="K284" s="457">
        <v>100</v>
      </c>
      <c r="L284" s="242"/>
      <c r="M284" s="452">
        <v>0</v>
      </c>
      <c r="N284" s="414">
        <v>0</v>
      </c>
      <c r="O284" s="456" t="e">
        <f t="shared" si="8"/>
        <v>#DIV/0!</v>
      </c>
      <c r="P284" s="452">
        <v>100</v>
      </c>
      <c r="Q284" s="456" t="e">
        <f t="shared" si="9"/>
        <v>#DIV/0!</v>
      </c>
      <c r="R284" s="467" t="s">
        <v>1115</v>
      </c>
    </row>
    <row r="285" spans="1:18" ht="39.6" x14ac:dyDescent="0.25">
      <c r="A285" s="109" t="s">
        <v>305</v>
      </c>
      <c r="B285" s="236" t="s">
        <v>707</v>
      </c>
      <c r="C285" s="236" t="s">
        <v>822</v>
      </c>
      <c r="D285" s="236" t="s">
        <v>716</v>
      </c>
      <c r="E285" s="237"/>
      <c r="F285" s="238" t="s">
        <v>754</v>
      </c>
      <c r="G285" s="239" t="s">
        <v>794</v>
      </c>
      <c r="H285" s="240" t="s">
        <v>756</v>
      </c>
      <c r="I285" s="240" t="s">
        <v>757</v>
      </c>
      <c r="J285" s="241" t="s">
        <v>669</v>
      </c>
      <c r="K285" s="457">
        <v>100</v>
      </c>
      <c r="L285" s="242" t="s">
        <v>758</v>
      </c>
      <c r="M285" s="452">
        <v>0</v>
      </c>
      <c r="N285" s="414">
        <v>0</v>
      </c>
      <c r="O285" s="456" t="e">
        <f t="shared" si="8"/>
        <v>#DIV/0!</v>
      </c>
      <c r="P285" s="452">
        <v>100</v>
      </c>
      <c r="Q285" s="456" t="e">
        <f t="shared" si="9"/>
        <v>#DIV/0!</v>
      </c>
      <c r="R285" s="467" t="s">
        <v>1115</v>
      </c>
    </row>
    <row r="286" spans="1:18" ht="39.6" x14ac:dyDescent="0.25">
      <c r="A286" s="109" t="s">
        <v>305</v>
      </c>
      <c r="B286" s="236" t="s">
        <v>707</v>
      </c>
      <c r="C286" s="236" t="s">
        <v>822</v>
      </c>
      <c r="D286" s="236" t="s">
        <v>730</v>
      </c>
      <c r="E286" s="237"/>
      <c r="F286" s="238" t="s">
        <v>754</v>
      </c>
      <c r="G286" s="239" t="s">
        <v>755</v>
      </c>
      <c r="H286" s="240" t="s">
        <v>756</v>
      </c>
      <c r="I286" s="240" t="s">
        <v>757</v>
      </c>
      <c r="J286" s="241" t="s">
        <v>669</v>
      </c>
      <c r="K286" s="457">
        <v>100</v>
      </c>
      <c r="L286" s="242" t="s">
        <v>758</v>
      </c>
      <c r="M286" s="414">
        <v>0</v>
      </c>
      <c r="N286" s="414">
        <v>0</v>
      </c>
      <c r="O286" s="456" t="e">
        <f t="shared" si="8"/>
        <v>#DIV/0!</v>
      </c>
      <c r="P286" s="414">
        <v>100</v>
      </c>
      <c r="Q286" s="456" t="e">
        <f t="shared" si="9"/>
        <v>#DIV/0!</v>
      </c>
      <c r="R286" s="467" t="s">
        <v>1115</v>
      </c>
    </row>
    <row r="287" spans="1:18" ht="39.6" x14ac:dyDescent="0.25">
      <c r="A287" s="109" t="s">
        <v>305</v>
      </c>
      <c r="B287" s="236" t="s">
        <v>707</v>
      </c>
      <c r="C287" s="236" t="s">
        <v>822</v>
      </c>
      <c r="D287" s="236" t="s">
        <v>730</v>
      </c>
      <c r="E287" s="237"/>
      <c r="F287" s="238" t="s">
        <v>754</v>
      </c>
      <c r="G287" s="460" t="s">
        <v>774</v>
      </c>
      <c r="H287" s="240" t="s">
        <v>775</v>
      </c>
      <c r="I287" s="240" t="s">
        <v>757</v>
      </c>
      <c r="J287" s="241" t="s">
        <v>669</v>
      </c>
      <c r="K287" s="457">
        <v>100</v>
      </c>
      <c r="L287" s="242"/>
      <c r="M287" s="452">
        <v>0</v>
      </c>
      <c r="N287" s="414">
        <v>0</v>
      </c>
      <c r="O287" s="456" t="e">
        <f t="shared" si="8"/>
        <v>#DIV/0!</v>
      </c>
      <c r="P287" s="452">
        <v>100</v>
      </c>
      <c r="Q287" s="456" t="e">
        <f t="shared" si="9"/>
        <v>#DIV/0!</v>
      </c>
      <c r="R287" s="467" t="s">
        <v>1115</v>
      </c>
    </row>
    <row r="288" spans="1:18" ht="39.6" x14ac:dyDescent="0.25">
      <c r="A288" s="109" t="s">
        <v>305</v>
      </c>
      <c r="B288" s="236" t="s">
        <v>707</v>
      </c>
      <c r="C288" s="236" t="s">
        <v>822</v>
      </c>
      <c r="D288" s="236" t="s">
        <v>730</v>
      </c>
      <c r="E288" s="237"/>
      <c r="F288" s="238" t="s">
        <v>754</v>
      </c>
      <c r="G288" s="460" t="s">
        <v>776</v>
      </c>
      <c r="H288" s="240" t="s">
        <v>775</v>
      </c>
      <c r="I288" s="240" t="s">
        <v>757</v>
      </c>
      <c r="J288" s="241" t="s">
        <v>669</v>
      </c>
      <c r="K288" s="457">
        <v>100</v>
      </c>
      <c r="L288" s="242"/>
      <c r="M288" s="452">
        <v>0</v>
      </c>
      <c r="N288" s="414">
        <v>0</v>
      </c>
      <c r="O288" s="456" t="e">
        <f t="shared" si="8"/>
        <v>#DIV/0!</v>
      </c>
      <c r="P288" s="452">
        <v>100</v>
      </c>
      <c r="Q288" s="456" t="e">
        <f t="shared" si="9"/>
        <v>#DIV/0!</v>
      </c>
      <c r="R288" s="467" t="s">
        <v>1115</v>
      </c>
    </row>
    <row r="289" spans="1:18" ht="39.6" x14ac:dyDescent="0.25">
      <c r="A289" s="109" t="s">
        <v>305</v>
      </c>
      <c r="B289" s="236" t="s">
        <v>707</v>
      </c>
      <c r="C289" s="236" t="s">
        <v>822</v>
      </c>
      <c r="D289" s="236" t="s">
        <v>730</v>
      </c>
      <c r="E289" s="237"/>
      <c r="F289" s="238" t="s">
        <v>754</v>
      </c>
      <c r="G289" s="460" t="s">
        <v>781</v>
      </c>
      <c r="H289" s="240" t="s">
        <v>775</v>
      </c>
      <c r="I289" s="240" t="s">
        <v>757</v>
      </c>
      <c r="J289" s="241" t="s">
        <v>669</v>
      </c>
      <c r="K289" s="457">
        <v>100</v>
      </c>
      <c r="L289" s="242"/>
      <c r="M289" s="452">
        <v>0</v>
      </c>
      <c r="N289" s="414">
        <v>0</v>
      </c>
      <c r="O289" s="456" t="e">
        <f t="shared" si="8"/>
        <v>#DIV/0!</v>
      </c>
      <c r="P289" s="452">
        <v>100</v>
      </c>
      <c r="Q289" s="456" t="e">
        <f t="shared" si="9"/>
        <v>#DIV/0!</v>
      </c>
      <c r="R289" s="467" t="s">
        <v>1115</v>
      </c>
    </row>
    <row r="290" spans="1:18" ht="39.6" x14ac:dyDescent="0.25">
      <c r="A290" s="109" t="s">
        <v>305</v>
      </c>
      <c r="B290" s="236" t="s">
        <v>707</v>
      </c>
      <c r="C290" s="236" t="s">
        <v>822</v>
      </c>
      <c r="D290" s="236" t="s">
        <v>730</v>
      </c>
      <c r="E290" s="237"/>
      <c r="F290" s="238" t="s">
        <v>754</v>
      </c>
      <c r="G290" s="460" t="s">
        <v>789</v>
      </c>
      <c r="H290" s="240" t="s">
        <v>775</v>
      </c>
      <c r="I290" s="240" t="s">
        <v>757</v>
      </c>
      <c r="J290" s="241" t="s">
        <v>669</v>
      </c>
      <c r="K290" s="457">
        <v>100</v>
      </c>
      <c r="L290" s="242"/>
      <c r="M290" s="452">
        <v>0</v>
      </c>
      <c r="N290" s="414">
        <v>0</v>
      </c>
      <c r="O290" s="456" t="e">
        <f t="shared" si="8"/>
        <v>#DIV/0!</v>
      </c>
      <c r="P290" s="452">
        <v>100</v>
      </c>
      <c r="Q290" s="456" t="e">
        <f t="shared" si="9"/>
        <v>#DIV/0!</v>
      </c>
      <c r="R290" s="467" t="s">
        <v>1115</v>
      </c>
    </row>
    <row r="291" spans="1:18" ht="39.6" x14ac:dyDescent="0.25">
      <c r="A291" s="109" t="s">
        <v>305</v>
      </c>
      <c r="B291" s="236" t="s">
        <v>707</v>
      </c>
      <c r="C291" s="236" t="s">
        <v>822</v>
      </c>
      <c r="D291" s="236" t="s">
        <v>730</v>
      </c>
      <c r="E291" s="237"/>
      <c r="F291" s="238" t="s">
        <v>754</v>
      </c>
      <c r="G291" s="460" t="s">
        <v>790</v>
      </c>
      <c r="H291" s="240" t="s">
        <v>775</v>
      </c>
      <c r="I291" s="240" t="s">
        <v>757</v>
      </c>
      <c r="J291" s="241" t="s">
        <v>669</v>
      </c>
      <c r="K291" s="457">
        <v>100</v>
      </c>
      <c r="L291" s="242"/>
      <c r="M291" s="452">
        <v>0</v>
      </c>
      <c r="N291" s="414">
        <v>0</v>
      </c>
      <c r="O291" s="456" t="e">
        <f t="shared" si="8"/>
        <v>#DIV/0!</v>
      </c>
      <c r="P291" s="452">
        <v>100</v>
      </c>
      <c r="Q291" s="456" t="e">
        <f t="shared" si="9"/>
        <v>#DIV/0!</v>
      </c>
      <c r="R291" s="467" t="s">
        <v>1115</v>
      </c>
    </row>
    <row r="292" spans="1:18" ht="39.6" x14ac:dyDescent="0.25">
      <c r="A292" s="109" t="s">
        <v>305</v>
      </c>
      <c r="B292" s="236" t="s">
        <v>707</v>
      </c>
      <c r="C292" s="236" t="s">
        <v>822</v>
      </c>
      <c r="D292" s="236" t="s">
        <v>730</v>
      </c>
      <c r="E292" s="237"/>
      <c r="F292" s="238" t="s">
        <v>754</v>
      </c>
      <c r="G292" s="460" t="s">
        <v>794</v>
      </c>
      <c r="H292" s="240" t="s">
        <v>756</v>
      </c>
      <c r="I292" s="240" t="s">
        <v>757</v>
      </c>
      <c r="J292" s="241" t="s">
        <v>669</v>
      </c>
      <c r="K292" s="457">
        <v>100</v>
      </c>
      <c r="L292" s="242" t="s">
        <v>758</v>
      </c>
      <c r="M292" s="452">
        <v>0</v>
      </c>
      <c r="N292" s="414">
        <v>0</v>
      </c>
      <c r="O292" s="456" t="e">
        <f t="shared" si="8"/>
        <v>#DIV/0!</v>
      </c>
      <c r="P292" s="452">
        <v>100</v>
      </c>
      <c r="Q292" s="456" t="e">
        <f t="shared" si="9"/>
        <v>#DIV/0!</v>
      </c>
      <c r="R292" s="467" t="s">
        <v>1115</v>
      </c>
    </row>
    <row r="293" spans="1:18" ht="39.6" x14ac:dyDescent="0.25">
      <c r="A293" s="109" t="s">
        <v>305</v>
      </c>
      <c r="B293" s="236" t="s">
        <v>707</v>
      </c>
      <c r="C293" s="236" t="s">
        <v>822</v>
      </c>
      <c r="D293" s="236" t="s">
        <v>811</v>
      </c>
      <c r="E293" s="237"/>
      <c r="F293" s="238" t="s">
        <v>754</v>
      </c>
      <c r="G293" s="460" t="s">
        <v>755</v>
      </c>
      <c r="H293" s="240" t="s">
        <v>756</v>
      </c>
      <c r="I293" s="240" t="s">
        <v>757</v>
      </c>
      <c r="J293" s="241" t="s">
        <v>669</v>
      </c>
      <c r="K293" s="457">
        <v>100</v>
      </c>
      <c r="L293" s="242" t="s">
        <v>758</v>
      </c>
      <c r="M293" s="414">
        <v>0</v>
      </c>
      <c r="N293" s="414">
        <v>0</v>
      </c>
      <c r="O293" s="456" t="e">
        <f t="shared" si="8"/>
        <v>#DIV/0!</v>
      </c>
      <c r="P293" s="414">
        <v>100</v>
      </c>
      <c r="Q293" s="456" t="e">
        <f t="shared" si="9"/>
        <v>#DIV/0!</v>
      </c>
      <c r="R293" s="467" t="s">
        <v>1115</v>
      </c>
    </row>
    <row r="294" spans="1:18" ht="39.6" x14ac:dyDescent="0.25">
      <c r="A294" s="109" t="s">
        <v>305</v>
      </c>
      <c r="B294" s="236" t="s">
        <v>707</v>
      </c>
      <c r="C294" s="236" t="s">
        <v>822</v>
      </c>
      <c r="D294" s="236" t="s">
        <v>811</v>
      </c>
      <c r="E294" s="237"/>
      <c r="F294" s="238" t="s">
        <v>754</v>
      </c>
      <c r="G294" s="460" t="s">
        <v>774</v>
      </c>
      <c r="H294" s="240" t="s">
        <v>775</v>
      </c>
      <c r="I294" s="240" t="s">
        <v>757</v>
      </c>
      <c r="J294" s="241" t="s">
        <v>669</v>
      </c>
      <c r="K294" s="457">
        <v>100</v>
      </c>
      <c r="L294" s="242"/>
      <c r="M294" s="452">
        <v>0</v>
      </c>
      <c r="N294" s="414">
        <v>0</v>
      </c>
      <c r="O294" s="456" t="e">
        <f t="shared" si="8"/>
        <v>#DIV/0!</v>
      </c>
      <c r="P294" s="452">
        <v>100</v>
      </c>
      <c r="Q294" s="456" t="e">
        <f t="shared" si="9"/>
        <v>#DIV/0!</v>
      </c>
      <c r="R294" s="467" t="s">
        <v>1115</v>
      </c>
    </row>
    <row r="295" spans="1:18" ht="39.6" x14ac:dyDescent="0.25">
      <c r="A295" s="109" t="s">
        <v>305</v>
      </c>
      <c r="B295" s="236" t="s">
        <v>707</v>
      </c>
      <c r="C295" s="236" t="s">
        <v>822</v>
      </c>
      <c r="D295" s="236" t="s">
        <v>811</v>
      </c>
      <c r="E295" s="237"/>
      <c r="F295" s="238" t="s">
        <v>754</v>
      </c>
      <c r="G295" s="460" t="s">
        <v>776</v>
      </c>
      <c r="H295" s="240" t="s">
        <v>775</v>
      </c>
      <c r="I295" s="240" t="s">
        <v>757</v>
      </c>
      <c r="J295" s="241" t="s">
        <v>669</v>
      </c>
      <c r="K295" s="457">
        <v>100</v>
      </c>
      <c r="L295" s="242"/>
      <c r="M295" s="452">
        <v>0</v>
      </c>
      <c r="N295" s="414">
        <v>0</v>
      </c>
      <c r="O295" s="456" t="e">
        <f t="shared" si="8"/>
        <v>#DIV/0!</v>
      </c>
      <c r="P295" s="452">
        <v>100</v>
      </c>
      <c r="Q295" s="456" t="e">
        <f t="shared" si="9"/>
        <v>#DIV/0!</v>
      </c>
      <c r="R295" s="467" t="s">
        <v>1115</v>
      </c>
    </row>
    <row r="296" spans="1:18" ht="39.6" x14ac:dyDescent="0.25">
      <c r="A296" s="109" t="s">
        <v>305</v>
      </c>
      <c r="B296" s="236" t="s">
        <v>707</v>
      </c>
      <c r="C296" s="236" t="s">
        <v>822</v>
      </c>
      <c r="D296" s="236" t="s">
        <v>811</v>
      </c>
      <c r="E296" s="237"/>
      <c r="F296" s="238" t="s">
        <v>754</v>
      </c>
      <c r="G296" s="460" t="s">
        <v>781</v>
      </c>
      <c r="H296" s="240" t="s">
        <v>775</v>
      </c>
      <c r="I296" s="240" t="s">
        <v>757</v>
      </c>
      <c r="J296" s="241" t="s">
        <v>669</v>
      </c>
      <c r="K296" s="457">
        <v>100</v>
      </c>
      <c r="L296" s="242"/>
      <c r="M296" s="452">
        <v>0</v>
      </c>
      <c r="N296" s="414">
        <v>0</v>
      </c>
      <c r="O296" s="456" t="e">
        <f t="shared" si="8"/>
        <v>#DIV/0!</v>
      </c>
      <c r="P296" s="452">
        <v>100</v>
      </c>
      <c r="Q296" s="456" t="e">
        <f t="shared" si="9"/>
        <v>#DIV/0!</v>
      </c>
      <c r="R296" s="467" t="s">
        <v>1115</v>
      </c>
    </row>
    <row r="297" spans="1:18" ht="39.6" x14ac:dyDescent="0.25">
      <c r="A297" s="109" t="s">
        <v>305</v>
      </c>
      <c r="B297" s="236" t="s">
        <v>707</v>
      </c>
      <c r="C297" s="236" t="s">
        <v>822</v>
      </c>
      <c r="D297" s="236" t="s">
        <v>811</v>
      </c>
      <c r="E297" s="237"/>
      <c r="F297" s="238" t="s">
        <v>754</v>
      </c>
      <c r="G297" s="460" t="s">
        <v>789</v>
      </c>
      <c r="H297" s="240" t="s">
        <v>775</v>
      </c>
      <c r="I297" s="240" t="s">
        <v>757</v>
      </c>
      <c r="J297" s="241" t="s">
        <v>669</v>
      </c>
      <c r="K297" s="457">
        <v>100</v>
      </c>
      <c r="L297" s="242"/>
      <c r="M297" s="452">
        <v>0</v>
      </c>
      <c r="N297" s="414">
        <v>0</v>
      </c>
      <c r="O297" s="456" t="e">
        <f t="shared" si="8"/>
        <v>#DIV/0!</v>
      </c>
      <c r="P297" s="452">
        <v>100</v>
      </c>
      <c r="Q297" s="456" t="e">
        <f t="shared" si="9"/>
        <v>#DIV/0!</v>
      </c>
      <c r="R297" s="467" t="s">
        <v>1115</v>
      </c>
    </row>
    <row r="298" spans="1:18" ht="39.6" x14ac:dyDescent="0.25">
      <c r="A298" s="109" t="s">
        <v>305</v>
      </c>
      <c r="B298" s="236" t="s">
        <v>707</v>
      </c>
      <c r="C298" s="236" t="s">
        <v>822</v>
      </c>
      <c r="D298" s="236" t="s">
        <v>811</v>
      </c>
      <c r="E298" s="237"/>
      <c r="F298" s="238" t="s">
        <v>754</v>
      </c>
      <c r="G298" s="460" t="s">
        <v>790</v>
      </c>
      <c r="H298" s="240" t="s">
        <v>775</v>
      </c>
      <c r="I298" s="240" t="s">
        <v>757</v>
      </c>
      <c r="J298" s="241" t="s">
        <v>669</v>
      </c>
      <c r="K298" s="457">
        <v>100</v>
      </c>
      <c r="L298" s="242"/>
      <c r="M298" s="452">
        <v>0</v>
      </c>
      <c r="N298" s="414">
        <v>0</v>
      </c>
      <c r="O298" s="456" t="e">
        <f t="shared" si="8"/>
        <v>#DIV/0!</v>
      </c>
      <c r="P298" s="452">
        <v>100</v>
      </c>
      <c r="Q298" s="456" t="e">
        <f t="shared" si="9"/>
        <v>#DIV/0!</v>
      </c>
      <c r="R298" s="467" t="s">
        <v>1115</v>
      </c>
    </row>
    <row r="299" spans="1:18" ht="39.6" x14ac:dyDescent="0.25">
      <c r="A299" s="109" t="s">
        <v>305</v>
      </c>
      <c r="B299" s="236" t="s">
        <v>707</v>
      </c>
      <c r="C299" s="236" t="s">
        <v>822</v>
      </c>
      <c r="D299" s="236" t="s">
        <v>811</v>
      </c>
      <c r="E299" s="237"/>
      <c r="F299" s="238" t="s">
        <v>754</v>
      </c>
      <c r="G299" s="460" t="s">
        <v>794</v>
      </c>
      <c r="H299" s="240" t="s">
        <v>756</v>
      </c>
      <c r="I299" s="240" t="s">
        <v>757</v>
      </c>
      <c r="J299" s="241" t="s">
        <v>669</v>
      </c>
      <c r="K299" s="457">
        <v>100</v>
      </c>
      <c r="L299" s="242" t="s">
        <v>758</v>
      </c>
      <c r="M299" s="452">
        <v>0</v>
      </c>
      <c r="N299" s="414">
        <v>0</v>
      </c>
      <c r="O299" s="456" t="e">
        <f t="shared" si="8"/>
        <v>#DIV/0!</v>
      </c>
      <c r="P299" s="452">
        <v>100</v>
      </c>
      <c r="Q299" s="456" t="e">
        <f t="shared" si="9"/>
        <v>#DIV/0!</v>
      </c>
      <c r="R299" s="467" t="s">
        <v>1115</v>
      </c>
    </row>
    <row r="300" spans="1:18" ht="39.6" x14ac:dyDescent="0.25">
      <c r="A300" s="109" t="s">
        <v>305</v>
      </c>
      <c r="B300" s="236" t="s">
        <v>707</v>
      </c>
      <c r="C300" s="236" t="s">
        <v>822</v>
      </c>
      <c r="D300" s="236" t="s">
        <v>734</v>
      </c>
      <c r="E300" s="237"/>
      <c r="F300" s="238" t="s">
        <v>754</v>
      </c>
      <c r="G300" s="460" t="s">
        <v>755</v>
      </c>
      <c r="H300" s="240" t="s">
        <v>756</v>
      </c>
      <c r="I300" s="240" t="s">
        <v>757</v>
      </c>
      <c r="J300" s="241" t="s">
        <v>669</v>
      </c>
      <c r="K300" s="457">
        <v>100</v>
      </c>
      <c r="L300" s="242" t="s">
        <v>758</v>
      </c>
      <c r="M300" s="414">
        <v>0</v>
      </c>
      <c r="N300" s="414">
        <v>0</v>
      </c>
      <c r="O300" s="456" t="e">
        <f t="shared" si="8"/>
        <v>#DIV/0!</v>
      </c>
      <c r="P300" s="414">
        <v>100</v>
      </c>
      <c r="Q300" s="456" t="e">
        <f t="shared" si="9"/>
        <v>#DIV/0!</v>
      </c>
      <c r="R300" s="467" t="s">
        <v>1115</v>
      </c>
    </row>
    <row r="301" spans="1:18" ht="39.6" x14ac:dyDescent="0.25">
      <c r="A301" s="109" t="s">
        <v>305</v>
      </c>
      <c r="B301" s="236" t="s">
        <v>707</v>
      </c>
      <c r="C301" s="236" t="s">
        <v>822</v>
      </c>
      <c r="D301" s="236" t="s">
        <v>734</v>
      </c>
      <c r="E301" s="237"/>
      <c r="F301" s="238" t="s">
        <v>754</v>
      </c>
      <c r="G301" s="460" t="s">
        <v>774</v>
      </c>
      <c r="H301" s="240" t="s">
        <v>775</v>
      </c>
      <c r="I301" s="240" t="s">
        <v>757</v>
      </c>
      <c r="J301" s="241" t="s">
        <v>669</v>
      </c>
      <c r="K301" s="457">
        <v>100</v>
      </c>
      <c r="L301" s="242"/>
      <c r="M301" s="452">
        <v>0</v>
      </c>
      <c r="N301" s="414">
        <v>0</v>
      </c>
      <c r="O301" s="456" t="e">
        <f t="shared" si="8"/>
        <v>#DIV/0!</v>
      </c>
      <c r="P301" s="452">
        <v>100</v>
      </c>
      <c r="Q301" s="456" t="e">
        <f t="shared" si="9"/>
        <v>#DIV/0!</v>
      </c>
      <c r="R301" s="467" t="s">
        <v>1115</v>
      </c>
    </row>
    <row r="302" spans="1:18" ht="39.6" x14ac:dyDescent="0.25">
      <c r="A302" s="109" t="s">
        <v>305</v>
      </c>
      <c r="B302" s="236" t="s">
        <v>707</v>
      </c>
      <c r="C302" s="236" t="s">
        <v>822</v>
      </c>
      <c r="D302" s="236" t="s">
        <v>734</v>
      </c>
      <c r="E302" s="237"/>
      <c r="F302" s="238" t="s">
        <v>754</v>
      </c>
      <c r="G302" s="460" t="s">
        <v>776</v>
      </c>
      <c r="H302" s="240" t="s">
        <v>775</v>
      </c>
      <c r="I302" s="240" t="s">
        <v>757</v>
      </c>
      <c r="J302" s="241" t="s">
        <v>669</v>
      </c>
      <c r="K302" s="457">
        <v>100</v>
      </c>
      <c r="L302" s="242"/>
      <c r="M302" s="452">
        <v>0</v>
      </c>
      <c r="N302" s="414">
        <v>0</v>
      </c>
      <c r="O302" s="456" t="e">
        <f t="shared" si="8"/>
        <v>#DIV/0!</v>
      </c>
      <c r="P302" s="452">
        <v>100</v>
      </c>
      <c r="Q302" s="456" t="e">
        <f t="shared" si="9"/>
        <v>#DIV/0!</v>
      </c>
      <c r="R302" s="467" t="s">
        <v>1115</v>
      </c>
    </row>
    <row r="303" spans="1:18" ht="39.6" x14ac:dyDescent="0.25">
      <c r="A303" s="109" t="s">
        <v>305</v>
      </c>
      <c r="B303" s="236" t="s">
        <v>707</v>
      </c>
      <c r="C303" s="236" t="s">
        <v>822</v>
      </c>
      <c r="D303" s="236" t="s">
        <v>734</v>
      </c>
      <c r="E303" s="237"/>
      <c r="F303" s="238" t="s">
        <v>754</v>
      </c>
      <c r="G303" s="460" t="s">
        <v>781</v>
      </c>
      <c r="H303" s="240" t="s">
        <v>775</v>
      </c>
      <c r="I303" s="240" t="s">
        <v>757</v>
      </c>
      <c r="J303" s="241" t="s">
        <v>669</v>
      </c>
      <c r="K303" s="457">
        <v>100</v>
      </c>
      <c r="L303" s="242"/>
      <c r="M303" s="452">
        <v>0</v>
      </c>
      <c r="N303" s="414">
        <v>0</v>
      </c>
      <c r="O303" s="456" t="e">
        <f t="shared" si="8"/>
        <v>#DIV/0!</v>
      </c>
      <c r="P303" s="452">
        <v>100</v>
      </c>
      <c r="Q303" s="456" t="e">
        <f t="shared" si="9"/>
        <v>#DIV/0!</v>
      </c>
      <c r="R303" s="467" t="s">
        <v>1115</v>
      </c>
    </row>
    <row r="304" spans="1:18" ht="39.6" x14ac:dyDescent="0.25">
      <c r="A304" s="109" t="s">
        <v>305</v>
      </c>
      <c r="B304" s="236" t="s">
        <v>707</v>
      </c>
      <c r="C304" s="236" t="s">
        <v>822</v>
      </c>
      <c r="D304" s="236" t="s">
        <v>734</v>
      </c>
      <c r="E304" s="237"/>
      <c r="F304" s="238" t="s">
        <v>754</v>
      </c>
      <c r="G304" s="460" t="s">
        <v>789</v>
      </c>
      <c r="H304" s="240" t="s">
        <v>775</v>
      </c>
      <c r="I304" s="240" t="s">
        <v>757</v>
      </c>
      <c r="J304" s="241" t="s">
        <v>669</v>
      </c>
      <c r="K304" s="457">
        <v>100</v>
      </c>
      <c r="L304" s="242"/>
      <c r="M304" s="452">
        <v>0</v>
      </c>
      <c r="N304" s="414">
        <v>0</v>
      </c>
      <c r="O304" s="456" t="e">
        <f t="shared" si="8"/>
        <v>#DIV/0!</v>
      </c>
      <c r="P304" s="452">
        <v>100</v>
      </c>
      <c r="Q304" s="456" t="e">
        <f t="shared" si="9"/>
        <v>#DIV/0!</v>
      </c>
      <c r="R304" s="467" t="s">
        <v>1115</v>
      </c>
    </row>
    <row r="305" spans="1:18" ht="39.6" x14ac:dyDescent="0.25">
      <c r="A305" s="109" t="s">
        <v>305</v>
      </c>
      <c r="B305" s="236" t="s">
        <v>707</v>
      </c>
      <c r="C305" s="236" t="s">
        <v>822</v>
      </c>
      <c r="D305" s="236" t="s">
        <v>734</v>
      </c>
      <c r="E305" s="237"/>
      <c r="F305" s="238" t="s">
        <v>754</v>
      </c>
      <c r="G305" s="460" t="s">
        <v>790</v>
      </c>
      <c r="H305" s="240" t="s">
        <v>775</v>
      </c>
      <c r="I305" s="240" t="s">
        <v>757</v>
      </c>
      <c r="J305" s="241" t="s">
        <v>669</v>
      </c>
      <c r="K305" s="457">
        <v>100</v>
      </c>
      <c r="L305" s="242"/>
      <c r="M305" s="452">
        <v>0</v>
      </c>
      <c r="N305" s="414">
        <v>0</v>
      </c>
      <c r="O305" s="456" t="e">
        <f t="shared" si="8"/>
        <v>#DIV/0!</v>
      </c>
      <c r="P305" s="452">
        <v>100</v>
      </c>
      <c r="Q305" s="456" t="e">
        <f t="shared" si="9"/>
        <v>#DIV/0!</v>
      </c>
      <c r="R305" s="467" t="s">
        <v>1115</v>
      </c>
    </row>
    <row r="306" spans="1:18" ht="39.6" x14ac:dyDescent="0.25">
      <c r="A306" s="109" t="s">
        <v>305</v>
      </c>
      <c r="B306" s="236" t="s">
        <v>707</v>
      </c>
      <c r="C306" s="236" t="s">
        <v>822</v>
      </c>
      <c r="D306" s="236" t="s">
        <v>734</v>
      </c>
      <c r="E306" s="237"/>
      <c r="F306" s="238" t="s">
        <v>754</v>
      </c>
      <c r="G306" s="460" t="s">
        <v>794</v>
      </c>
      <c r="H306" s="240" t="s">
        <v>756</v>
      </c>
      <c r="I306" s="240" t="s">
        <v>757</v>
      </c>
      <c r="J306" s="241" t="s">
        <v>669</v>
      </c>
      <c r="K306" s="457">
        <v>100</v>
      </c>
      <c r="L306" s="242" t="s">
        <v>758</v>
      </c>
      <c r="M306" s="452">
        <v>0</v>
      </c>
      <c r="N306" s="414">
        <v>0</v>
      </c>
      <c r="O306" s="456" t="e">
        <f t="shared" si="8"/>
        <v>#DIV/0!</v>
      </c>
      <c r="P306" s="452">
        <v>100</v>
      </c>
      <c r="Q306" s="456" t="e">
        <f t="shared" si="9"/>
        <v>#DIV/0!</v>
      </c>
      <c r="R306" s="467" t="s">
        <v>1115</v>
      </c>
    </row>
    <row r="307" spans="1:18" ht="43.2" x14ac:dyDescent="0.25">
      <c r="A307" s="109" t="s">
        <v>305</v>
      </c>
      <c r="B307" s="236" t="s">
        <v>707</v>
      </c>
      <c r="C307" s="236" t="s">
        <v>824</v>
      </c>
      <c r="D307" s="236" t="s">
        <v>730</v>
      </c>
      <c r="E307" s="237"/>
      <c r="F307" s="238" t="s">
        <v>754</v>
      </c>
      <c r="G307" s="460" t="s">
        <v>809</v>
      </c>
      <c r="H307" s="240" t="s">
        <v>759</v>
      </c>
      <c r="I307" s="240" t="s">
        <v>760</v>
      </c>
      <c r="J307" s="241" t="s">
        <v>669</v>
      </c>
      <c r="K307" s="457">
        <v>40.44</v>
      </c>
      <c r="L307" s="242" t="s">
        <v>810</v>
      </c>
      <c r="M307" s="414">
        <v>100</v>
      </c>
      <c r="N307" s="414">
        <v>13</v>
      </c>
      <c r="O307" s="456">
        <f t="shared" si="8"/>
        <v>0.13</v>
      </c>
      <c r="P307" s="414">
        <v>33.22</v>
      </c>
      <c r="Q307" s="456">
        <f t="shared" si="9"/>
        <v>0.32146389713155293</v>
      </c>
      <c r="R307" s="872" t="s">
        <v>1253</v>
      </c>
    </row>
    <row r="308" spans="1:18" ht="39.6" x14ac:dyDescent="0.25">
      <c r="A308" s="109" t="s">
        <v>305</v>
      </c>
      <c r="B308" s="236" t="s">
        <v>707</v>
      </c>
      <c r="C308" s="236" t="s">
        <v>824</v>
      </c>
      <c r="D308" s="236" t="s">
        <v>730</v>
      </c>
      <c r="E308" s="237"/>
      <c r="F308" s="238" t="s">
        <v>754</v>
      </c>
      <c r="G308" s="460" t="s">
        <v>755</v>
      </c>
      <c r="H308" s="240" t="s">
        <v>756</v>
      </c>
      <c r="I308" s="240" t="s">
        <v>757</v>
      </c>
      <c r="J308" s="241" t="s">
        <v>669</v>
      </c>
      <c r="K308" s="457">
        <v>100</v>
      </c>
      <c r="L308" s="242" t="s">
        <v>758</v>
      </c>
      <c r="M308" s="414">
        <v>100</v>
      </c>
      <c r="N308" s="414">
        <v>100</v>
      </c>
      <c r="O308" s="456">
        <f t="shared" si="8"/>
        <v>1</v>
      </c>
      <c r="P308" s="414">
        <v>100</v>
      </c>
      <c r="Q308" s="456">
        <f t="shared" si="9"/>
        <v>1</v>
      </c>
      <c r="R308" s="466" t="s">
        <v>1114</v>
      </c>
    </row>
    <row r="309" spans="1:18" ht="43.2" x14ac:dyDescent="0.25">
      <c r="A309" s="109" t="s">
        <v>305</v>
      </c>
      <c r="B309" s="236" t="s">
        <v>707</v>
      </c>
      <c r="C309" s="236" t="s">
        <v>824</v>
      </c>
      <c r="D309" s="236" t="s">
        <v>730</v>
      </c>
      <c r="E309" s="237"/>
      <c r="F309" s="238" t="s">
        <v>754</v>
      </c>
      <c r="G309" s="460" t="s">
        <v>724</v>
      </c>
      <c r="H309" s="240" t="s">
        <v>759</v>
      </c>
      <c r="I309" s="240" t="s">
        <v>760</v>
      </c>
      <c r="J309" s="241" t="s">
        <v>669</v>
      </c>
      <c r="K309" s="457">
        <v>40.44</v>
      </c>
      <c r="L309" s="242" t="s">
        <v>761</v>
      </c>
      <c r="M309" s="414">
        <v>100</v>
      </c>
      <c r="N309" s="414">
        <v>13</v>
      </c>
      <c r="O309" s="456">
        <f t="shared" si="8"/>
        <v>0.13</v>
      </c>
      <c r="P309" s="414">
        <v>33.22</v>
      </c>
      <c r="Q309" s="456">
        <f t="shared" si="9"/>
        <v>0.32146389713155293</v>
      </c>
      <c r="R309" s="872" t="s">
        <v>1253</v>
      </c>
    </row>
    <row r="310" spans="1:18" ht="39.6" x14ac:dyDescent="0.25">
      <c r="A310" s="109" t="s">
        <v>305</v>
      </c>
      <c r="B310" s="236" t="s">
        <v>707</v>
      </c>
      <c r="C310" s="236" t="s">
        <v>824</v>
      </c>
      <c r="D310" s="236" t="s">
        <v>730</v>
      </c>
      <c r="E310" s="237"/>
      <c r="F310" s="238" t="s">
        <v>754</v>
      </c>
      <c r="G310" s="460" t="s">
        <v>762</v>
      </c>
      <c r="H310" s="240" t="s">
        <v>763</v>
      </c>
      <c r="I310" s="240" t="s">
        <v>764</v>
      </c>
      <c r="J310" s="241" t="s">
        <v>669</v>
      </c>
      <c r="K310" s="457">
        <v>40.44</v>
      </c>
      <c r="L310" s="242"/>
      <c r="M310" s="414">
        <v>100</v>
      </c>
      <c r="N310" s="414">
        <v>47</v>
      </c>
      <c r="O310" s="456">
        <f t="shared" si="8"/>
        <v>0.47</v>
      </c>
      <c r="P310" s="414">
        <v>100</v>
      </c>
      <c r="Q310" s="456">
        <f t="shared" si="9"/>
        <v>1.162215628090999</v>
      </c>
      <c r="R310" s="466" t="s">
        <v>1114</v>
      </c>
    </row>
    <row r="311" spans="1:18" ht="39.6" x14ac:dyDescent="0.25">
      <c r="A311" s="109" t="s">
        <v>305</v>
      </c>
      <c r="B311" s="236" t="s">
        <v>707</v>
      </c>
      <c r="C311" s="236" t="s">
        <v>824</v>
      </c>
      <c r="D311" s="236" t="s">
        <v>730</v>
      </c>
      <c r="E311" s="237"/>
      <c r="F311" s="238" t="s">
        <v>754</v>
      </c>
      <c r="G311" s="239" t="s">
        <v>765</v>
      </c>
      <c r="H311" s="240" t="s">
        <v>763</v>
      </c>
      <c r="I311" s="240" t="s">
        <v>764</v>
      </c>
      <c r="J311" s="241" t="s">
        <v>669</v>
      </c>
      <c r="K311" s="457">
        <v>40.44</v>
      </c>
      <c r="L311" s="242"/>
      <c r="M311" s="414">
        <v>100</v>
      </c>
      <c r="N311" s="414">
        <v>47</v>
      </c>
      <c r="O311" s="456">
        <f t="shared" si="8"/>
        <v>0.47</v>
      </c>
      <c r="P311" s="414">
        <v>100</v>
      </c>
      <c r="Q311" s="456">
        <f t="shared" si="9"/>
        <v>1.162215628090999</v>
      </c>
      <c r="R311" s="466" t="s">
        <v>1114</v>
      </c>
    </row>
    <row r="312" spans="1:18" ht="39.6" x14ac:dyDescent="0.25">
      <c r="A312" s="109" t="s">
        <v>305</v>
      </c>
      <c r="B312" s="236" t="s">
        <v>707</v>
      </c>
      <c r="C312" s="236" t="s">
        <v>824</v>
      </c>
      <c r="D312" s="236" t="s">
        <v>730</v>
      </c>
      <c r="E312" s="237"/>
      <c r="F312" s="238" t="s">
        <v>754</v>
      </c>
      <c r="G312" s="239" t="s">
        <v>766</v>
      </c>
      <c r="H312" s="240" t="s">
        <v>763</v>
      </c>
      <c r="I312" s="240" t="s">
        <v>764</v>
      </c>
      <c r="J312" s="241" t="s">
        <v>669</v>
      </c>
      <c r="K312" s="457">
        <v>40.44</v>
      </c>
      <c r="L312" s="242"/>
      <c r="M312" s="414">
        <v>100</v>
      </c>
      <c r="N312" s="414">
        <v>47</v>
      </c>
      <c r="O312" s="456">
        <f t="shared" si="8"/>
        <v>0.47</v>
      </c>
      <c r="P312" s="414">
        <v>100</v>
      </c>
      <c r="Q312" s="456">
        <f t="shared" si="9"/>
        <v>1.162215628090999</v>
      </c>
      <c r="R312" s="466" t="s">
        <v>1114</v>
      </c>
    </row>
    <row r="313" spans="1:18" ht="39.6" x14ac:dyDescent="0.25">
      <c r="A313" s="109" t="s">
        <v>305</v>
      </c>
      <c r="B313" s="236" t="s">
        <v>707</v>
      </c>
      <c r="C313" s="236" t="s">
        <v>824</v>
      </c>
      <c r="D313" s="236" t="s">
        <v>730</v>
      </c>
      <c r="E313" s="237"/>
      <c r="F313" s="238" t="s">
        <v>754</v>
      </c>
      <c r="G313" s="459" t="s">
        <v>767</v>
      </c>
      <c r="H313" s="240" t="s">
        <v>759</v>
      </c>
      <c r="I313" s="240" t="s">
        <v>760</v>
      </c>
      <c r="J313" s="241" t="s">
        <v>669</v>
      </c>
      <c r="K313" s="457">
        <v>40.44</v>
      </c>
      <c r="L313" s="242" t="s">
        <v>768</v>
      </c>
      <c r="M313" s="414">
        <v>100</v>
      </c>
      <c r="N313" s="414">
        <v>47</v>
      </c>
      <c r="O313" s="456">
        <f t="shared" si="8"/>
        <v>0.47</v>
      </c>
      <c r="P313" s="414">
        <v>100</v>
      </c>
      <c r="Q313" s="456">
        <f t="shared" si="9"/>
        <v>1.162215628090999</v>
      </c>
      <c r="R313" s="466" t="s">
        <v>1114</v>
      </c>
    </row>
    <row r="314" spans="1:18" ht="39.6" x14ac:dyDescent="0.25">
      <c r="A314" s="109" t="s">
        <v>305</v>
      </c>
      <c r="B314" s="236" t="s">
        <v>707</v>
      </c>
      <c r="C314" s="236" t="s">
        <v>824</v>
      </c>
      <c r="D314" s="236" t="s">
        <v>730</v>
      </c>
      <c r="E314" s="237"/>
      <c r="F314" s="238" t="s">
        <v>754</v>
      </c>
      <c r="G314" s="239" t="s">
        <v>769</v>
      </c>
      <c r="H314" s="240" t="s">
        <v>763</v>
      </c>
      <c r="I314" s="240" t="s">
        <v>764</v>
      </c>
      <c r="J314" s="241" t="s">
        <v>669</v>
      </c>
      <c r="K314" s="457">
        <v>40.44</v>
      </c>
      <c r="L314" s="242" t="s">
        <v>770</v>
      </c>
      <c r="M314" s="414">
        <v>100</v>
      </c>
      <c r="N314" s="414">
        <v>47</v>
      </c>
      <c r="O314" s="456">
        <f t="shared" si="8"/>
        <v>0.47</v>
      </c>
      <c r="P314" s="414">
        <v>100</v>
      </c>
      <c r="Q314" s="456">
        <f t="shared" si="9"/>
        <v>1.162215628090999</v>
      </c>
      <c r="R314" s="466" t="s">
        <v>1114</v>
      </c>
    </row>
    <row r="315" spans="1:18" ht="39.6" x14ac:dyDescent="0.25">
      <c r="A315" s="109" t="s">
        <v>305</v>
      </c>
      <c r="B315" s="236" t="s">
        <v>707</v>
      </c>
      <c r="C315" s="236" t="s">
        <v>824</v>
      </c>
      <c r="D315" s="236" t="s">
        <v>730</v>
      </c>
      <c r="E315" s="237"/>
      <c r="F315" s="238" t="s">
        <v>754</v>
      </c>
      <c r="G315" s="239" t="s">
        <v>771</v>
      </c>
      <c r="H315" s="240" t="s">
        <v>763</v>
      </c>
      <c r="I315" s="240" t="s">
        <v>764</v>
      </c>
      <c r="J315" s="241" t="s">
        <v>669</v>
      </c>
      <c r="K315" s="457">
        <v>40.44</v>
      </c>
      <c r="L315" s="242"/>
      <c r="M315" s="414">
        <v>100</v>
      </c>
      <c r="N315" s="414">
        <v>47</v>
      </c>
      <c r="O315" s="456">
        <f t="shared" si="8"/>
        <v>0.47</v>
      </c>
      <c r="P315" s="414">
        <v>100</v>
      </c>
      <c r="Q315" s="456">
        <f t="shared" si="9"/>
        <v>1.162215628090999</v>
      </c>
      <c r="R315" s="466" t="s">
        <v>1114</v>
      </c>
    </row>
    <row r="316" spans="1:18" ht="39.6" x14ac:dyDescent="0.25">
      <c r="A316" s="109" t="s">
        <v>305</v>
      </c>
      <c r="B316" s="236" t="s">
        <v>707</v>
      </c>
      <c r="C316" s="236" t="s">
        <v>824</v>
      </c>
      <c r="D316" s="236" t="s">
        <v>730</v>
      </c>
      <c r="E316" s="237"/>
      <c r="F316" s="238" t="s">
        <v>754</v>
      </c>
      <c r="G316" s="239" t="s">
        <v>772</v>
      </c>
      <c r="H316" s="240" t="s">
        <v>763</v>
      </c>
      <c r="I316" s="240" t="s">
        <v>764</v>
      </c>
      <c r="J316" s="241" t="s">
        <v>669</v>
      </c>
      <c r="K316" s="457">
        <v>40.44</v>
      </c>
      <c r="L316" s="242" t="s">
        <v>770</v>
      </c>
      <c r="M316" s="414">
        <v>100</v>
      </c>
      <c r="N316" s="414">
        <v>47</v>
      </c>
      <c r="O316" s="456">
        <f t="shared" si="8"/>
        <v>0.47</v>
      </c>
      <c r="P316" s="414">
        <v>100</v>
      </c>
      <c r="Q316" s="456">
        <f t="shared" si="9"/>
        <v>1.162215628090999</v>
      </c>
      <c r="R316" s="466" t="s">
        <v>1114</v>
      </c>
    </row>
    <row r="317" spans="1:18" ht="39.6" x14ac:dyDescent="0.25">
      <c r="A317" s="109" t="s">
        <v>305</v>
      </c>
      <c r="B317" s="236" t="s">
        <v>707</v>
      </c>
      <c r="C317" s="236" t="s">
        <v>824</v>
      </c>
      <c r="D317" s="236" t="s">
        <v>730</v>
      </c>
      <c r="E317" s="237"/>
      <c r="F317" s="238" t="s">
        <v>754</v>
      </c>
      <c r="G317" s="239" t="s">
        <v>773</v>
      </c>
      <c r="H317" s="240" t="s">
        <v>763</v>
      </c>
      <c r="I317" s="240" t="s">
        <v>764</v>
      </c>
      <c r="J317" s="241" t="s">
        <v>669</v>
      </c>
      <c r="K317" s="457">
        <v>40.44</v>
      </c>
      <c r="L317" s="242"/>
      <c r="M317" s="414">
        <v>100</v>
      </c>
      <c r="N317" s="414">
        <v>47</v>
      </c>
      <c r="O317" s="456">
        <f t="shared" si="8"/>
        <v>0.47</v>
      </c>
      <c r="P317" s="414">
        <v>100</v>
      </c>
      <c r="Q317" s="456">
        <f t="shared" si="9"/>
        <v>1.162215628090999</v>
      </c>
      <c r="R317" s="466" t="s">
        <v>1114</v>
      </c>
    </row>
    <row r="318" spans="1:18" ht="39.6" x14ac:dyDescent="0.25">
      <c r="A318" s="109" t="s">
        <v>305</v>
      </c>
      <c r="B318" s="236" t="s">
        <v>707</v>
      </c>
      <c r="C318" s="236" t="s">
        <v>824</v>
      </c>
      <c r="D318" s="236" t="s">
        <v>730</v>
      </c>
      <c r="E318" s="237"/>
      <c r="F318" s="238" t="s">
        <v>754</v>
      </c>
      <c r="G318" s="239" t="s">
        <v>774</v>
      </c>
      <c r="H318" s="240" t="s">
        <v>775</v>
      </c>
      <c r="I318" s="240" t="s">
        <v>757</v>
      </c>
      <c r="J318" s="241" t="s">
        <v>669</v>
      </c>
      <c r="K318" s="457">
        <v>100</v>
      </c>
      <c r="L318" s="242"/>
      <c r="M318" s="414">
        <v>100</v>
      </c>
      <c r="N318" s="414">
        <v>100</v>
      </c>
      <c r="O318" s="456">
        <f t="shared" si="8"/>
        <v>1</v>
      </c>
      <c r="P318" s="414">
        <v>100</v>
      </c>
      <c r="Q318" s="456">
        <f t="shared" si="9"/>
        <v>1</v>
      </c>
      <c r="R318" s="466" t="s">
        <v>1114</v>
      </c>
    </row>
    <row r="319" spans="1:18" ht="39.6" x14ac:dyDescent="0.25">
      <c r="A319" s="109" t="s">
        <v>305</v>
      </c>
      <c r="B319" s="236" t="s">
        <v>707</v>
      </c>
      <c r="C319" s="236" t="s">
        <v>824</v>
      </c>
      <c r="D319" s="236" t="s">
        <v>730</v>
      </c>
      <c r="E319" s="237"/>
      <c r="F319" s="238" t="s">
        <v>754</v>
      </c>
      <c r="G319" s="239" t="s">
        <v>776</v>
      </c>
      <c r="H319" s="240" t="s">
        <v>775</v>
      </c>
      <c r="I319" s="240" t="s">
        <v>757</v>
      </c>
      <c r="J319" s="241" t="s">
        <v>669</v>
      </c>
      <c r="K319" s="457">
        <v>100</v>
      </c>
      <c r="L319" s="242"/>
      <c r="M319" s="414">
        <v>100</v>
      </c>
      <c r="N319" s="414">
        <v>100</v>
      </c>
      <c r="O319" s="456">
        <f t="shared" si="8"/>
        <v>1</v>
      </c>
      <c r="P319" s="414">
        <v>100</v>
      </c>
      <c r="Q319" s="456">
        <f t="shared" si="9"/>
        <v>1</v>
      </c>
      <c r="R319" s="466" t="s">
        <v>1114</v>
      </c>
    </row>
    <row r="320" spans="1:18" ht="39.6" x14ac:dyDescent="0.25">
      <c r="A320" s="109" t="s">
        <v>305</v>
      </c>
      <c r="B320" s="236" t="s">
        <v>707</v>
      </c>
      <c r="C320" s="236" t="s">
        <v>824</v>
      </c>
      <c r="D320" s="236" t="s">
        <v>730</v>
      </c>
      <c r="E320" s="237"/>
      <c r="F320" s="238" t="s">
        <v>754</v>
      </c>
      <c r="G320" s="239" t="s">
        <v>777</v>
      </c>
      <c r="H320" s="240" t="s">
        <v>763</v>
      </c>
      <c r="I320" s="240" t="s">
        <v>764</v>
      </c>
      <c r="J320" s="241" t="s">
        <v>669</v>
      </c>
      <c r="K320" s="457">
        <v>40.44</v>
      </c>
      <c r="L320" s="242"/>
      <c r="M320" s="414">
        <v>100</v>
      </c>
      <c r="N320" s="414">
        <v>47</v>
      </c>
      <c r="O320" s="456">
        <f t="shared" si="8"/>
        <v>0.47</v>
      </c>
      <c r="P320" s="414">
        <v>100</v>
      </c>
      <c r="Q320" s="456">
        <f t="shared" si="9"/>
        <v>1.162215628090999</v>
      </c>
      <c r="R320" s="466" t="s">
        <v>1114</v>
      </c>
    </row>
    <row r="321" spans="1:18" ht="39.6" x14ac:dyDescent="0.25">
      <c r="A321" s="109" t="s">
        <v>305</v>
      </c>
      <c r="B321" s="236" t="s">
        <v>707</v>
      </c>
      <c r="C321" s="236" t="s">
        <v>824</v>
      </c>
      <c r="D321" s="236" t="s">
        <v>730</v>
      </c>
      <c r="E321" s="237"/>
      <c r="F321" s="238" t="s">
        <v>754</v>
      </c>
      <c r="G321" s="239" t="s">
        <v>781</v>
      </c>
      <c r="H321" s="240" t="s">
        <v>775</v>
      </c>
      <c r="I321" s="240" t="s">
        <v>757</v>
      </c>
      <c r="J321" s="241" t="s">
        <v>669</v>
      </c>
      <c r="K321" s="457">
        <v>100</v>
      </c>
      <c r="L321" s="242"/>
      <c r="M321" s="414">
        <v>100</v>
      </c>
      <c r="N321" s="414">
        <v>100</v>
      </c>
      <c r="O321" s="456">
        <f t="shared" si="8"/>
        <v>1</v>
      </c>
      <c r="P321" s="414">
        <v>100</v>
      </c>
      <c r="Q321" s="456">
        <f t="shared" si="9"/>
        <v>1</v>
      </c>
      <c r="R321" s="466" t="s">
        <v>1114</v>
      </c>
    </row>
    <row r="322" spans="1:18" ht="39.6" x14ac:dyDescent="0.25">
      <c r="A322" s="109" t="s">
        <v>305</v>
      </c>
      <c r="B322" s="236" t="s">
        <v>707</v>
      </c>
      <c r="C322" s="236" t="s">
        <v>824</v>
      </c>
      <c r="D322" s="236" t="s">
        <v>730</v>
      </c>
      <c r="E322" s="237"/>
      <c r="F322" s="238" t="s">
        <v>754</v>
      </c>
      <c r="G322" s="239" t="s">
        <v>782</v>
      </c>
      <c r="H322" s="240" t="s">
        <v>763</v>
      </c>
      <c r="I322" s="240" t="s">
        <v>764</v>
      </c>
      <c r="J322" s="241" t="s">
        <v>669</v>
      </c>
      <c r="K322" s="457">
        <v>40.44</v>
      </c>
      <c r="L322" s="242"/>
      <c r="M322" s="414">
        <v>100</v>
      </c>
      <c r="N322" s="414">
        <v>47</v>
      </c>
      <c r="O322" s="456">
        <f t="shared" si="8"/>
        <v>0.47</v>
      </c>
      <c r="P322" s="414">
        <v>100</v>
      </c>
      <c r="Q322" s="456">
        <f t="shared" si="9"/>
        <v>1.162215628090999</v>
      </c>
      <c r="R322" s="466" t="s">
        <v>1114</v>
      </c>
    </row>
    <row r="323" spans="1:18" ht="39.6" x14ac:dyDescent="0.25">
      <c r="A323" s="109" t="s">
        <v>305</v>
      </c>
      <c r="B323" s="236" t="s">
        <v>707</v>
      </c>
      <c r="C323" s="236" t="s">
        <v>824</v>
      </c>
      <c r="D323" s="236" t="s">
        <v>730</v>
      </c>
      <c r="E323" s="237"/>
      <c r="F323" s="238" t="s">
        <v>754</v>
      </c>
      <c r="G323" s="239" t="s">
        <v>783</v>
      </c>
      <c r="H323" s="240" t="s">
        <v>763</v>
      </c>
      <c r="I323" s="240" t="s">
        <v>764</v>
      </c>
      <c r="J323" s="241" t="s">
        <v>669</v>
      </c>
      <c r="K323" s="457">
        <v>40.44</v>
      </c>
      <c r="L323" s="242"/>
      <c r="M323" s="414">
        <v>100</v>
      </c>
      <c r="N323" s="414">
        <v>47</v>
      </c>
      <c r="O323" s="456">
        <f t="shared" si="8"/>
        <v>0.47</v>
      </c>
      <c r="P323" s="414">
        <v>100</v>
      </c>
      <c r="Q323" s="456">
        <f t="shared" si="9"/>
        <v>1.162215628090999</v>
      </c>
      <c r="R323" s="466" t="s">
        <v>1114</v>
      </c>
    </row>
    <row r="324" spans="1:18" ht="39.6" x14ac:dyDescent="0.25">
      <c r="A324" s="109" t="s">
        <v>305</v>
      </c>
      <c r="B324" s="236" t="s">
        <v>707</v>
      </c>
      <c r="C324" s="236" t="s">
        <v>824</v>
      </c>
      <c r="D324" s="236" t="s">
        <v>730</v>
      </c>
      <c r="E324" s="237"/>
      <c r="F324" s="238" t="s">
        <v>754</v>
      </c>
      <c r="G324" s="239" t="s">
        <v>784</v>
      </c>
      <c r="H324" s="240" t="s">
        <v>763</v>
      </c>
      <c r="I324" s="240" t="s">
        <v>764</v>
      </c>
      <c r="J324" s="241" t="s">
        <v>669</v>
      </c>
      <c r="K324" s="457">
        <v>40.44</v>
      </c>
      <c r="L324" s="242"/>
      <c r="M324" s="414">
        <v>100</v>
      </c>
      <c r="N324" s="414">
        <v>47</v>
      </c>
      <c r="O324" s="456">
        <f t="shared" si="8"/>
        <v>0.47</v>
      </c>
      <c r="P324" s="414">
        <v>100</v>
      </c>
      <c r="Q324" s="456">
        <f t="shared" si="9"/>
        <v>1.162215628090999</v>
      </c>
      <c r="R324" s="466" t="s">
        <v>1114</v>
      </c>
    </row>
    <row r="325" spans="1:18" ht="39.6" x14ac:dyDescent="0.25">
      <c r="A325" s="109" t="s">
        <v>305</v>
      </c>
      <c r="B325" s="236" t="s">
        <v>707</v>
      </c>
      <c r="C325" s="236" t="s">
        <v>824</v>
      </c>
      <c r="D325" s="236" t="s">
        <v>730</v>
      </c>
      <c r="E325" s="237"/>
      <c r="F325" s="238" t="s">
        <v>754</v>
      </c>
      <c r="G325" s="460" t="s">
        <v>785</v>
      </c>
      <c r="H325" s="240" t="s">
        <v>763</v>
      </c>
      <c r="I325" s="240" t="s">
        <v>764</v>
      </c>
      <c r="J325" s="241" t="s">
        <v>669</v>
      </c>
      <c r="K325" s="457">
        <v>40.44</v>
      </c>
      <c r="L325" s="242"/>
      <c r="M325" s="414">
        <v>100</v>
      </c>
      <c r="N325" s="414">
        <v>47</v>
      </c>
      <c r="O325" s="456">
        <f t="shared" ref="O325:O388" si="10">N325/M325</f>
        <v>0.47</v>
      </c>
      <c r="P325" s="414">
        <v>100</v>
      </c>
      <c r="Q325" s="456">
        <f t="shared" ref="Q325:Q388" si="11">N325/(M325*K325/100)</f>
        <v>1.162215628090999</v>
      </c>
      <c r="R325" s="466" t="s">
        <v>1114</v>
      </c>
    </row>
    <row r="326" spans="1:18" ht="39.6" x14ac:dyDescent="0.25">
      <c r="A326" s="109" t="s">
        <v>305</v>
      </c>
      <c r="B326" s="236" t="s">
        <v>707</v>
      </c>
      <c r="C326" s="236" t="s">
        <v>824</v>
      </c>
      <c r="D326" s="236" t="s">
        <v>730</v>
      </c>
      <c r="E326" s="237"/>
      <c r="F326" s="238" t="s">
        <v>754</v>
      </c>
      <c r="G326" s="460" t="s">
        <v>786</v>
      </c>
      <c r="H326" s="240" t="s">
        <v>763</v>
      </c>
      <c r="I326" s="240" t="s">
        <v>764</v>
      </c>
      <c r="J326" s="241" t="s">
        <v>669</v>
      </c>
      <c r="K326" s="457">
        <v>40.44</v>
      </c>
      <c r="L326" s="242"/>
      <c r="M326" s="414">
        <v>100</v>
      </c>
      <c r="N326" s="414">
        <v>47</v>
      </c>
      <c r="O326" s="456">
        <f t="shared" si="10"/>
        <v>0.47</v>
      </c>
      <c r="P326" s="414">
        <v>100</v>
      </c>
      <c r="Q326" s="456">
        <f t="shared" si="11"/>
        <v>1.162215628090999</v>
      </c>
      <c r="R326" s="466" t="s">
        <v>1114</v>
      </c>
    </row>
    <row r="327" spans="1:18" ht="39.6" x14ac:dyDescent="0.25">
      <c r="A327" s="109" t="s">
        <v>305</v>
      </c>
      <c r="B327" s="236" t="s">
        <v>707</v>
      </c>
      <c r="C327" s="236" t="s">
        <v>824</v>
      </c>
      <c r="D327" s="236" t="s">
        <v>730</v>
      </c>
      <c r="E327" s="237"/>
      <c r="F327" s="238" t="s">
        <v>754</v>
      </c>
      <c r="G327" s="460" t="s">
        <v>787</v>
      </c>
      <c r="H327" s="240" t="s">
        <v>763</v>
      </c>
      <c r="I327" s="240" t="s">
        <v>764</v>
      </c>
      <c r="J327" s="241" t="s">
        <v>669</v>
      </c>
      <c r="K327" s="457">
        <v>40.44</v>
      </c>
      <c r="L327" s="242"/>
      <c r="M327" s="414">
        <v>100</v>
      </c>
      <c r="N327" s="414">
        <v>47</v>
      </c>
      <c r="O327" s="456">
        <f t="shared" si="10"/>
        <v>0.47</v>
      </c>
      <c r="P327" s="414">
        <v>100</v>
      </c>
      <c r="Q327" s="456">
        <f t="shared" si="11"/>
        <v>1.162215628090999</v>
      </c>
      <c r="R327" s="466" t="s">
        <v>1114</v>
      </c>
    </row>
    <row r="328" spans="1:18" ht="39.6" x14ac:dyDescent="0.25">
      <c r="A328" s="109" t="s">
        <v>305</v>
      </c>
      <c r="B328" s="236" t="s">
        <v>707</v>
      </c>
      <c r="C328" s="236" t="s">
        <v>824</v>
      </c>
      <c r="D328" s="236" t="s">
        <v>730</v>
      </c>
      <c r="E328" s="237"/>
      <c r="F328" s="238" t="s">
        <v>754</v>
      </c>
      <c r="G328" s="460" t="s">
        <v>788</v>
      </c>
      <c r="H328" s="240" t="s">
        <v>763</v>
      </c>
      <c r="I328" s="240" t="s">
        <v>764</v>
      </c>
      <c r="J328" s="241" t="s">
        <v>669</v>
      </c>
      <c r="K328" s="457">
        <v>40.44</v>
      </c>
      <c r="L328" s="242"/>
      <c r="M328" s="414">
        <v>100</v>
      </c>
      <c r="N328" s="414">
        <v>47</v>
      </c>
      <c r="O328" s="456">
        <f t="shared" si="10"/>
        <v>0.47</v>
      </c>
      <c r="P328" s="414">
        <v>100</v>
      </c>
      <c r="Q328" s="456">
        <f t="shared" si="11"/>
        <v>1.162215628090999</v>
      </c>
      <c r="R328" s="466" t="s">
        <v>1114</v>
      </c>
    </row>
    <row r="329" spans="1:18" ht="39.6" x14ac:dyDescent="0.25">
      <c r="A329" s="109" t="s">
        <v>305</v>
      </c>
      <c r="B329" s="236" t="s">
        <v>707</v>
      </c>
      <c r="C329" s="236" t="s">
        <v>824</v>
      </c>
      <c r="D329" s="236" t="s">
        <v>730</v>
      </c>
      <c r="E329" s="237"/>
      <c r="F329" s="238" t="s">
        <v>754</v>
      </c>
      <c r="G329" s="460" t="s">
        <v>789</v>
      </c>
      <c r="H329" s="240" t="s">
        <v>775</v>
      </c>
      <c r="I329" s="240" t="s">
        <v>757</v>
      </c>
      <c r="J329" s="241" t="s">
        <v>669</v>
      </c>
      <c r="K329" s="457">
        <v>100</v>
      </c>
      <c r="L329" s="242"/>
      <c r="M329" s="414">
        <v>100</v>
      </c>
      <c r="N329" s="414">
        <v>100</v>
      </c>
      <c r="O329" s="456">
        <f t="shared" si="10"/>
        <v>1</v>
      </c>
      <c r="P329" s="414">
        <v>100</v>
      </c>
      <c r="Q329" s="456">
        <f t="shared" si="11"/>
        <v>1</v>
      </c>
      <c r="R329" s="466" t="s">
        <v>1114</v>
      </c>
    </row>
    <row r="330" spans="1:18" ht="39.6" x14ac:dyDescent="0.25">
      <c r="A330" s="109" t="s">
        <v>305</v>
      </c>
      <c r="B330" s="236" t="s">
        <v>707</v>
      </c>
      <c r="C330" s="236" t="s">
        <v>824</v>
      </c>
      <c r="D330" s="236" t="s">
        <v>730</v>
      </c>
      <c r="E330" s="237"/>
      <c r="F330" s="238" t="s">
        <v>754</v>
      </c>
      <c r="G330" s="460" t="s">
        <v>790</v>
      </c>
      <c r="H330" s="240" t="s">
        <v>775</v>
      </c>
      <c r="I330" s="240" t="s">
        <v>757</v>
      </c>
      <c r="J330" s="241" t="s">
        <v>669</v>
      </c>
      <c r="K330" s="457">
        <v>100</v>
      </c>
      <c r="L330" s="242"/>
      <c r="M330" s="414">
        <v>100</v>
      </c>
      <c r="N330" s="414">
        <v>100</v>
      </c>
      <c r="O330" s="456">
        <f t="shared" si="10"/>
        <v>1</v>
      </c>
      <c r="P330" s="414">
        <v>100</v>
      </c>
      <c r="Q330" s="456">
        <f t="shared" si="11"/>
        <v>1</v>
      </c>
      <c r="R330" s="466" t="s">
        <v>1114</v>
      </c>
    </row>
    <row r="331" spans="1:18" ht="39.6" x14ac:dyDescent="0.25">
      <c r="A331" s="109" t="s">
        <v>305</v>
      </c>
      <c r="B331" s="236" t="s">
        <v>707</v>
      </c>
      <c r="C331" s="236" t="s">
        <v>824</v>
      </c>
      <c r="D331" s="236" t="s">
        <v>730</v>
      </c>
      <c r="E331" s="237"/>
      <c r="F331" s="238" t="s">
        <v>754</v>
      </c>
      <c r="G331" s="460" t="s">
        <v>791</v>
      </c>
      <c r="H331" s="240" t="s">
        <v>763</v>
      </c>
      <c r="I331" s="240" t="s">
        <v>764</v>
      </c>
      <c r="J331" s="241" t="s">
        <v>669</v>
      </c>
      <c r="K331" s="457">
        <v>40.44</v>
      </c>
      <c r="L331" s="242"/>
      <c r="M331" s="414">
        <v>100</v>
      </c>
      <c r="N331" s="414">
        <v>47</v>
      </c>
      <c r="O331" s="456">
        <f t="shared" si="10"/>
        <v>0.47</v>
      </c>
      <c r="P331" s="414">
        <v>100</v>
      </c>
      <c r="Q331" s="456">
        <f t="shared" si="11"/>
        <v>1.162215628090999</v>
      </c>
      <c r="R331" s="466" t="s">
        <v>1114</v>
      </c>
    </row>
    <row r="332" spans="1:18" ht="39.6" x14ac:dyDescent="0.25">
      <c r="A332" s="109" t="s">
        <v>305</v>
      </c>
      <c r="B332" s="236" t="s">
        <v>707</v>
      </c>
      <c r="C332" s="236" t="s">
        <v>824</v>
      </c>
      <c r="D332" s="236" t="s">
        <v>730</v>
      </c>
      <c r="E332" s="237"/>
      <c r="F332" s="238" t="s">
        <v>754</v>
      </c>
      <c r="G332" s="460" t="s">
        <v>792</v>
      </c>
      <c r="H332" s="240" t="s">
        <v>759</v>
      </c>
      <c r="I332" s="240" t="s">
        <v>760</v>
      </c>
      <c r="J332" s="241" t="s">
        <v>669</v>
      </c>
      <c r="K332" s="457">
        <v>40.44</v>
      </c>
      <c r="L332" s="242" t="s">
        <v>793</v>
      </c>
      <c r="M332" s="414">
        <v>100</v>
      </c>
      <c r="N332" s="414">
        <v>47</v>
      </c>
      <c r="O332" s="456">
        <f t="shared" si="10"/>
        <v>0.47</v>
      </c>
      <c r="P332" s="414">
        <v>100</v>
      </c>
      <c r="Q332" s="456">
        <f t="shared" si="11"/>
        <v>1.162215628090999</v>
      </c>
      <c r="R332" s="466" t="s">
        <v>1114</v>
      </c>
    </row>
    <row r="333" spans="1:18" ht="39.6" x14ac:dyDescent="0.25">
      <c r="A333" s="109" t="s">
        <v>305</v>
      </c>
      <c r="B333" s="236" t="s">
        <v>707</v>
      </c>
      <c r="C333" s="236" t="s">
        <v>824</v>
      </c>
      <c r="D333" s="236" t="s">
        <v>730</v>
      </c>
      <c r="E333" s="237"/>
      <c r="F333" s="238" t="s">
        <v>754</v>
      </c>
      <c r="G333" s="460" t="s">
        <v>794</v>
      </c>
      <c r="H333" s="240" t="s">
        <v>756</v>
      </c>
      <c r="I333" s="240" t="s">
        <v>757</v>
      </c>
      <c r="J333" s="241" t="s">
        <v>669</v>
      </c>
      <c r="K333" s="457">
        <v>100</v>
      </c>
      <c r="L333" s="242" t="s">
        <v>758</v>
      </c>
      <c r="M333" s="414">
        <v>100</v>
      </c>
      <c r="N333" s="414">
        <v>100</v>
      </c>
      <c r="O333" s="456">
        <f t="shared" si="10"/>
        <v>1</v>
      </c>
      <c r="P333" s="414">
        <v>100</v>
      </c>
      <c r="Q333" s="456">
        <f t="shared" si="11"/>
        <v>1</v>
      </c>
      <c r="R333" s="466" t="s">
        <v>1114</v>
      </c>
    </row>
    <row r="334" spans="1:18" ht="39.6" x14ac:dyDescent="0.25">
      <c r="A334" s="109" t="s">
        <v>305</v>
      </c>
      <c r="B334" s="236" t="s">
        <v>707</v>
      </c>
      <c r="C334" s="236" t="s">
        <v>824</v>
      </c>
      <c r="D334" s="236" t="s">
        <v>730</v>
      </c>
      <c r="E334" s="237"/>
      <c r="F334" s="238" t="s">
        <v>754</v>
      </c>
      <c r="G334" s="460" t="s">
        <v>795</v>
      </c>
      <c r="H334" s="240" t="s">
        <v>763</v>
      </c>
      <c r="I334" s="240" t="s">
        <v>764</v>
      </c>
      <c r="J334" s="241" t="s">
        <v>669</v>
      </c>
      <c r="K334" s="457">
        <v>40.44</v>
      </c>
      <c r="L334" s="242" t="s">
        <v>770</v>
      </c>
      <c r="M334" s="414">
        <v>100</v>
      </c>
      <c r="N334" s="414">
        <v>47</v>
      </c>
      <c r="O334" s="456">
        <f t="shared" si="10"/>
        <v>0.47</v>
      </c>
      <c r="P334" s="414">
        <v>100</v>
      </c>
      <c r="Q334" s="456">
        <f t="shared" si="11"/>
        <v>1.162215628090999</v>
      </c>
      <c r="R334" s="466" t="s">
        <v>1114</v>
      </c>
    </row>
    <row r="335" spans="1:18" ht="39.6" x14ac:dyDescent="0.25">
      <c r="A335" s="109" t="s">
        <v>305</v>
      </c>
      <c r="B335" s="236" t="s">
        <v>707</v>
      </c>
      <c r="C335" s="236" t="s">
        <v>824</v>
      </c>
      <c r="D335" s="236" t="s">
        <v>730</v>
      </c>
      <c r="E335" s="237"/>
      <c r="F335" s="238" t="s">
        <v>754</v>
      </c>
      <c r="G335" s="460" t="s">
        <v>796</v>
      </c>
      <c r="H335" s="240" t="s">
        <v>763</v>
      </c>
      <c r="I335" s="240" t="s">
        <v>797</v>
      </c>
      <c r="J335" s="241" t="s">
        <v>669</v>
      </c>
      <c r="K335" s="457">
        <v>40.44</v>
      </c>
      <c r="L335" s="242"/>
      <c r="M335" s="414">
        <v>100</v>
      </c>
      <c r="N335" s="414">
        <v>47</v>
      </c>
      <c r="O335" s="456">
        <f t="shared" si="10"/>
        <v>0.47</v>
      </c>
      <c r="P335" s="414">
        <v>100</v>
      </c>
      <c r="Q335" s="456">
        <f t="shared" si="11"/>
        <v>1.162215628090999</v>
      </c>
      <c r="R335" s="466" t="s">
        <v>1114</v>
      </c>
    </row>
    <row r="336" spans="1:18" ht="39.6" x14ac:dyDescent="0.25">
      <c r="A336" s="109" t="s">
        <v>305</v>
      </c>
      <c r="B336" s="236" t="s">
        <v>707</v>
      </c>
      <c r="C336" s="236" t="s">
        <v>824</v>
      </c>
      <c r="D336" s="236" t="s">
        <v>730</v>
      </c>
      <c r="E336" s="237"/>
      <c r="F336" s="238" t="s">
        <v>754</v>
      </c>
      <c r="G336" s="460" t="s">
        <v>798</v>
      </c>
      <c r="H336" s="240" t="s">
        <v>763</v>
      </c>
      <c r="I336" s="240" t="s">
        <v>764</v>
      </c>
      <c r="J336" s="241" t="s">
        <v>669</v>
      </c>
      <c r="K336" s="457">
        <v>40.44</v>
      </c>
      <c r="L336" s="242"/>
      <c r="M336" s="414">
        <v>100</v>
      </c>
      <c r="N336" s="414">
        <v>47</v>
      </c>
      <c r="O336" s="456">
        <f t="shared" si="10"/>
        <v>0.47</v>
      </c>
      <c r="P336" s="414">
        <v>100</v>
      </c>
      <c r="Q336" s="456">
        <f t="shared" si="11"/>
        <v>1.162215628090999</v>
      </c>
      <c r="R336" s="466" t="s">
        <v>1114</v>
      </c>
    </row>
    <row r="337" spans="1:18" ht="39.6" x14ac:dyDescent="0.25">
      <c r="A337" s="109" t="s">
        <v>305</v>
      </c>
      <c r="B337" s="236" t="s">
        <v>707</v>
      </c>
      <c r="C337" s="236" t="s">
        <v>824</v>
      </c>
      <c r="D337" s="236" t="s">
        <v>730</v>
      </c>
      <c r="E337" s="237"/>
      <c r="F337" s="238" t="s">
        <v>799</v>
      </c>
      <c r="G337" s="460" t="s">
        <v>800</v>
      </c>
      <c r="H337" s="240" t="s">
        <v>763</v>
      </c>
      <c r="I337" s="240" t="s">
        <v>764</v>
      </c>
      <c r="J337" s="461" t="s">
        <v>801</v>
      </c>
      <c r="K337" s="457">
        <v>40.44</v>
      </c>
      <c r="L337" s="242"/>
      <c r="M337" s="414">
        <v>100</v>
      </c>
      <c r="N337" s="414">
        <v>47</v>
      </c>
      <c r="O337" s="456">
        <f t="shared" si="10"/>
        <v>0.47</v>
      </c>
      <c r="P337" s="414">
        <v>100</v>
      </c>
      <c r="Q337" s="456">
        <f t="shared" si="11"/>
        <v>1.162215628090999</v>
      </c>
      <c r="R337" s="466" t="s">
        <v>1114</v>
      </c>
    </row>
    <row r="338" spans="1:18" ht="39.6" x14ac:dyDescent="0.25">
      <c r="A338" s="109" t="s">
        <v>305</v>
      </c>
      <c r="B338" s="236" t="s">
        <v>707</v>
      </c>
      <c r="C338" s="236" t="s">
        <v>824</v>
      </c>
      <c r="D338" s="236" t="s">
        <v>730</v>
      </c>
      <c r="E338" s="237"/>
      <c r="F338" s="238" t="s">
        <v>799</v>
      </c>
      <c r="G338" s="460" t="s">
        <v>802</v>
      </c>
      <c r="H338" s="240" t="s">
        <v>763</v>
      </c>
      <c r="I338" s="240" t="s">
        <v>764</v>
      </c>
      <c r="J338" s="461" t="s">
        <v>801</v>
      </c>
      <c r="K338" s="457">
        <v>40.44</v>
      </c>
      <c r="L338" s="242"/>
      <c r="M338" s="414">
        <v>100</v>
      </c>
      <c r="N338" s="414">
        <v>47</v>
      </c>
      <c r="O338" s="456">
        <f t="shared" si="10"/>
        <v>0.47</v>
      </c>
      <c r="P338" s="414">
        <v>100</v>
      </c>
      <c r="Q338" s="456">
        <f t="shared" si="11"/>
        <v>1.162215628090999</v>
      </c>
      <c r="R338" s="466" t="s">
        <v>1114</v>
      </c>
    </row>
    <row r="339" spans="1:18" ht="39.6" x14ac:dyDescent="0.25">
      <c r="A339" s="109" t="s">
        <v>305</v>
      </c>
      <c r="B339" s="236" t="s">
        <v>707</v>
      </c>
      <c r="C339" s="236" t="s">
        <v>824</v>
      </c>
      <c r="D339" s="236" t="s">
        <v>730</v>
      </c>
      <c r="E339" s="237"/>
      <c r="F339" s="238" t="s">
        <v>799</v>
      </c>
      <c r="G339" s="460" t="s">
        <v>803</v>
      </c>
      <c r="H339" s="240" t="s">
        <v>763</v>
      </c>
      <c r="I339" s="240" t="s">
        <v>764</v>
      </c>
      <c r="J339" s="461" t="s">
        <v>801</v>
      </c>
      <c r="K339" s="457">
        <v>40.44</v>
      </c>
      <c r="L339" s="242"/>
      <c r="M339" s="414">
        <v>100</v>
      </c>
      <c r="N339" s="414">
        <v>47</v>
      </c>
      <c r="O339" s="456">
        <f t="shared" si="10"/>
        <v>0.47</v>
      </c>
      <c r="P339" s="414">
        <v>100</v>
      </c>
      <c r="Q339" s="456">
        <f t="shared" si="11"/>
        <v>1.162215628090999</v>
      </c>
      <c r="R339" s="466" t="s">
        <v>1114</v>
      </c>
    </row>
    <row r="340" spans="1:18" ht="39.6" x14ac:dyDescent="0.25">
      <c r="A340" s="109" t="s">
        <v>305</v>
      </c>
      <c r="B340" s="236" t="s">
        <v>707</v>
      </c>
      <c r="C340" s="236" t="s">
        <v>824</v>
      </c>
      <c r="D340" s="236" t="s">
        <v>730</v>
      </c>
      <c r="E340" s="237"/>
      <c r="F340" s="238" t="s">
        <v>799</v>
      </c>
      <c r="G340" s="460" t="s">
        <v>804</v>
      </c>
      <c r="H340" s="240" t="s">
        <v>763</v>
      </c>
      <c r="I340" s="240" t="s">
        <v>764</v>
      </c>
      <c r="J340" s="461" t="s">
        <v>801</v>
      </c>
      <c r="K340" s="457">
        <v>40.44</v>
      </c>
      <c r="L340" s="242"/>
      <c r="M340" s="414">
        <v>100</v>
      </c>
      <c r="N340" s="414">
        <v>47</v>
      </c>
      <c r="O340" s="456">
        <f t="shared" si="10"/>
        <v>0.47</v>
      </c>
      <c r="P340" s="414">
        <v>100</v>
      </c>
      <c r="Q340" s="456">
        <f t="shared" si="11"/>
        <v>1.162215628090999</v>
      </c>
      <c r="R340" s="466" t="s">
        <v>1114</v>
      </c>
    </row>
    <row r="341" spans="1:18" ht="39.6" x14ac:dyDescent="0.25">
      <c r="A341" s="109" t="s">
        <v>305</v>
      </c>
      <c r="B341" s="236" t="s">
        <v>707</v>
      </c>
      <c r="C341" s="236" t="s">
        <v>824</v>
      </c>
      <c r="D341" s="236" t="s">
        <v>730</v>
      </c>
      <c r="E341" s="237"/>
      <c r="F341" s="238" t="s">
        <v>799</v>
      </c>
      <c r="G341" s="460" t="s">
        <v>805</v>
      </c>
      <c r="H341" s="240" t="s">
        <v>763</v>
      </c>
      <c r="I341" s="240" t="s">
        <v>764</v>
      </c>
      <c r="J341" s="461" t="s">
        <v>801</v>
      </c>
      <c r="K341" s="457">
        <v>40.44</v>
      </c>
      <c r="L341" s="242"/>
      <c r="M341" s="414">
        <v>100</v>
      </c>
      <c r="N341" s="414">
        <v>47</v>
      </c>
      <c r="O341" s="456">
        <f t="shared" si="10"/>
        <v>0.47</v>
      </c>
      <c r="P341" s="414">
        <v>100</v>
      </c>
      <c r="Q341" s="456">
        <f t="shared" si="11"/>
        <v>1.162215628090999</v>
      </c>
      <c r="R341" s="466" t="s">
        <v>1114</v>
      </c>
    </row>
    <row r="342" spans="1:18" ht="39.6" x14ac:dyDescent="0.25">
      <c r="A342" s="109" t="s">
        <v>305</v>
      </c>
      <c r="B342" s="236" t="s">
        <v>707</v>
      </c>
      <c r="C342" s="236" t="s">
        <v>824</v>
      </c>
      <c r="D342" s="236" t="s">
        <v>730</v>
      </c>
      <c r="E342" s="237"/>
      <c r="F342" s="238" t="s">
        <v>799</v>
      </c>
      <c r="G342" s="460" t="s">
        <v>806</v>
      </c>
      <c r="H342" s="240" t="s">
        <v>763</v>
      </c>
      <c r="I342" s="240" t="s">
        <v>797</v>
      </c>
      <c r="J342" s="461" t="s">
        <v>801</v>
      </c>
      <c r="K342" s="457">
        <v>40.44</v>
      </c>
      <c r="L342" s="242"/>
      <c r="M342" s="414">
        <v>100</v>
      </c>
      <c r="N342" s="414">
        <v>47</v>
      </c>
      <c r="O342" s="456">
        <f t="shared" si="10"/>
        <v>0.47</v>
      </c>
      <c r="P342" s="414">
        <v>100</v>
      </c>
      <c r="Q342" s="456">
        <f t="shared" si="11"/>
        <v>1.162215628090999</v>
      </c>
      <c r="R342" s="466" t="s">
        <v>1114</v>
      </c>
    </row>
    <row r="343" spans="1:18" ht="39.6" x14ac:dyDescent="0.25">
      <c r="A343" s="109" t="s">
        <v>305</v>
      </c>
      <c r="B343" s="236" t="s">
        <v>707</v>
      </c>
      <c r="C343" s="236" t="s">
        <v>824</v>
      </c>
      <c r="D343" s="236" t="s">
        <v>730</v>
      </c>
      <c r="E343" s="237"/>
      <c r="F343" s="238" t="s">
        <v>799</v>
      </c>
      <c r="G343" s="460" t="s">
        <v>807</v>
      </c>
      <c r="H343" s="240" t="s">
        <v>763</v>
      </c>
      <c r="I343" s="240" t="s">
        <v>797</v>
      </c>
      <c r="J343" s="461" t="s">
        <v>801</v>
      </c>
      <c r="K343" s="457">
        <v>40.44</v>
      </c>
      <c r="L343" s="242"/>
      <c r="M343" s="414">
        <v>100</v>
      </c>
      <c r="N343" s="414">
        <v>47</v>
      </c>
      <c r="O343" s="456">
        <f t="shared" si="10"/>
        <v>0.47</v>
      </c>
      <c r="P343" s="414">
        <v>100</v>
      </c>
      <c r="Q343" s="456">
        <f t="shared" si="11"/>
        <v>1.162215628090999</v>
      </c>
      <c r="R343" s="466" t="s">
        <v>1114</v>
      </c>
    </row>
    <row r="344" spans="1:18" ht="39.6" x14ac:dyDescent="0.25">
      <c r="A344" s="109" t="s">
        <v>305</v>
      </c>
      <c r="B344" s="236" t="s">
        <v>707</v>
      </c>
      <c r="C344" s="236" t="s">
        <v>824</v>
      </c>
      <c r="D344" s="236" t="s">
        <v>730</v>
      </c>
      <c r="E344" s="237"/>
      <c r="F344" s="238" t="s">
        <v>799</v>
      </c>
      <c r="G344" s="460" t="s">
        <v>808</v>
      </c>
      <c r="H344" s="240" t="s">
        <v>763</v>
      </c>
      <c r="I344" s="240" t="s">
        <v>764</v>
      </c>
      <c r="J344" s="461" t="s">
        <v>801</v>
      </c>
      <c r="K344" s="457">
        <v>40.44</v>
      </c>
      <c r="L344" s="242"/>
      <c r="M344" s="414">
        <v>100</v>
      </c>
      <c r="N344" s="414">
        <v>47</v>
      </c>
      <c r="O344" s="456">
        <f t="shared" si="10"/>
        <v>0.47</v>
      </c>
      <c r="P344" s="414">
        <v>100</v>
      </c>
      <c r="Q344" s="456">
        <f t="shared" si="11"/>
        <v>1.162215628090999</v>
      </c>
      <c r="R344" s="466" t="s">
        <v>1114</v>
      </c>
    </row>
    <row r="345" spans="1:18" ht="43.2" x14ac:dyDescent="0.25">
      <c r="A345" s="109" t="s">
        <v>305</v>
      </c>
      <c r="B345" s="236" t="s">
        <v>707</v>
      </c>
      <c r="C345" s="236" t="s">
        <v>824</v>
      </c>
      <c r="D345" s="236" t="s">
        <v>811</v>
      </c>
      <c r="E345" s="237"/>
      <c r="F345" s="238" t="s">
        <v>754</v>
      </c>
      <c r="G345" s="460" t="s">
        <v>809</v>
      </c>
      <c r="H345" s="240" t="s">
        <v>759</v>
      </c>
      <c r="I345" s="240" t="s">
        <v>760</v>
      </c>
      <c r="J345" s="241" t="s">
        <v>669</v>
      </c>
      <c r="K345" s="457">
        <v>57.69</v>
      </c>
      <c r="L345" s="242" t="s">
        <v>810</v>
      </c>
      <c r="M345" s="414">
        <v>27</v>
      </c>
      <c r="N345" s="414">
        <v>7</v>
      </c>
      <c r="O345" s="456">
        <f t="shared" si="10"/>
        <v>0.25925925925925924</v>
      </c>
      <c r="P345" s="414">
        <v>44.94</v>
      </c>
      <c r="Q345" s="456">
        <f t="shared" si="11"/>
        <v>0.44940069207706584</v>
      </c>
      <c r="R345" s="872" t="s">
        <v>1253</v>
      </c>
    </row>
    <row r="346" spans="1:18" ht="39.6" x14ac:dyDescent="0.25">
      <c r="A346" s="109" t="s">
        <v>305</v>
      </c>
      <c r="B346" s="236" t="s">
        <v>707</v>
      </c>
      <c r="C346" s="236" t="s">
        <v>824</v>
      </c>
      <c r="D346" s="236" t="s">
        <v>811</v>
      </c>
      <c r="E346" s="237"/>
      <c r="F346" s="238" t="s">
        <v>754</v>
      </c>
      <c r="G346" s="460" t="s">
        <v>755</v>
      </c>
      <c r="H346" s="240" t="s">
        <v>756</v>
      </c>
      <c r="I346" s="240" t="s">
        <v>757</v>
      </c>
      <c r="J346" s="241" t="s">
        <v>669</v>
      </c>
      <c r="K346" s="457">
        <v>100</v>
      </c>
      <c r="L346" s="242" t="s">
        <v>758</v>
      </c>
      <c r="M346" s="414">
        <v>27</v>
      </c>
      <c r="N346" s="414">
        <v>27</v>
      </c>
      <c r="O346" s="456">
        <f t="shared" si="10"/>
        <v>1</v>
      </c>
      <c r="P346" s="414">
        <v>86.67</v>
      </c>
      <c r="Q346" s="456">
        <f t="shared" si="11"/>
        <v>1</v>
      </c>
      <c r="R346" s="466" t="s">
        <v>1114</v>
      </c>
    </row>
    <row r="347" spans="1:18" ht="43.2" x14ac:dyDescent="0.25">
      <c r="A347" s="109" t="s">
        <v>305</v>
      </c>
      <c r="B347" s="236" t="s">
        <v>707</v>
      </c>
      <c r="C347" s="236" t="s">
        <v>824</v>
      </c>
      <c r="D347" s="236" t="s">
        <v>811</v>
      </c>
      <c r="E347" s="237"/>
      <c r="F347" s="238" t="s">
        <v>754</v>
      </c>
      <c r="G347" s="460" t="s">
        <v>724</v>
      </c>
      <c r="H347" s="240" t="s">
        <v>759</v>
      </c>
      <c r="I347" s="240" t="s">
        <v>760</v>
      </c>
      <c r="J347" s="241" t="s">
        <v>669</v>
      </c>
      <c r="K347" s="457">
        <v>57.69</v>
      </c>
      <c r="L347" s="242" t="s">
        <v>761</v>
      </c>
      <c r="M347" s="414">
        <v>27</v>
      </c>
      <c r="N347" s="414">
        <v>7</v>
      </c>
      <c r="O347" s="456">
        <f t="shared" si="10"/>
        <v>0.25925925925925924</v>
      </c>
      <c r="P347" s="414">
        <v>44.94</v>
      </c>
      <c r="Q347" s="456">
        <f t="shared" si="11"/>
        <v>0.44940069207706584</v>
      </c>
      <c r="R347" s="872" t="s">
        <v>1253</v>
      </c>
    </row>
    <row r="348" spans="1:18" ht="39.6" x14ac:dyDescent="0.25">
      <c r="A348" s="109" t="s">
        <v>305</v>
      </c>
      <c r="B348" s="236" t="s">
        <v>707</v>
      </c>
      <c r="C348" s="236" t="s">
        <v>824</v>
      </c>
      <c r="D348" s="236" t="s">
        <v>811</v>
      </c>
      <c r="E348" s="237"/>
      <c r="F348" s="238" t="s">
        <v>754</v>
      </c>
      <c r="G348" s="460" t="s">
        <v>762</v>
      </c>
      <c r="H348" s="240" t="s">
        <v>763</v>
      </c>
      <c r="I348" s="240" t="s">
        <v>764</v>
      </c>
      <c r="J348" s="241" t="s">
        <v>669</v>
      </c>
      <c r="K348" s="457">
        <v>57.69</v>
      </c>
      <c r="L348" s="242"/>
      <c r="M348" s="414">
        <v>27</v>
      </c>
      <c r="N348" s="414">
        <v>13</v>
      </c>
      <c r="O348" s="456">
        <f t="shared" si="10"/>
        <v>0.48148148148148145</v>
      </c>
      <c r="P348" s="414">
        <v>86.67</v>
      </c>
      <c r="Q348" s="456">
        <f t="shared" si="11"/>
        <v>0.83460128528597943</v>
      </c>
      <c r="R348" s="466" t="s">
        <v>1114</v>
      </c>
    </row>
    <row r="349" spans="1:18" ht="39.6" x14ac:dyDescent="0.25">
      <c r="A349" s="109" t="s">
        <v>305</v>
      </c>
      <c r="B349" s="236" t="s">
        <v>707</v>
      </c>
      <c r="C349" s="236" t="s">
        <v>824</v>
      </c>
      <c r="D349" s="236" t="s">
        <v>811</v>
      </c>
      <c r="E349" s="237"/>
      <c r="F349" s="238" t="s">
        <v>754</v>
      </c>
      <c r="G349" s="239" t="s">
        <v>765</v>
      </c>
      <c r="H349" s="240" t="s">
        <v>763</v>
      </c>
      <c r="I349" s="240" t="s">
        <v>764</v>
      </c>
      <c r="J349" s="241" t="s">
        <v>669</v>
      </c>
      <c r="K349" s="457">
        <v>57.69</v>
      </c>
      <c r="L349" s="242"/>
      <c r="M349" s="414">
        <v>27</v>
      </c>
      <c r="N349" s="414">
        <v>13</v>
      </c>
      <c r="O349" s="456">
        <f t="shared" si="10"/>
        <v>0.48148148148148145</v>
      </c>
      <c r="P349" s="414">
        <v>86.67</v>
      </c>
      <c r="Q349" s="456">
        <f t="shared" si="11"/>
        <v>0.83460128528597943</v>
      </c>
      <c r="R349" s="466" t="s">
        <v>1114</v>
      </c>
    </row>
    <row r="350" spans="1:18" ht="39.6" x14ac:dyDescent="0.25">
      <c r="A350" s="109" t="s">
        <v>305</v>
      </c>
      <c r="B350" s="236" t="s">
        <v>707</v>
      </c>
      <c r="C350" s="236" t="s">
        <v>824</v>
      </c>
      <c r="D350" s="236" t="s">
        <v>811</v>
      </c>
      <c r="E350" s="237"/>
      <c r="F350" s="238" t="s">
        <v>754</v>
      </c>
      <c r="G350" s="239" t="s">
        <v>766</v>
      </c>
      <c r="H350" s="240" t="s">
        <v>763</v>
      </c>
      <c r="I350" s="240" t="s">
        <v>764</v>
      </c>
      <c r="J350" s="241" t="s">
        <v>669</v>
      </c>
      <c r="K350" s="457">
        <v>57.69</v>
      </c>
      <c r="L350" s="242"/>
      <c r="M350" s="414">
        <v>27</v>
      </c>
      <c r="N350" s="414">
        <v>13</v>
      </c>
      <c r="O350" s="456">
        <f t="shared" si="10"/>
        <v>0.48148148148148145</v>
      </c>
      <c r="P350" s="414">
        <v>86.67</v>
      </c>
      <c r="Q350" s="456">
        <f t="shared" si="11"/>
        <v>0.83460128528597943</v>
      </c>
      <c r="R350" s="466" t="s">
        <v>1114</v>
      </c>
    </row>
    <row r="351" spans="1:18" ht="39.6" x14ac:dyDescent="0.25">
      <c r="A351" s="109" t="s">
        <v>305</v>
      </c>
      <c r="B351" s="236" t="s">
        <v>707</v>
      </c>
      <c r="C351" s="236" t="s">
        <v>824</v>
      </c>
      <c r="D351" s="236" t="s">
        <v>811</v>
      </c>
      <c r="E351" s="237"/>
      <c r="F351" s="238" t="s">
        <v>754</v>
      </c>
      <c r="G351" s="459" t="s">
        <v>767</v>
      </c>
      <c r="H351" s="240" t="s">
        <v>759</v>
      </c>
      <c r="I351" s="240" t="s">
        <v>760</v>
      </c>
      <c r="J351" s="241" t="s">
        <v>669</v>
      </c>
      <c r="K351" s="457">
        <v>57.69</v>
      </c>
      <c r="L351" s="242" t="s">
        <v>768</v>
      </c>
      <c r="M351" s="414">
        <v>27</v>
      </c>
      <c r="N351" s="414">
        <v>13</v>
      </c>
      <c r="O351" s="456">
        <f t="shared" si="10"/>
        <v>0.48148148148148145</v>
      </c>
      <c r="P351" s="414">
        <v>86.67</v>
      </c>
      <c r="Q351" s="456">
        <f t="shared" si="11"/>
        <v>0.83460128528597943</v>
      </c>
      <c r="R351" s="466" t="s">
        <v>1114</v>
      </c>
    </row>
    <row r="352" spans="1:18" ht="39.6" x14ac:dyDescent="0.25">
      <c r="A352" s="109" t="s">
        <v>305</v>
      </c>
      <c r="B352" s="236" t="s">
        <v>707</v>
      </c>
      <c r="C352" s="236" t="s">
        <v>824</v>
      </c>
      <c r="D352" s="236" t="s">
        <v>811</v>
      </c>
      <c r="E352" s="237"/>
      <c r="F352" s="238" t="s">
        <v>754</v>
      </c>
      <c r="G352" s="239" t="s">
        <v>769</v>
      </c>
      <c r="H352" s="240" t="s">
        <v>763</v>
      </c>
      <c r="I352" s="240" t="s">
        <v>764</v>
      </c>
      <c r="J352" s="241" t="s">
        <v>669</v>
      </c>
      <c r="K352" s="457">
        <v>57.69</v>
      </c>
      <c r="L352" s="242" t="s">
        <v>770</v>
      </c>
      <c r="M352" s="414">
        <v>27</v>
      </c>
      <c r="N352" s="414">
        <v>13</v>
      </c>
      <c r="O352" s="456">
        <f t="shared" si="10"/>
        <v>0.48148148148148145</v>
      </c>
      <c r="P352" s="414">
        <v>86.67</v>
      </c>
      <c r="Q352" s="456">
        <f t="shared" si="11"/>
        <v>0.83460128528597943</v>
      </c>
      <c r="R352" s="466" t="s">
        <v>1114</v>
      </c>
    </row>
    <row r="353" spans="1:18" ht="39.6" x14ac:dyDescent="0.25">
      <c r="A353" s="109" t="s">
        <v>305</v>
      </c>
      <c r="B353" s="236" t="s">
        <v>707</v>
      </c>
      <c r="C353" s="236" t="s">
        <v>824</v>
      </c>
      <c r="D353" s="236" t="s">
        <v>811</v>
      </c>
      <c r="E353" s="237"/>
      <c r="F353" s="238" t="s">
        <v>754</v>
      </c>
      <c r="G353" s="239" t="s">
        <v>771</v>
      </c>
      <c r="H353" s="240" t="s">
        <v>763</v>
      </c>
      <c r="I353" s="240" t="s">
        <v>764</v>
      </c>
      <c r="J353" s="241" t="s">
        <v>669</v>
      </c>
      <c r="K353" s="457">
        <v>57.69</v>
      </c>
      <c r="L353" s="242"/>
      <c r="M353" s="414">
        <v>27</v>
      </c>
      <c r="N353" s="414">
        <v>13</v>
      </c>
      <c r="O353" s="456">
        <f t="shared" si="10"/>
        <v>0.48148148148148145</v>
      </c>
      <c r="P353" s="414">
        <v>86.67</v>
      </c>
      <c r="Q353" s="456">
        <f t="shared" si="11"/>
        <v>0.83460128528597943</v>
      </c>
      <c r="R353" s="466" t="s">
        <v>1114</v>
      </c>
    </row>
    <row r="354" spans="1:18" ht="39.6" x14ac:dyDescent="0.25">
      <c r="A354" s="109" t="s">
        <v>305</v>
      </c>
      <c r="B354" s="236" t="s">
        <v>707</v>
      </c>
      <c r="C354" s="236" t="s">
        <v>824</v>
      </c>
      <c r="D354" s="236" t="s">
        <v>811</v>
      </c>
      <c r="E354" s="237"/>
      <c r="F354" s="238" t="s">
        <v>754</v>
      </c>
      <c r="G354" s="239" t="s">
        <v>772</v>
      </c>
      <c r="H354" s="240" t="s">
        <v>763</v>
      </c>
      <c r="I354" s="240" t="s">
        <v>764</v>
      </c>
      <c r="J354" s="241" t="s">
        <v>669</v>
      </c>
      <c r="K354" s="457">
        <v>57.69</v>
      </c>
      <c r="L354" s="242" t="s">
        <v>770</v>
      </c>
      <c r="M354" s="414">
        <v>27</v>
      </c>
      <c r="N354" s="414">
        <v>13</v>
      </c>
      <c r="O354" s="456">
        <f t="shared" si="10"/>
        <v>0.48148148148148145</v>
      </c>
      <c r="P354" s="414">
        <v>86.67</v>
      </c>
      <c r="Q354" s="456">
        <f t="shared" si="11"/>
        <v>0.83460128528597943</v>
      </c>
      <c r="R354" s="466" t="s">
        <v>1114</v>
      </c>
    </row>
    <row r="355" spans="1:18" ht="39.6" x14ac:dyDescent="0.25">
      <c r="A355" s="109" t="s">
        <v>305</v>
      </c>
      <c r="B355" s="236" t="s">
        <v>707</v>
      </c>
      <c r="C355" s="236" t="s">
        <v>824</v>
      </c>
      <c r="D355" s="236" t="s">
        <v>811</v>
      </c>
      <c r="E355" s="237"/>
      <c r="F355" s="238" t="s">
        <v>754</v>
      </c>
      <c r="G355" s="239" t="s">
        <v>773</v>
      </c>
      <c r="H355" s="240" t="s">
        <v>763</v>
      </c>
      <c r="I355" s="240" t="s">
        <v>764</v>
      </c>
      <c r="J355" s="241" t="s">
        <v>669</v>
      </c>
      <c r="K355" s="457">
        <v>57.69</v>
      </c>
      <c r="L355" s="242"/>
      <c r="M355" s="414">
        <v>27</v>
      </c>
      <c r="N355" s="414">
        <v>13</v>
      </c>
      <c r="O355" s="456">
        <f t="shared" si="10"/>
        <v>0.48148148148148145</v>
      </c>
      <c r="P355" s="414">
        <v>86.67</v>
      </c>
      <c r="Q355" s="456">
        <f t="shared" si="11"/>
        <v>0.83460128528597943</v>
      </c>
      <c r="R355" s="466" t="s">
        <v>1114</v>
      </c>
    </row>
    <row r="356" spans="1:18" ht="39.6" x14ac:dyDescent="0.25">
      <c r="A356" s="109" t="s">
        <v>305</v>
      </c>
      <c r="B356" s="236" t="s">
        <v>707</v>
      </c>
      <c r="C356" s="236" t="s">
        <v>824</v>
      </c>
      <c r="D356" s="236" t="s">
        <v>811</v>
      </c>
      <c r="E356" s="237"/>
      <c r="F356" s="238" t="s">
        <v>754</v>
      </c>
      <c r="G356" s="239" t="s">
        <v>774</v>
      </c>
      <c r="H356" s="240" t="s">
        <v>775</v>
      </c>
      <c r="I356" s="240" t="s">
        <v>757</v>
      </c>
      <c r="J356" s="241" t="s">
        <v>669</v>
      </c>
      <c r="K356" s="457">
        <v>100</v>
      </c>
      <c r="L356" s="242"/>
      <c r="M356" s="414">
        <v>27</v>
      </c>
      <c r="N356" s="414">
        <v>27</v>
      </c>
      <c r="O356" s="456">
        <f t="shared" si="10"/>
        <v>1</v>
      </c>
      <c r="P356" s="414">
        <v>86.67</v>
      </c>
      <c r="Q356" s="456">
        <f t="shared" si="11"/>
        <v>1</v>
      </c>
      <c r="R356" s="466" t="s">
        <v>1114</v>
      </c>
    </row>
    <row r="357" spans="1:18" ht="39.6" x14ac:dyDescent="0.25">
      <c r="A357" s="109" t="s">
        <v>305</v>
      </c>
      <c r="B357" s="236" t="s">
        <v>707</v>
      </c>
      <c r="C357" s="236" t="s">
        <v>824</v>
      </c>
      <c r="D357" s="236" t="s">
        <v>811</v>
      </c>
      <c r="E357" s="237"/>
      <c r="F357" s="238" t="s">
        <v>754</v>
      </c>
      <c r="G357" s="239" t="s">
        <v>776</v>
      </c>
      <c r="H357" s="240" t="s">
        <v>775</v>
      </c>
      <c r="I357" s="240" t="s">
        <v>757</v>
      </c>
      <c r="J357" s="241" t="s">
        <v>669</v>
      </c>
      <c r="K357" s="457">
        <v>100</v>
      </c>
      <c r="L357" s="242"/>
      <c r="M357" s="414">
        <v>27</v>
      </c>
      <c r="N357" s="414">
        <v>27</v>
      </c>
      <c r="O357" s="456">
        <f t="shared" si="10"/>
        <v>1</v>
      </c>
      <c r="P357" s="414">
        <v>86.67</v>
      </c>
      <c r="Q357" s="456">
        <f t="shared" si="11"/>
        <v>1</v>
      </c>
      <c r="R357" s="466" t="s">
        <v>1114</v>
      </c>
    </row>
    <row r="358" spans="1:18" ht="39.6" x14ac:dyDescent="0.25">
      <c r="A358" s="109" t="s">
        <v>305</v>
      </c>
      <c r="B358" s="236" t="s">
        <v>707</v>
      </c>
      <c r="C358" s="236" t="s">
        <v>824</v>
      </c>
      <c r="D358" s="236" t="s">
        <v>811</v>
      </c>
      <c r="E358" s="237"/>
      <c r="F358" s="238" t="s">
        <v>754</v>
      </c>
      <c r="G358" s="239" t="s">
        <v>777</v>
      </c>
      <c r="H358" s="240" t="s">
        <v>763</v>
      </c>
      <c r="I358" s="240" t="s">
        <v>764</v>
      </c>
      <c r="J358" s="241" t="s">
        <v>669</v>
      </c>
      <c r="K358" s="457">
        <v>57.69</v>
      </c>
      <c r="L358" s="242"/>
      <c r="M358" s="414">
        <v>27</v>
      </c>
      <c r="N358" s="414">
        <v>13</v>
      </c>
      <c r="O358" s="456">
        <f t="shared" si="10"/>
        <v>0.48148148148148145</v>
      </c>
      <c r="P358" s="414">
        <v>86.67</v>
      </c>
      <c r="Q358" s="456">
        <f t="shared" si="11"/>
        <v>0.83460128528597943</v>
      </c>
      <c r="R358" s="466" t="s">
        <v>1114</v>
      </c>
    </row>
    <row r="359" spans="1:18" ht="39.6" x14ac:dyDescent="0.25">
      <c r="A359" s="109" t="s">
        <v>305</v>
      </c>
      <c r="B359" s="236" t="s">
        <v>707</v>
      </c>
      <c r="C359" s="236" t="s">
        <v>824</v>
      </c>
      <c r="D359" s="236" t="s">
        <v>811</v>
      </c>
      <c r="E359" s="237"/>
      <c r="F359" s="238" t="s">
        <v>754</v>
      </c>
      <c r="G359" s="239" t="s">
        <v>781</v>
      </c>
      <c r="H359" s="240" t="s">
        <v>775</v>
      </c>
      <c r="I359" s="240" t="s">
        <v>757</v>
      </c>
      <c r="J359" s="241" t="s">
        <v>669</v>
      </c>
      <c r="K359" s="457">
        <v>100</v>
      </c>
      <c r="L359" s="242"/>
      <c r="M359" s="414">
        <v>27</v>
      </c>
      <c r="N359" s="414">
        <v>27</v>
      </c>
      <c r="O359" s="456">
        <f t="shared" si="10"/>
        <v>1</v>
      </c>
      <c r="P359" s="414">
        <v>86.67</v>
      </c>
      <c r="Q359" s="456">
        <f t="shared" si="11"/>
        <v>1</v>
      </c>
      <c r="R359" s="466" t="s">
        <v>1114</v>
      </c>
    </row>
    <row r="360" spans="1:18" ht="39.6" x14ac:dyDescent="0.25">
      <c r="A360" s="109" t="s">
        <v>305</v>
      </c>
      <c r="B360" s="236" t="s">
        <v>707</v>
      </c>
      <c r="C360" s="236" t="s">
        <v>824</v>
      </c>
      <c r="D360" s="236" t="s">
        <v>811</v>
      </c>
      <c r="E360" s="237"/>
      <c r="F360" s="238" t="s">
        <v>754</v>
      </c>
      <c r="G360" s="239" t="s">
        <v>782</v>
      </c>
      <c r="H360" s="240" t="s">
        <v>763</v>
      </c>
      <c r="I360" s="240" t="s">
        <v>764</v>
      </c>
      <c r="J360" s="241" t="s">
        <v>669</v>
      </c>
      <c r="K360" s="457">
        <v>57.69</v>
      </c>
      <c r="L360" s="242"/>
      <c r="M360" s="414">
        <v>27</v>
      </c>
      <c r="N360" s="414">
        <v>13</v>
      </c>
      <c r="O360" s="456">
        <f t="shared" si="10"/>
        <v>0.48148148148148145</v>
      </c>
      <c r="P360" s="414">
        <v>86.67</v>
      </c>
      <c r="Q360" s="456">
        <f t="shared" si="11"/>
        <v>0.83460128528597943</v>
      </c>
      <c r="R360" s="466" t="s">
        <v>1114</v>
      </c>
    </row>
    <row r="361" spans="1:18" ht="39.6" x14ac:dyDescent="0.25">
      <c r="A361" s="109" t="s">
        <v>305</v>
      </c>
      <c r="B361" s="236" t="s">
        <v>707</v>
      </c>
      <c r="C361" s="236" t="s">
        <v>824</v>
      </c>
      <c r="D361" s="236" t="s">
        <v>811</v>
      </c>
      <c r="E361" s="237"/>
      <c r="F361" s="238" t="s">
        <v>754</v>
      </c>
      <c r="G361" s="239" t="s">
        <v>783</v>
      </c>
      <c r="H361" s="240" t="s">
        <v>763</v>
      </c>
      <c r="I361" s="240" t="s">
        <v>764</v>
      </c>
      <c r="J361" s="241" t="s">
        <v>669</v>
      </c>
      <c r="K361" s="457">
        <v>57.69</v>
      </c>
      <c r="L361" s="242"/>
      <c r="M361" s="414">
        <v>27</v>
      </c>
      <c r="N361" s="414">
        <v>13</v>
      </c>
      <c r="O361" s="456">
        <f t="shared" si="10"/>
        <v>0.48148148148148145</v>
      </c>
      <c r="P361" s="414">
        <v>86.67</v>
      </c>
      <c r="Q361" s="456">
        <f t="shared" si="11"/>
        <v>0.83460128528597943</v>
      </c>
      <c r="R361" s="466" t="s">
        <v>1114</v>
      </c>
    </row>
    <row r="362" spans="1:18" ht="39.6" x14ac:dyDescent="0.25">
      <c r="A362" s="109" t="s">
        <v>305</v>
      </c>
      <c r="B362" s="236" t="s">
        <v>707</v>
      </c>
      <c r="C362" s="236" t="s">
        <v>824</v>
      </c>
      <c r="D362" s="236" t="s">
        <v>811</v>
      </c>
      <c r="E362" s="237"/>
      <c r="F362" s="238" t="s">
        <v>754</v>
      </c>
      <c r="G362" s="239" t="s">
        <v>784</v>
      </c>
      <c r="H362" s="240" t="s">
        <v>763</v>
      </c>
      <c r="I362" s="240" t="s">
        <v>764</v>
      </c>
      <c r="J362" s="241" t="s">
        <v>669</v>
      </c>
      <c r="K362" s="457">
        <v>57.69</v>
      </c>
      <c r="L362" s="242"/>
      <c r="M362" s="414">
        <v>27</v>
      </c>
      <c r="N362" s="414">
        <v>13</v>
      </c>
      <c r="O362" s="456">
        <f t="shared" si="10"/>
        <v>0.48148148148148145</v>
      </c>
      <c r="P362" s="414">
        <v>86.67</v>
      </c>
      <c r="Q362" s="456">
        <f t="shared" si="11"/>
        <v>0.83460128528597943</v>
      </c>
      <c r="R362" s="466" t="s">
        <v>1114</v>
      </c>
    </row>
    <row r="363" spans="1:18" ht="39.6" x14ac:dyDescent="0.25">
      <c r="A363" s="109" t="s">
        <v>305</v>
      </c>
      <c r="B363" s="236" t="s">
        <v>707</v>
      </c>
      <c r="C363" s="236" t="s">
        <v>824</v>
      </c>
      <c r="D363" s="236" t="s">
        <v>811</v>
      </c>
      <c r="E363" s="237"/>
      <c r="F363" s="238" t="s">
        <v>754</v>
      </c>
      <c r="G363" s="460" t="s">
        <v>785</v>
      </c>
      <c r="H363" s="240" t="s">
        <v>763</v>
      </c>
      <c r="I363" s="240" t="s">
        <v>764</v>
      </c>
      <c r="J363" s="241" t="s">
        <v>669</v>
      </c>
      <c r="K363" s="457">
        <v>57.69</v>
      </c>
      <c r="L363" s="242"/>
      <c r="M363" s="414">
        <v>27</v>
      </c>
      <c r="N363" s="414">
        <v>13</v>
      </c>
      <c r="O363" s="456">
        <f t="shared" si="10"/>
        <v>0.48148148148148145</v>
      </c>
      <c r="P363" s="414">
        <v>86.67</v>
      </c>
      <c r="Q363" s="456">
        <f t="shared" si="11"/>
        <v>0.83460128528597943</v>
      </c>
      <c r="R363" s="466" t="s">
        <v>1114</v>
      </c>
    </row>
    <row r="364" spans="1:18" ht="39.6" x14ac:dyDescent="0.25">
      <c r="A364" s="109" t="s">
        <v>305</v>
      </c>
      <c r="B364" s="236" t="s">
        <v>707</v>
      </c>
      <c r="C364" s="236" t="s">
        <v>824</v>
      </c>
      <c r="D364" s="236" t="s">
        <v>811</v>
      </c>
      <c r="E364" s="237"/>
      <c r="F364" s="238" t="s">
        <v>754</v>
      </c>
      <c r="G364" s="460" t="s">
        <v>786</v>
      </c>
      <c r="H364" s="240" t="s">
        <v>763</v>
      </c>
      <c r="I364" s="240" t="s">
        <v>764</v>
      </c>
      <c r="J364" s="241" t="s">
        <v>669</v>
      </c>
      <c r="K364" s="457">
        <v>57.69</v>
      </c>
      <c r="L364" s="242"/>
      <c r="M364" s="414">
        <v>27</v>
      </c>
      <c r="N364" s="414">
        <v>13</v>
      </c>
      <c r="O364" s="456">
        <f t="shared" si="10"/>
        <v>0.48148148148148145</v>
      </c>
      <c r="P364" s="414">
        <v>86.67</v>
      </c>
      <c r="Q364" s="456">
        <f t="shared" si="11"/>
        <v>0.83460128528597943</v>
      </c>
      <c r="R364" s="466" t="s">
        <v>1114</v>
      </c>
    </row>
    <row r="365" spans="1:18" ht="39.6" x14ac:dyDescent="0.25">
      <c r="A365" s="109" t="s">
        <v>305</v>
      </c>
      <c r="B365" s="236" t="s">
        <v>707</v>
      </c>
      <c r="C365" s="236" t="s">
        <v>824</v>
      </c>
      <c r="D365" s="236" t="s">
        <v>811</v>
      </c>
      <c r="E365" s="237"/>
      <c r="F365" s="238" t="s">
        <v>754</v>
      </c>
      <c r="G365" s="460" t="s">
        <v>787</v>
      </c>
      <c r="H365" s="240" t="s">
        <v>763</v>
      </c>
      <c r="I365" s="240" t="s">
        <v>764</v>
      </c>
      <c r="J365" s="241" t="s">
        <v>669</v>
      </c>
      <c r="K365" s="457">
        <v>57.69</v>
      </c>
      <c r="L365" s="242"/>
      <c r="M365" s="414">
        <v>27</v>
      </c>
      <c r="N365" s="414">
        <v>13</v>
      </c>
      <c r="O365" s="456">
        <f t="shared" si="10"/>
        <v>0.48148148148148145</v>
      </c>
      <c r="P365" s="414">
        <v>86.67</v>
      </c>
      <c r="Q365" s="456">
        <f t="shared" si="11"/>
        <v>0.83460128528597943</v>
      </c>
      <c r="R365" s="466" t="s">
        <v>1114</v>
      </c>
    </row>
    <row r="366" spans="1:18" ht="39.6" x14ac:dyDescent="0.25">
      <c r="A366" s="109" t="s">
        <v>305</v>
      </c>
      <c r="B366" s="236" t="s">
        <v>707</v>
      </c>
      <c r="C366" s="236" t="s">
        <v>824</v>
      </c>
      <c r="D366" s="236" t="s">
        <v>811</v>
      </c>
      <c r="E366" s="237"/>
      <c r="F366" s="238" t="s">
        <v>754</v>
      </c>
      <c r="G366" s="460" t="s">
        <v>788</v>
      </c>
      <c r="H366" s="240" t="s">
        <v>763</v>
      </c>
      <c r="I366" s="240" t="s">
        <v>764</v>
      </c>
      <c r="J366" s="241" t="s">
        <v>669</v>
      </c>
      <c r="K366" s="457">
        <v>57.69</v>
      </c>
      <c r="L366" s="242"/>
      <c r="M366" s="414">
        <v>27</v>
      </c>
      <c r="N366" s="414">
        <v>13</v>
      </c>
      <c r="O366" s="456">
        <f t="shared" si="10"/>
        <v>0.48148148148148145</v>
      </c>
      <c r="P366" s="414">
        <v>86.67</v>
      </c>
      <c r="Q366" s="456">
        <f t="shared" si="11"/>
        <v>0.83460128528597943</v>
      </c>
      <c r="R366" s="466" t="s">
        <v>1114</v>
      </c>
    </row>
    <row r="367" spans="1:18" ht="39.6" x14ac:dyDescent="0.25">
      <c r="A367" s="109" t="s">
        <v>305</v>
      </c>
      <c r="B367" s="236" t="s">
        <v>707</v>
      </c>
      <c r="C367" s="236" t="s">
        <v>824</v>
      </c>
      <c r="D367" s="236" t="s">
        <v>811</v>
      </c>
      <c r="E367" s="237"/>
      <c r="F367" s="238" t="s">
        <v>754</v>
      </c>
      <c r="G367" s="460" t="s">
        <v>789</v>
      </c>
      <c r="H367" s="240" t="s">
        <v>775</v>
      </c>
      <c r="I367" s="240" t="s">
        <v>757</v>
      </c>
      <c r="J367" s="241" t="s">
        <v>669</v>
      </c>
      <c r="K367" s="457">
        <v>100</v>
      </c>
      <c r="L367" s="242"/>
      <c r="M367" s="414">
        <v>27</v>
      </c>
      <c r="N367" s="414">
        <v>27</v>
      </c>
      <c r="O367" s="456">
        <f t="shared" si="10"/>
        <v>1</v>
      </c>
      <c r="P367" s="414">
        <v>86.67</v>
      </c>
      <c r="Q367" s="456">
        <f t="shared" si="11"/>
        <v>1</v>
      </c>
      <c r="R367" s="466" t="s">
        <v>1114</v>
      </c>
    </row>
    <row r="368" spans="1:18" ht="39.6" x14ac:dyDescent="0.25">
      <c r="A368" s="109" t="s">
        <v>305</v>
      </c>
      <c r="B368" s="236" t="s">
        <v>707</v>
      </c>
      <c r="C368" s="236" t="s">
        <v>824</v>
      </c>
      <c r="D368" s="236" t="s">
        <v>811</v>
      </c>
      <c r="E368" s="237"/>
      <c r="F368" s="238" t="s">
        <v>754</v>
      </c>
      <c r="G368" s="460" t="s">
        <v>790</v>
      </c>
      <c r="H368" s="240" t="s">
        <v>775</v>
      </c>
      <c r="I368" s="240" t="s">
        <v>757</v>
      </c>
      <c r="J368" s="241" t="s">
        <v>669</v>
      </c>
      <c r="K368" s="457">
        <v>100</v>
      </c>
      <c r="L368" s="242"/>
      <c r="M368" s="414">
        <v>27</v>
      </c>
      <c r="N368" s="414">
        <v>27</v>
      </c>
      <c r="O368" s="456">
        <f t="shared" si="10"/>
        <v>1</v>
      </c>
      <c r="P368" s="414">
        <v>86.67</v>
      </c>
      <c r="Q368" s="456">
        <f t="shared" si="11"/>
        <v>1</v>
      </c>
      <c r="R368" s="466" t="s">
        <v>1114</v>
      </c>
    </row>
    <row r="369" spans="1:18" ht="39.6" x14ac:dyDescent="0.25">
      <c r="A369" s="109" t="s">
        <v>305</v>
      </c>
      <c r="B369" s="236" t="s">
        <v>707</v>
      </c>
      <c r="C369" s="236" t="s">
        <v>824</v>
      </c>
      <c r="D369" s="236" t="s">
        <v>811</v>
      </c>
      <c r="E369" s="237"/>
      <c r="F369" s="238" t="s">
        <v>754</v>
      </c>
      <c r="G369" s="460" t="s">
        <v>791</v>
      </c>
      <c r="H369" s="240" t="s">
        <v>763</v>
      </c>
      <c r="I369" s="240" t="s">
        <v>764</v>
      </c>
      <c r="J369" s="241" t="s">
        <v>669</v>
      </c>
      <c r="K369" s="457">
        <v>57.69</v>
      </c>
      <c r="L369" s="242"/>
      <c r="M369" s="414">
        <v>27</v>
      </c>
      <c r="N369" s="414">
        <v>13</v>
      </c>
      <c r="O369" s="456">
        <f t="shared" si="10"/>
        <v>0.48148148148148145</v>
      </c>
      <c r="P369" s="414">
        <v>86.67</v>
      </c>
      <c r="Q369" s="456">
        <f t="shared" si="11"/>
        <v>0.83460128528597943</v>
      </c>
      <c r="R369" s="466" t="s">
        <v>1114</v>
      </c>
    </row>
    <row r="370" spans="1:18" ht="39.6" x14ac:dyDescent="0.25">
      <c r="A370" s="109" t="s">
        <v>305</v>
      </c>
      <c r="B370" s="236" t="s">
        <v>707</v>
      </c>
      <c r="C370" s="236" t="s">
        <v>824</v>
      </c>
      <c r="D370" s="236" t="s">
        <v>811</v>
      </c>
      <c r="E370" s="237"/>
      <c r="F370" s="238" t="s">
        <v>754</v>
      </c>
      <c r="G370" s="460" t="s">
        <v>792</v>
      </c>
      <c r="H370" s="240" t="s">
        <v>759</v>
      </c>
      <c r="I370" s="240" t="s">
        <v>760</v>
      </c>
      <c r="J370" s="241" t="s">
        <v>669</v>
      </c>
      <c r="K370" s="457">
        <v>57.69</v>
      </c>
      <c r="L370" s="242" t="s">
        <v>793</v>
      </c>
      <c r="M370" s="414">
        <v>27</v>
      </c>
      <c r="N370" s="414">
        <v>13</v>
      </c>
      <c r="O370" s="456">
        <f t="shared" si="10"/>
        <v>0.48148148148148145</v>
      </c>
      <c r="P370" s="414">
        <v>86.67</v>
      </c>
      <c r="Q370" s="456">
        <f t="shared" si="11"/>
        <v>0.83460128528597943</v>
      </c>
      <c r="R370" s="466" t="s">
        <v>1114</v>
      </c>
    </row>
    <row r="371" spans="1:18" ht="39.6" x14ac:dyDescent="0.25">
      <c r="A371" s="109" t="s">
        <v>305</v>
      </c>
      <c r="B371" s="236" t="s">
        <v>707</v>
      </c>
      <c r="C371" s="236" t="s">
        <v>824</v>
      </c>
      <c r="D371" s="236" t="s">
        <v>811</v>
      </c>
      <c r="E371" s="237"/>
      <c r="F371" s="238" t="s">
        <v>754</v>
      </c>
      <c r="G371" s="460" t="s">
        <v>794</v>
      </c>
      <c r="H371" s="240" t="s">
        <v>756</v>
      </c>
      <c r="I371" s="240" t="s">
        <v>757</v>
      </c>
      <c r="J371" s="241" t="s">
        <v>669</v>
      </c>
      <c r="K371" s="457">
        <v>100</v>
      </c>
      <c r="L371" s="242" t="s">
        <v>758</v>
      </c>
      <c r="M371" s="414">
        <v>27</v>
      </c>
      <c r="N371" s="414">
        <v>27</v>
      </c>
      <c r="O371" s="456">
        <f t="shared" si="10"/>
        <v>1</v>
      </c>
      <c r="P371" s="414">
        <v>86.67</v>
      </c>
      <c r="Q371" s="456">
        <f t="shared" si="11"/>
        <v>1</v>
      </c>
      <c r="R371" s="466" t="s">
        <v>1114</v>
      </c>
    </row>
    <row r="372" spans="1:18" ht="39.6" x14ac:dyDescent="0.25">
      <c r="A372" s="109" t="s">
        <v>305</v>
      </c>
      <c r="B372" s="236" t="s">
        <v>707</v>
      </c>
      <c r="C372" s="236" t="s">
        <v>824</v>
      </c>
      <c r="D372" s="236" t="s">
        <v>811</v>
      </c>
      <c r="E372" s="237"/>
      <c r="F372" s="238" t="s">
        <v>754</v>
      </c>
      <c r="G372" s="460" t="s">
        <v>795</v>
      </c>
      <c r="H372" s="240" t="s">
        <v>763</v>
      </c>
      <c r="I372" s="240" t="s">
        <v>764</v>
      </c>
      <c r="J372" s="241" t="s">
        <v>669</v>
      </c>
      <c r="K372" s="457">
        <v>57.69</v>
      </c>
      <c r="L372" s="242" t="s">
        <v>770</v>
      </c>
      <c r="M372" s="414">
        <v>27</v>
      </c>
      <c r="N372" s="414">
        <v>13</v>
      </c>
      <c r="O372" s="456">
        <f t="shared" si="10"/>
        <v>0.48148148148148145</v>
      </c>
      <c r="P372" s="414">
        <v>86.67</v>
      </c>
      <c r="Q372" s="456">
        <f t="shared" si="11"/>
        <v>0.83460128528597943</v>
      </c>
      <c r="R372" s="466" t="s">
        <v>1114</v>
      </c>
    </row>
    <row r="373" spans="1:18" ht="39.6" x14ac:dyDescent="0.25">
      <c r="A373" s="109" t="s">
        <v>305</v>
      </c>
      <c r="B373" s="236" t="s">
        <v>707</v>
      </c>
      <c r="C373" s="236" t="s">
        <v>824</v>
      </c>
      <c r="D373" s="236" t="s">
        <v>811</v>
      </c>
      <c r="E373" s="237"/>
      <c r="F373" s="238" t="s">
        <v>754</v>
      </c>
      <c r="G373" s="460" t="s">
        <v>796</v>
      </c>
      <c r="H373" s="240" t="s">
        <v>763</v>
      </c>
      <c r="I373" s="240" t="s">
        <v>797</v>
      </c>
      <c r="J373" s="241" t="s">
        <v>669</v>
      </c>
      <c r="K373" s="457">
        <v>57.69</v>
      </c>
      <c r="L373" s="242"/>
      <c r="M373" s="414">
        <v>27</v>
      </c>
      <c r="N373" s="414">
        <v>13</v>
      </c>
      <c r="O373" s="456">
        <f t="shared" si="10"/>
        <v>0.48148148148148145</v>
      </c>
      <c r="P373" s="414">
        <v>86.67</v>
      </c>
      <c r="Q373" s="456">
        <f t="shared" si="11"/>
        <v>0.83460128528597943</v>
      </c>
      <c r="R373" s="466" t="s">
        <v>1114</v>
      </c>
    </row>
    <row r="374" spans="1:18" ht="39.6" x14ac:dyDescent="0.25">
      <c r="A374" s="109" t="s">
        <v>305</v>
      </c>
      <c r="B374" s="236" t="s">
        <v>707</v>
      </c>
      <c r="C374" s="236" t="s">
        <v>824</v>
      </c>
      <c r="D374" s="236" t="s">
        <v>811</v>
      </c>
      <c r="E374" s="237"/>
      <c r="F374" s="238" t="s">
        <v>754</v>
      </c>
      <c r="G374" s="460" t="s">
        <v>798</v>
      </c>
      <c r="H374" s="240" t="s">
        <v>763</v>
      </c>
      <c r="I374" s="240" t="s">
        <v>764</v>
      </c>
      <c r="J374" s="241" t="s">
        <v>669</v>
      </c>
      <c r="K374" s="457">
        <v>57.69</v>
      </c>
      <c r="L374" s="242"/>
      <c r="M374" s="414">
        <v>27</v>
      </c>
      <c r="N374" s="414">
        <v>13</v>
      </c>
      <c r="O374" s="456">
        <f t="shared" si="10"/>
        <v>0.48148148148148145</v>
      </c>
      <c r="P374" s="414">
        <v>86.67</v>
      </c>
      <c r="Q374" s="456">
        <f t="shared" si="11"/>
        <v>0.83460128528597943</v>
      </c>
      <c r="R374" s="466" t="s">
        <v>1114</v>
      </c>
    </row>
    <row r="375" spans="1:18" ht="39.6" x14ac:dyDescent="0.25">
      <c r="A375" s="109" t="s">
        <v>305</v>
      </c>
      <c r="B375" s="236" t="s">
        <v>707</v>
      </c>
      <c r="C375" s="236" t="s">
        <v>824</v>
      </c>
      <c r="D375" s="236" t="s">
        <v>811</v>
      </c>
      <c r="E375" s="237"/>
      <c r="F375" s="238" t="s">
        <v>799</v>
      </c>
      <c r="G375" s="460" t="s">
        <v>800</v>
      </c>
      <c r="H375" s="240" t="s">
        <v>763</v>
      </c>
      <c r="I375" s="240" t="s">
        <v>764</v>
      </c>
      <c r="J375" s="461" t="s">
        <v>801</v>
      </c>
      <c r="K375" s="457">
        <v>57.69</v>
      </c>
      <c r="L375" s="242"/>
      <c r="M375" s="414">
        <v>27</v>
      </c>
      <c r="N375" s="414">
        <v>13</v>
      </c>
      <c r="O375" s="456">
        <f t="shared" si="10"/>
        <v>0.48148148148148145</v>
      </c>
      <c r="P375" s="414">
        <v>86.67</v>
      </c>
      <c r="Q375" s="456">
        <f t="shared" si="11"/>
        <v>0.83460128528597943</v>
      </c>
      <c r="R375" s="466" t="s">
        <v>1114</v>
      </c>
    </row>
    <row r="376" spans="1:18" ht="39.6" x14ac:dyDescent="0.25">
      <c r="A376" s="109" t="s">
        <v>305</v>
      </c>
      <c r="B376" s="236" t="s">
        <v>707</v>
      </c>
      <c r="C376" s="236" t="s">
        <v>824</v>
      </c>
      <c r="D376" s="236" t="s">
        <v>811</v>
      </c>
      <c r="E376" s="237"/>
      <c r="F376" s="238" t="s">
        <v>799</v>
      </c>
      <c r="G376" s="460" t="s">
        <v>802</v>
      </c>
      <c r="H376" s="240" t="s">
        <v>763</v>
      </c>
      <c r="I376" s="240" t="s">
        <v>764</v>
      </c>
      <c r="J376" s="461" t="s">
        <v>801</v>
      </c>
      <c r="K376" s="457">
        <v>57.69</v>
      </c>
      <c r="L376" s="242"/>
      <c r="M376" s="414">
        <v>27</v>
      </c>
      <c r="N376" s="414">
        <v>13</v>
      </c>
      <c r="O376" s="456">
        <f t="shared" si="10"/>
        <v>0.48148148148148145</v>
      </c>
      <c r="P376" s="414">
        <v>86.67</v>
      </c>
      <c r="Q376" s="456">
        <f t="shared" si="11"/>
        <v>0.83460128528597943</v>
      </c>
      <c r="R376" s="466" t="s">
        <v>1114</v>
      </c>
    </row>
    <row r="377" spans="1:18" ht="39.6" x14ac:dyDescent="0.25">
      <c r="A377" s="109" t="s">
        <v>305</v>
      </c>
      <c r="B377" s="236" t="s">
        <v>707</v>
      </c>
      <c r="C377" s="236" t="s">
        <v>824</v>
      </c>
      <c r="D377" s="236" t="s">
        <v>811</v>
      </c>
      <c r="E377" s="237"/>
      <c r="F377" s="238" t="s">
        <v>799</v>
      </c>
      <c r="G377" s="460" t="s">
        <v>803</v>
      </c>
      <c r="H377" s="240" t="s">
        <v>763</v>
      </c>
      <c r="I377" s="240" t="s">
        <v>764</v>
      </c>
      <c r="J377" s="461" t="s">
        <v>801</v>
      </c>
      <c r="K377" s="457">
        <v>57.69</v>
      </c>
      <c r="L377" s="242"/>
      <c r="M377" s="414">
        <v>27</v>
      </c>
      <c r="N377" s="414">
        <v>13</v>
      </c>
      <c r="O377" s="456">
        <f t="shared" si="10"/>
        <v>0.48148148148148145</v>
      </c>
      <c r="P377" s="414">
        <v>86.67</v>
      </c>
      <c r="Q377" s="456">
        <f t="shared" si="11"/>
        <v>0.83460128528597943</v>
      </c>
      <c r="R377" s="466" t="s">
        <v>1114</v>
      </c>
    </row>
    <row r="378" spans="1:18" ht="39.6" x14ac:dyDescent="0.25">
      <c r="A378" s="109" t="s">
        <v>305</v>
      </c>
      <c r="B378" s="236" t="s">
        <v>707</v>
      </c>
      <c r="C378" s="236" t="s">
        <v>824</v>
      </c>
      <c r="D378" s="236" t="s">
        <v>811</v>
      </c>
      <c r="E378" s="237"/>
      <c r="F378" s="238" t="s">
        <v>799</v>
      </c>
      <c r="G378" s="460" t="s">
        <v>804</v>
      </c>
      <c r="H378" s="240" t="s">
        <v>763</v>
      </c>
      <c r="I378" s="240" t="s">
        <v>764</v>
      </c>
      <c r="J378" s="461" t="s">
        <v>801</v>
      </c>
      <c r="K378" s="457">
        <v>57.69</v>
      </c>
      <c r="L378" s="242"/>
      <c r="M378" s="414">
        <v>27</v>
      </c>
      <c r="N378" s="414">
        <v>13</v>
      </c>
      <c r="O378" s="456">
        <f t="shared" si="10"/>
        <v>0.48148148148148145</v>
      </c>
      <c r="P378" s="414">
        <v>86.67</v>
      </c>
      <c r="Q378" s="456">
        <f t="shared" si="11"/>
        <v>0.83460128528597943</v>
      </c>
      <c r="R378" s="466" t="s">
        <v>1114</v>
      </c>
    </row>
    <row r="379" spans="1:18" ht="39.6" x14ac:dyDescent="0.25">
      <c r="A379" s="109" t="s">
        <v>305</v>
      </c>
      <c r="B379" s="236" t="s">
        <v>707</v>
      </c>
      <c r="C379" s="236" t="s">
        <v>824</v>
      </c>
      <c r="D379" s="236" t="s">
        <v>811</v>
      </c>
      <c r="E379" s="237"/>
      <c r="F379" s="238" t="s">
        <v>799</v>
      </c>
      <c r="G379" s="460" t="s">
        <v>805</v>
      </c>
      <c r="H379" s="240" t="s">
        <v>763</v>
      </c>
      <c r="I379" s="240" t="s">
        <v>764</v>
      </c>
      <c r="J379" s="461" t="s">
        <v>801</v>
      </c>
      <c r="K379" s="457">
        <v>57.69</v>
      </c>
      <c r="L379" s="242"/>
      <c r="M379" s="414">
        <v>27</v>
      </c>
      <c r="N379" s="414">
        <v>13</v>
      </c>
      <c r="O379" s="456">
        <f t="shared" si="10"/>
        <v>0.48148148148148145</v>
      </c>
      <c r="P379" s="414">
        <v>86.67</v>
      </c>
      <c r="Q379" s="456">
        <f t="shared" si="11"/>
        <v>0.83460128528597943</v>
      </c>
      <c r="R379" s="466" t="s">
        <v>1114</v>
      </c>
    </row>
    <row r="380" spans="1:18" ht="39.6" x14ac:dyDescent="0.25">
      <c r="A380" s="109" t="s">
        <v>305</v>
      </c>
      <c r="B380" s="236" t="s">
        <v>707</v>
      </c>
      <c r="C380" s="236" t="s">
        <v>824</v>
      </c>
      <c r="D380" s="236" t="s">
        <v>811</v>
      </c>
      <c r="E380" s="237"/>
      <c r="F380" s="238" t="s">
        <v>799</v>
      </c>
      <c r="G380" s="460" t="s">
        <v>806</v>
      </c>
      <c r="H380" s="240" t="s">
        <v>763</v>
      </c>
      <c r="I380" s="240" t="s">
        <v>797</v>
      </c>
      <c r="J380" s="461" t="s">
        <v>801</v>
      </c>
      <c r="K380" s="457">
        <v>57.69</v>
      </c>
      <c r="L380" s="242"/>
      <c r="M380" s="414">
        <v>27</v>
      </c>
      <c r="N380" s="414">
        <v>13</v>
      </c>
      <c r="O380" s="456">
        <f t="shared" si="10"/>
        <v>0.48148148148148145</v>
      </c>
      <c r="P380" s="414">
        <v>86.67</v>
      </c>
      <c r="Q380" s="456">
        <f t="shared" si="11"/>
        <v>0.83460128528597943</v>
      </c>
      <c r="R380" s="466" t="s">
        <v>1114</v>
      </c>
    </row>
    <row r="381" spans="1:18" ht="39.6" x14ac:dyDescent="0.25">
      <c r="A381" s="109" t="s">
        <v>305</v>
      </c>
      <c r="B381" s="236" t="s">
        <v>707</v>
      </c>
      <c r="C381" s="236" t="s">
        <v>824</v>
      </c>
      <c r="D381" s="236" t="s">
        <v>811</v>
      </c>
      <c r="E381" s="237"/>
      <c r="F381" s="238" t="s">
        <v>799</v>
      </c>
      <c r="G381" s="460" t="s">
        <v>807</v>
      </c>
      <c r="H381" s="240" t="s">
        <v>763</v>
      </c>
      <c r="I381" s="240" t="s">
        <v>797</v>
      </c>
      <c r="J381" s="461" t="s">
        <v>801</v>
      </c>
      <c r="K381" s="457">
        <v>57.69</v>
      </c>
      <c r="L381" s="242"/>
      <c r="M381" s="414">
        <v>27</v>
      </c>
      <c r="N381" s="414">
        <v>13</v>
      </c>
      <c r="O381" s="456">
        <f t="shared" si="10"/>
        <v>0.48148148148148145</v>
      </c>
      <c r="P381" s="414">
        <v>86.67</v>
      </c>
      <c r="Q381" s="456">
        <f t="shared" si="11"/>
        <v>0.83460128528597943</v>
      </c>
      <c r="R381" s="466" t="s">
        <v>1114</v>
      </c>
    </row>
    <row r="382" spans="1:18" ht="39.6" x14ac:dyDescent="0.25">
      <c r="A382" s="109" t="s">
        <v>305</v>
      </c>
      <c r="B382" s="236" t="s">
        <v>707</v>
      </c>
      <c r="C382" s="236" t="s">
        <v>824</v>
      </c>
      <c r="D382" s="236" t="s">
        <v>811</v>
      </c>
      <c r="E382" s="237"/>
      <c r="F382" s="238" t="s">
        <v>799</v>
      </c>
      <c r="G382" s="460" t="s">
        <v>808</v>
      </c>
      <c r="H382" s="240" t="s">
        <v>763</v>
      </c>
      <c r="I382" s="240" t="s">
        <v>764</v>
      </c>
      <c r="J382" s="461" t="s">
        <v>801</v>
      </c>
      <c r="K382" s="457">
        <v>57.69</v>
      </c>
      <c r="L382" s="242"/>
      <c r="M382" s="414">
        <v>27</v>
      </c>
      <c r="N382" s="414">
        <v>13</v>
      </c>
      <c r="O382" s="456">
        <f t="shared" si="10"/>
        <v>0.48148148148148145</v>
      </c>
      <c r="P382" s="414">
        <v>86.67</v>
      </c>
      <c r="Q382" s="456">
        <f t="shared" si="11"/>
        <v>0.83460128528597943</v>
      </c>
      <c r="R382" s="466" t="s">
        <v>1114</v>
      </c>
    </row>
    <row r="383" spans="1:18" ht="57.6" x14ac:dyDescent="0.25">
      <c r="A383" s="109" t="s">
        <v>305</v>
      </c>
      <c r="B383" s="236" t="s">
        <v>707</v>
      </c>
      <c r="C383" s="236" t="s">
        <v>825</v>
      </c>
      <c r="D383" s="236" t="s">
        <v>716</v>
      </c>
      <c r="E383" s="237"/>
      <c r="F383" s="238" t="s">
        <v>754</v>
      </c>
      <c r="G383" s="460" t="s">
        <v>809</v>
      </c>
      <c r="H383" s="240" t="s">
        <v>759</v>
      </c>
      <c r="I383" s="240" t="s">
        <v>760</v>
      </c>
      <c r="J383" s="241" t="s">
        <v>669</v>
      </c>
      <c r="K383" s="457">
        <v>48.84</v>
      </c>
      <c r="L383" s="242" t="s">
        <v>810</v>
      </c>
      <c r="M383" s="414">
        <v>62</v>
      </c>
      <c r="N383" s="414">
        <v>4</v>
      </c>
      <c r="O383" s="456">
        <f t="shared" si="10"/>
        <v>6.4516129032258063E-2</v>
      </c>
      <c r="P383" s="414">
        <v>14.45</v>
      </c>
      <c r="Q383" s="456">
        <f t="shared" si="11"/>
        <v>0.13209690629045467</v>
      </c>
      <c r="R383" s="872" t="s">
        <v>1254</v>
      </c>
    </row>
    <row r="384" spans="1:18" ht="39.6" x14ac:dyDescent="0.25">
      <c r="A384" s="109" t="s">
        <v>305</v>
      </c>
      <c r="B384" s="236" t="s">
        <v>707</v>
      </c>
      <c r="C384" s="236" t="s">
        <v>825</v>
      </c>
      <c r="D384" s="236" t="s">
        <v>716</v>
      </c>
      <c r="E384" s="237"/>
      <c r="F384" s="238" t="s">
        <v>754</v>
      </c>
      <c r="G384" s="460" t="s">
        <v>755</v>
      </c>
      <c r="H384" s="240" t="s">
        <v>756</v>
      </c>
      <c r="I384" s="240" t="s">
        <v>757</v>
      </c>
      <c r="J384" s="241" t="s">
        <v>669</v>
      </c>
      <c r="K384" s="457">
        <v>100</v>
      </c>
      <c r="L384" s="242" t="s">
        <v>758</v>
      </c>
      <c r="M384" s="414">
        <v>62</v>
      </c>
      <c r="N384" s="414">
        <v>62</v>
      </c>
      <c r="O384" s="456">
        <f t="shared" si="10"/>
        <v>1</v>
      </c>
      <c r="P384" s="414">
        <v>81.819999999999993</v>
      </c>
      <c r="Q384" s="456">
        <f t="shared" si="11"/>
        <v>1</v>
      </c>
      <c r="R384" s="466" t="s">
        <v>1114</v>
      </c>
    </row>
    <row r="385" spans="1:18" ht="57.6" x14ac:dyDescent="0.25">
      <c r="A385" s="109" t="s">
        <v>305</v>
      </c>
      <c r="B385" s="236" t="s">
        <v>707</v>
      </c>
      <c r="C385" s="236" t="s">
        <v>825</v>
      </c>
      <c r="D385" s="236" t="s">
        <v>716</v>
      </c>
      <c r="E385" s="237"/>
      <c r="F385" s="238" t="s">
        <v>754</v>
      </c>
      <c r="G385" s="460" t="s">
        <v>724</v>
      </c>
      <c r="H385" s="240" t="s">
        <v>759</v>
      </c>
      <c r="I385" s="240" t="s">
        <v>760</v>
      </c>
      <c r="J385" s="241" t="s">
        <v>669</v>
      </c>
      <c r="K385" s="457">
        <v>48.84</v>
      </c>
      <c r="L385" s="242" t="s">
        <v>761</v>
      </c>
      <c r="M385" s="414">
        <v>62</v>
      </c>
      <c r="N385" s="414">
        <v>4</v>
      </c>
      <c r="O385" s="456">
        <f t="shared" si="10"/>
        <v>6.4516129032258063E-2</v>
      </c>
      <c r="P385" s="414">
        <v>14.45</v>
      </c>
      <c r="Q385" s="456">
        <f t="shared" si="11"/>
        <v>0.13209690629045467</v>
      </c>
      <c r="R385" s="872" t="s">
        <v>1254</v>
      </c>
    </row>
    <row r="386" spans="1:18" ht="39.6" x14ac:dyDescent="0.25">
      <c r="A386" s="109" t="s">
        <v>305</v>
      </c>
      <c r="B386" s="236" t="s">
        <v>707</v>
      </c>
      <c r="C386" s="236" t="s">
        <v>825</v>
      </c>
      <c r="D386" s="236" t="s">
        <v>716</v>
      </c>
      <c r="E386" s="237"/>
      <c r="F386" s="238" t="s">
        <v>754</v>
      </c>
      <c r="G386" s="460" t="s">
        <v>762</v>
      </c>
      <c r="H386" s="240" t="s">
        <v>763</v>
      </c>
      <c r="I386" s="240" t="s">
        <v>764</v>
      </c>
      <c r="J386" s="241" t="s">
        <v>669</v>
      </c>
      <c r="K386" s="457">
        <v>48.84</v>
      </c>
      <c r="L386" s="242"/>
      <c r="M386" s="414">
        <v>62</v>
      </c>
      <c r="N386" s="414">
        <v>27</v>
      </c>
      <c r="O386" s="456">
        <f t="shared" si="10"/>
        <v>0.43548387096774194</v>
      </c>
      <c r="P386" s="414">
        <v>81.819999999999993</v>
      </c>
      <c r="Q386" s="456">
        <f t="shared" si="11"/>
        <v>0.891654117460569</v>
      </c>
      <c r="R386" s="466" t="s">
        <v>1114</v>
      </c>
    </row>
    <row r="387" spans="1:18" ht="39.6" x14ac:dyDescent="0.25">
      <c r="A387" s="109" t="s">
        <v>305</v>
      </c>
      <c r="B387" s="236" t="s">
        <v>707</v>
      </c>
      <c r="C387" s="236" t="s">
        <v>825</v>
      </c>
      <c r="D387" s="236" t="s">
        <v>716</v>
      </c>
      <c r="E387" s="237"/>
      <c r="F387" s="238" t="s">
        <v>754</v>
      </c>
      <c r="G387" s="239" t="s">
        <v>765</v>
      </c>
      <c r="H387" s="240" t="s">
        <v>763</v>
      </c>
      <c r="I387" s="240" t="s">
        <v>764</v>
      </c>
      <c r="J387" s="241" t="s">
        <v>669</v>
      </c>
      <c r="K387" s="457">
        <v>48.84</v>
      </c>
      <c r="L387" s="242"/>
      <c r="M387" s="414">
        <v>62</v>
      </c>
      <c r="N387" s="414">
        <v>27</v>
      </c>
      <c r="O387" s="456">
        <f t="shared" si="10"/>
        <v>0.43548387096774194</v>
      </c>
      <c r="P387" s="414">
        <v>81.819999999999993</v>
      </c>
      <c r="Q387" s="456">
        <f t="shared" si="11"/>
        <v>0.891654117460569</v>
      </c>
      <c r="R387" s="466" t="s">
        <v>1114</v>
      </c>
    </row>
    <row r="388" spans="1:18" ht="39.6" x14ac:dyDescent="0.25">
      <c r="A388" s="109" t="s">
        <v>305</v>
      </c>
      <c r="B388" s="236" t="s">
        <v>707</v>
      </c>
      <c r="C388" s="236" t="s">
        <v>825</v>
      </c>
      <c r="D388" s="236" t="s">
        <v>716</v>
      </c>
      <c r="E388" s="237"/>
      <c r="F388" s="238" t="s">
        <v>754</v>
      </c>
      <c r="G388" s="239" t="s">
        <v>766</v>
      </c>
      <c r="H388" s="240" t="s">
        <v>763</v>
      </c>
      <c r="I388" s="240" t="s">
        <v>764</v>
      </c>
      <c r="J388" s="241" t="s">
        <v>669</v>
      </c>
      <c r="K388" s="457">
        <v>48.84</v>
      </c>
      <c r="L388" s="242"/>
      <c r="M388" s="414">
        <v>62</v>
      </c>
      <c r="N388" s="414">
        <v>27</v>
      </c>
      <c r="O388" s="456">
        <f t="shared" si="10"/>
        <v>0.43548387096774194</v>
      </c>
      <c r="P388" s="414">
        <v>81.819999999999993</v>
      </c>
      <c r="Q388" s="456">
        <f t="shared" si="11"/>
        <v>0.891654117460569</v>
      </c>
      <c r="R388" s="466" t="s">
        <v>1114</v>
      </c>
    </row>
    <row r="389" spans="1:18" ht="39.6" x14ac:dyDescent="0.25">
      <c r="A389" s="109" t="s">
        <v>305</v>
      </c>
      <c r="B389" s="236" t="s">
        <v>707</v>
      </c>
      <c r="C389" s="236" t="s">
        <v>825</v>
      </c>
      <c r="D389" s="236" t="s">
        <v>716</v>
      </c>
      <c r="E389" s="237"/>
      <c r="F389" s="238" t="s">
        <v>754</v>
      </c>
      <c r="G389" s="459" t="s">
        <v>767</v>
      </c>
      <c r="H389" s="240" t="s">
        <v>759</v>
      </c>
      <c r="I389" s="240" t="s">
        <v>760</v>
      </c>
      <c r="J389" s="241" t="s">
        <v>669</v>
      </c>
      <c r="K389" s="457">
        <v>48.84</v>
      </c>
      <c r="L389" s="242" t="s">
        <v>768</v>
      </c>
      <c r="M389" s="414">
        <v>62</v>
      </c>
      <c r="N389" s="414">
        <v>27</v>
      </c>
      <c r="O389" s="456">
        <f t="shared" ref="O389:O452" si="12">N389/M389</f>
        <v>0.43548387096774194</v>
      </c>
      <c r="P389" s="414">
        <v>81.819999999999993</v>
      </c>
      <c r="Q389" s="456">
        <f t="shared" ref="Q389:Q452" si="13">N389/(M389*K389/100)</f>
        <v>0.891654117460569</v>
      </c>
      <c r="R389" s="466" t="s">
        <v>1114</v>
      </c>
    </row>
    <row r="390" spans="1:18" ht="39.6" x14ac:dyDescent="0.25">
      <c r="A390" s="109" t="s">
        <v>305</v>
      </c>
      <c r="B390" s="236" t="s">
        <v>707</v>
      </c>
      <c r="C390" s="236" t="s">
        <v>825</v>
      </c>
      <c r="D390" s="236" t="s">
        <v>716</v>
      </c>
      <c r="E390" s="237"/>
      <c r="F390" s="238" t="s">
        <v>754</v>
      </c>
      <c r="G390" s="239" t="s">
        <v>769</v>
      </c>
      <c r="H390" s="240" t="s">
        <v>763</v>
      </c>
      <c r="I390" s="240" t="s">
        <v>764</v>
      </c>
      <c r="J390" s="241" t="s">
        <v>669</v>
      </c>
      <c r="K390" s="457">
        <v>48.84</v>
      </c>
      <c r="L390" s="242" t="s">
        <v>770</v>
      </c>
      <c r="M390" s="414">
        <v>62</v>
      </c>
      <c r="N390" s="414">
        <v>27</v>
      </c>
      <c r="O390" s="456">
        <f t="shared" si="12"/>
        <v>0.43548387096774194</v>
      </c>
      <c r="P390" s="414">
        <v>81.819999999999993</v>
      </c>
      <c r="Q390" s="456">
        <f t="shared" si="13"/>
        <v>0.891654117460569</v>
      </c>
      <c r="R390" s="466" t="s">
        <v>1114</v>
      </c>
    </row>
    <row r="391" spans="1:18" ht="39.6" x14ac:dyDescent="0.25">
      <c r="A391" s="109" t="s">
        <v>305</v>
      </c>
      <c r="B391" s="236" t="s">
        <v>707</v>
      </c>
      <c r="C391" s="236" t="s">
        <v>825</v>
      </c>
      <c r="D391" s="236" t="s">
        <v>716</v>
      </c>
      <c r="E391" s="237"/>
      <c r="F391" s="238" t="s">
        <v>754</v>
      </c>
      <c r="G391" s="239" t="s">
        <v>771</v>
      </c>
      <c r="H391" s="240" t="s">
        <v>763</v>
      </c>
      <c r="I391" s="240" t="s">
        <v>764</v>
      </c>
      <c r="J391" s="241" t="s">
        <v>669</v>
      </c>
      <c r="K391" s="457">
        <v>48.84</v>
      </c>
      <c r="L391" s="242"/>
      <c r="M391" s="414">
        <v>62</v>
      </c>
      <c r="N391" s="414">
        <v>27</v>
      </c>
      <c r="O391" s="456">
        <f t="shared" si="12"/>
        <v>0.43548387096774194</v>
      </c>
      <c r="P391" s="414">
        <v>81.819999999999993</v>
      </c>
      <c r="Q391" s="456">
        <f t="shared" si="13"/>
        <v>0.891654117460569</v>
      </c>
      <c r="R391" s="466" t="s">
        <v>1114</v>
      </c>
    </row>
    <row r="392" spans="1:18" ht="39.6" x14ac:dyDescent="0.25">
      <c r="A392" s="109" t="s">
        <v>305</v>
      </c>
      <c r="B392" s="236" t="s">
        <v>707</v>
      </c>
      <c r="C392" s="236" t="s">
        <v>825</v>
      </c>
      <c r="D392" s="236" t="s">
        <v>716</v>
      </c>
      <c r="E392" s="237"/>
      <c r="F392" s="238" t="s">
        <v>754</v>
      </c>
      <c r="G392" s="239" t="s">
        <v>772</v>
      </c>
      <c r="H392" s="240" t="s">
        <v>763</v>
      </c>
      <c r="I392" s="240" t="s">
        <v>764</v>
      </c>
      <c r="J392" s="241" t="s">
        <v>669</v>
      </c>
      <c r="K392" s="457">
        <v>48.84</v>
      </c>
      <c r="L392" s="242" t="s">
        <v>770</v>
      </c>
      <c r="M392" s="414">
        <v>62</v>
      </c>
      <c r="N392" s="414">
        <v>27</v>
      </c>
      <c r="O392" s="456">
        <f t="shared" si="12"/>
        <v>0.43548387096774194</v>
      </c>
      <c r="P392" s="414">
        <v>81.819999999999993</v>
      </c>
      <c r="Q392" s="456">
        <f t="shared" si="13"/>
        <v>0.891654117460569</v>
      </c>
      <c r="R392" s="466" t="s">
        <v>1114</v>
      </c>
    </row>
    <row r="393" spans="1:18" ht="39.6" x14ac:dyDescent="0.25">
      <c r="A393" s="109" t="s">
        <v>305</v>
      </c>
      <c r="B393" s="236" t="s">
        <v>707</v>
      </c>
      <c r="C393" s="236" t="s">
        <v>825</v>
      </c>
      <c r="D393" s="236" t="s">
        <v>716</v>
      </c>
      <c r="E393" s="237"/>
      <c r="F393" s="238" t="s">
        <v>754</v>
      </c>
      <c r="G393" s="239" t="s">
        <v>773</v>
      </c>
      <c r="H393" s="240" t="s">
        <v>763</v>
      </c>
      <c r="I393" s="240" t="s">
        <v>764</v>
      </c>
      <c r="J393" s="241" t="s">
        <v>669</v>
      </c>
      <c r="K393" s="457">
        <v>48.84</v>
      </c>
      <c r="L393" s="242"/>
      <c r="M393" s="414">
        <v>62</v>
      </c>
      <c r="N393" s="414">
        <v>27</v>
      </c>
      <c r="O393" s="456">
        <f t="shared" si="12"/>
        <v>0.43548387096774194</v>
      </c>
      <c r="P393" s="414">
        <v>81.819999999999993</v>
      </c>
      <c r="Q393" s="456">
        <f t="shared" si="13"/>
        <v>0.891654117460569</v>
      </c>
      <c r="R393" s="466" t="s">
        <v>1114</v>
      </c>
    </row>
    <row r="394" spans="1:18" ht="39.6" x14ac:dyDescent="0.25">
      <c r="A394" s="109" t="s">
        <v>305</v>
      </c>
      <c r="B394" s="236" t="s">
        <v>707</v>
      </c>
      <c r="C394" s="236" t="s">
        <v>825</v>
      </c>
      <c r="D394" s="236" t="s">
        <v>716</v>
      </c>
      <c r="E394" s="237"/>
      <c r="F394" s="238" t="s">
        <v>754</v>
      </c>
      <c r="G394" s="239" t="s">
        <v>774</v>
      </c>
      <c r="H394" s="240" t="s">
        <v>775</v>
      </c>
      <c r="I394" s="240" t="s">
        <v>757</v>
      </c>
      <c r="J394" s="241" t="s">
        <v>669</v>
      </c>
      <c r="K394" s="457">
        <v>100</v>
      </c>
      <c r="L394" s="242"/>
      <c r="M394" s="414">
        <v>62</v>
      </c>
      <c r="N394" s="414">
        <v>62</v>
      </c>
      <c r="O394" s="456">
        <f t="shared" si="12"/>
        <v>1</v>
      </c>
      <c r="P394" s="414">
        <v>81.819999999999993</v>
      </c>
      <c r="Q394" s="456">
        <f t="shared" si="13"/>
        <v>1</v>
      </c>
      <c r="R394" s="466" t="s">
        <v>1114</v>
      </c>
    </row>
    <row r="395" spans="1:18" ht="39.6" x14ac:dyDescent="0.25">
      <c r="A395" s="109" t="s">
        <v>305</v>
      </c>
      <c r="B395" s="236" t="s">
        <v>707</v>
      </c>
      <c r="C395" s="236" t="s">
        <v>825</v>
      </c>
      <c r="D395" s="236" t="s">
        <v>716</v>
      </c>
      <c r="E395" s="237"/>
      <c r="F395" s="238" t="s">
        <v>754</v>
      </c>
      <c r="G395" s="239" t="s">
        <v>776</v>
      </c>
      <c r="H395" s="240" t="s">
        <v>775</v>
      </c>
      <c r="I395" s="240" t="s">
        <v>757</v>
      </c>
      <c r="J395" s="241" t="s">
        <v>669</v>
      </c>
      <c r="K395" s="457">
        <v>100</v>
      </c>
      <c r="L395" s="242"/>
      <c r="M395" s="414">
        <v>62</v>
      </c>
      <c r="N395" s="414">
        <v>62</v>
      </c>
      <c r="O395" s="456">
        <f t="shared" si="12"/>
        <v>1</v>
      </c>
      <c r="P395" s="414">
        <v>81.819999999999993</v>
      </c>
      <c r="Q395" s="456">
        <f t="shared" si="13"/>
        <v>1</v>
      </c>
      <c r="R395" s="466" t="s">
        <v>1114</v>
      </c>
    </row>
    <row r="396" spans="1:18" ht="39.6" x14ac:dyDescent="0.25">
      <c r="A396" s="109" t="s">
        <v>305</v>
      </c>
      <c r="B396" s="236" t="s">
        <v>707</v>
      </c>
      <c r="C396" s="236" t="s">
        <v>825</v>
      </c>
      <c r="D396" s="236" t="s">
        <v>716</v>
      </c>
      <c r="E396" s="237"/>
      <c r="F396" s="238" t="s">
        <v>754</v>
      </c>
      <c r="G396" s="239" t="s">
        <v>777</v>
      </c>
      <c r="H396" s="240" t="s">
        <v>763</v>
      </c>
      <c r="I396" s="240" t="s">
        <v>764</v>
      </c>
      <c r="J396" s="241" t="s">
        <v>669</v>
      </c>
      <c r="K396" s="457">
        <v>48.84</v>
      </c>
      <c r="L396" s="242"/>
      <c r="M396" s="414">
        <v>62</v>
      </c>
      <c r="N396" s="414">
        <v>27</v>
      </c>
      <c r="O396" s="456">
        <f t="shared" si="12"/>
        <v>0.43548387096774194</v>
      </c>
      <c r="P396" s="414">
        <v>81.819999999999993</v>
      </c>
      <c r="Q396" s="456">
        <f t="shared" si="13"/>
        <v>0.891654117460569</v>
      </c>
      <c r="R396" s="466" t="s">
        <v>1114</v>
      </c>
    </row>
    <row r="397" spans="1:18" ht="39.6" x14ac:dyDescent="0.25">
      <c r="A397" s="109" t="s">
        <v>305</v>
      </c>
      <c r="B397" s="236" t="s">
        <v>707</v>
      </c>
      <c r="C397" s="236" t="s">
        <v>825</v>
      </c>
      <c r="D397" s="236" t="s">
        <v>716</v>
      </c>
      <c r="E397" s="237"/>
      <c r="F397" s="238" t="s">
        <v>754</v>
      </c>
      <c r="G397" s="239" t="s">
        <v>781</v>
      </c>
      <c r="H397" s="240" t="s">
        <v>775</v>
      </c>
      <c r="I397" s="240" t="s">
        <v>757</v>
      </c>
      <c r="J397" s="241" t="s">
        <v>669</v>
      </c>
      <c r="K397" s="457">
        <v>100</v>
      </c>
      <c r="L397" s="242"/>
      <c r="M397" s="414">
        <v>62</v>
      </c>
      <c r="N397" s="414">
        <v>62</v>
      </c>
      <c r="O397" s="456">
        <f t="shared" si="12"/>
        <v>1</v>
      </c>
      <c r="P397" s="414">
        <v>81.819999999999993</v>
      </c>
      <c r="Q397" s="456">
        <f t="shared" si="13"/>
        <v>1</v>
      </c>
      <c r="R397" s="466" t="s">
        <v>1114</v>
      </c>
    </row>
    <row r="398" spans="1:18" ht="39.6" x14ac:dyDescent="0.25">
      <c r="A398" s="109" t="s">
        <v>305</v>
      </c>
      <c r="B398" s="236" t="s">
        <v>707</v>
      </c>
      <c r="C398" s="236" t="s">
        <v>825</v>
      </c>
      <c r="D398" s="236" t="s">
        <v>716</v>
      </c>
      <c r="E398" s="237"/>
      <c r="F398" s="238" t="s">
        <v>754</v>
      </c>
      <c r="G398" s="239" t="s">
        <v>782</v>
      </c>
      <c r="H398" s="240" t="s">
        <v>763</v>
      </c>
      <c r="I398" s="240" t="s">
        <v>764</v>
      </c>
      <c r="J398" s="241" t="s">
        <v>669</v>
      </c>
      <c r="K398" s="457">
        <v>48.84</v>
      </c>
      <c r="L398" s="242"/>
      <c r="M398" s="414">
        <v>62</v>
      </c>
      <c r="N398" s="414">
        <v>27</v>
      </c>
      <c r="O398" s="456">
        <f t="shared" si="12"/>
        <v>0.43548387096774194</v>
      </c>
      <c r="P398" s="414">
        <v>81.819999999999993</v>
      </c>
      <c r="Q398" s="456">
        <f t="shared" si="13"/>
        <v>0.891654117460569</v>
      </c>
      <c r="R398" s="466" t="s">
        <v>1114</v>
      </c>
    </row>
    <row r="399" spans="1:18" ht="39.6" x14ac:dyDescent="0.25">
      <c r="A399" s="109" t="s">
        <v>305</v>
      </c>
      <c r="B399" s="236" t="s">
        <v>707</v>
      </c>
      <c r="C399" s="236" t="s">
        <v>825</v>
      </c>
      <c r="D399" s="236" t="s">
        <v>716</v>
      </c>
      <c r="E399" s="237"/>
      <c r="F399" s="238" t="s">
        <v>754</v>
      </c>
      <c r="G399" s="239" t="s">
        <v>783</v>
      </c>
      <c r="H399" s="240" t="s">
        <v>763</v>
      </c>
      <c r="I399" s="240" t="s">
        <v>764</v>
      </c>
      <c r="J399" s="241" t="s">
        <v>669</v>
      </c>
      <c r="K399" s="457">
        <v>48.84</v>
      </c>
      <c r="L399" s="242"/>
      <c r="M399" s="414">
        <v>62</v>
      </c>
      <c r="N399" s="414">
        <v>27</v>
      </c>
      <c r="O399" s="456">
        <f t="shared" si="12"/>
        <v>0.43548387096774194</v>
      </c>
      <c r="P399" s="414">
        <v>81.819999999999993</v>
      </c>
      <c r="Q399" s="456">
        <f t="shared" si="13"/>
        <v>0.891654117460569</v>
      </c>
      <c r="R399" s="466" t="s">
        <v>1114</v>
      </c>
    </row>
    <row r="400" spans="1:18" ht="39.6" x14ac:dyDescent="0.25">
      <c r="A400" s="109" t="s">
        <v>305</v>
      </c>
      <c r="B400" s="236" t="s">
        <v>707</v>
      </c>
      <c r="C400" s="236" t="s">
        <v>825</v>
      </c>
      <c r="D400" s="236" t="s">
        <v>716</v>
      </c>
      <c r="E400" s="237"/>
      <c r="F400" s="238" t="s">
        <v>754</v>
      </c>
      <c r="G400" s="239" t="s">
        <v>784</v>
      </c>
      <c r="H400" s="240" t="s">
        <v>763</v>
      </c>
      <c r="I400" s="240" t="s">
        <v>764</v>
      </c>
      <c r="J400" s="241" t="s">
        <v>669</v>
      </c>
      <c r="K400" s="457">
        <v>48.84</v>
      </c>
      <c r="L400" s="242"/>
      <c r="M400" s="414">
        <v>62</v>
      </c>
      <c r="N400" s="414">
        <v>27</v>
      </c>
      <c r="O400" s="456">
        <f t="shared" si="12"/>
        <v>0.43548387096774194</v>
      </c>
      <c r="P400" s="414">
        <v>81.819999999999993</v>
      </c>
      <c r="Q400" s="456">
        <f t="shared" si="13"/>
        <v>0.891654117460569</v>
      </c>
      <c r="R400" s="466" t="s">
        <v>1114</v>
      </c>
    </row>
    <row r="401" spans="1:18" ht="39.6" x14ac:dyDescent="0.25">
      <c r="A401" s="109" t="s">
        <v>305</v>
      </c>
      <c r="B401" s="236" t="s">
        <v>707</v>
      </c>
      <c r="C401" s="236" t="s">
        <v>825</v>
      </c>
      <c r="D401" s="236" t="s">
        <v>716</v>
      </c>
      <c r="E401" s="237"/>
      <c r="F401" s="238" t="s">
        <v>754</v>
      </c>
      <c r="G401" s="460" t="s">
        <v>785</v>
      </c>
      <c r="H401" s="240" t="s">
        <v>763</v>
      </c>
      <c r="I401" s="240" t="s">
        <v>764</v>
      </c>
      <c r="J401" s="241" t="s">
        <v>669</v>
      </c>
      <c r="K401" s="457">
        <v>48.84</v>
      </c>
      <c r="L401" s="242"/>
      <c r="M401" s="414">
        <v>62</v>
      </c>
      <c r="N401" s="414">
        <v>27</v>
      </c>
      <c r="O401" s="456">
        <f t="shared" si="12"/>
        <v>0.43548387096774194</v>
      </c>
      <c r="P401" s="414">
        <v>81.819999999999993</v>
      </c>
      <c r="Q401" s="456">
        <f t="shared" si="13"/>
        <v>0.891654117460569</v>
      </c>
      <c r="R401" s="466" t="s">
        <v>1114</v>
      </c>
    </row>
    <row r="402" spans="1:18" ht="39.6" x14ac:dyDescent="0.25">
      <c r="A402" s="109" t="s">
        <v>305</v>
      </c>
      <c r="B402" s="236" t="s">
        <v>707</v>
      </c>
      <c r="C402" s="236" t="s">
        <v>825</v>
      </c>
      <c r="D402" s="236" t="s">
        <v>716</v>
      </c>
      <c r="E402" s="237"/>
      <c r="F402" s="238" t="s">
        <v>754</v>
      </c>
      <c r="G402" s="460" t="s">
        <v>786</v>
      </c>
      <c r="H402" s="240" t="s">
        <v>763</v>
      </c>
      <c r="I402" s="240" t="s">
        <v>764</v>
      </c>
      <c r="J402" s="241" t="s">
        <v>669</v>
      </c>
      <c r="K402" s="457">
        <v>48.84</v>
      </c>
      <c r="L402" s="242"/>
      <c r="M402" s="414">
        <v>62</v>
      </c>
      <c r="N402" s="414">
        <v>27</v>
      </c>
      <c r="O402" s="456">
        <f t="shared" si="12"/>
        <v>0.43548387096774194</v>
      </c>
      <c r="P402" s="414">
        <v>81.819999999999993</v>
      </c>
      <c r="Q402" s="456">
        <f t="shared" si="13"/>
        <v>0.891654117460569</v>
      </c>
      <c r="R402" s="466" t="s">
        <v>1114</v>
      </c>
    </row>
    <row r="403" spans="1:18" ht="39.6" x14ac:dyDescent="0.25">
      <c r="A403" s="109" t="s">
        <v>305</v>
      </c>
      <c r="B403" s="236" t="s">
        <v>707</v>
      </c>
      <c r="C403" s="236" t="s">
        <v>825</v>
      </c>
      <c r="D403" s="236" t="s">
        <v>716</v>
      </c>
      <c r="E403" s="237"/>
      <c r="F403" s="238" t="s">
        <v>754</v>
      </c>
      <c r="G403" s="460" t="s">
        <v>787</v>
      </c>
      <c r="H403" s="240" t="s">
        <v>763</v>
      </c>
      <c r="I403" s="240" t="s">
        <v>764</v>
      </c>
      <c r="J403" s="241" t="s">
        <v>669</v>
      </c>
      <c r="K403" s="457">
        <v>48.84</v>
      </c>
      <c r="L403" s="242"/>
      <c r="M403" s="414">
        <v>62</v>
      </c>
      <c r="N403" s="414">
        <v>27</v>
      </c>
      <c r="O403" s="456">
        <f t="shared" si="12"/>
        <v>0.43548387096774194</v>
      </c>
      <c r="P403" s="414">
        <v>81.819999999999993</v>
      </c>
      <c r="Q403" s="456">
        <f t="shared" si="13"/>
        <v>0.891654117460569</v>
      </c>
      <c r="R403" s="466" t="s">
        <v>1114</v>
      </c>
    </row>
    <row r="404" spans="1:18" ht="39.6" x14ac:dyDescent="0.25">
      <c r="A404" s="109" t="s">
        <v>305</v>
      </c>
      <c r="B404" s="236" t="s">
        <v>707</v>
      </c>
      <c r="C404" s="236" t="s">
        <v>825</v>
      </c>
      <c r="D404" s="236" t="s">
        <v>716</v>
      </c>
      <c r="E404" s="237"/>
      <c r="F404" s="238" t="s">
        <v>754</v>
      </c>
      <c r="G404" s="460" t="s">
        <v>788</v>
      </c>
      <c r="H404" s="240" t="s">
        <v>763</v>
      </c>
      <c r="I404" s="240" t="s">
        <v>764</v>
      </c>
      <c r="J404" s="241" t="s">
        <v>669</v>
      </c>
      <c r="K404" s="457">
        <v>48.84</v>
      </c>
      <c r="L404" s="242"/>
      <c r="M404" s="414">
        <v>62</v>
      </c>
      <c r="N404" s="414">
        <v>27</v>
      </c>
      <c r="O404" s="456">
        <f t="shared" si="12"/>
        <v>0.43548387096774194</v>
      </c>
      <c r="P404" s="414">
        <v>81.819999999999993</v>
      </c>
      <c r="Q404" s="456">
        <f t="shared" si="13"/>
        <v>0.891654117460569</v>
      </c>
      <c r="R404" s="466" t="s">
        <v>1114</v>
      </c>
    </row>
    <row r="405" spans="1:18" ht="39.6" x14ac:dyDescent="0.25">
      <c r="A405" s="109" t="s">
        <v>305</v>
      </c>
      <c r="B405" s="236" t="s">
        <v>707</v>
      </c>
      <c r="C405" s="236" t="s">
        <v>825</v>
      </c>
      <c r="D405" s="236" t="s">
        <v>716</v>
      </c>
      <c r="E405" s="237"/>
      <c r="F405" s="238" t="s">
        <v>754</v>
      </c>
      <c r="G405" s="460" t="s">
        <v>789</v>
      </c>
      <c r="H405" s="240" t="s">
        <v>775</v>
      </c>
      <c r="I405" s="240" t="s">
        <v>757</v>
      </c>
      <c r="J405" s="241" t="s">
        <v>669</v>
      </c>
      <c r="K405" s="457">
        <v>100</v>
      </c>
      <c r="L405" s="242"/>
      <c r="M405" s="414">
        <v>62</v>
      </c>
      <c r="N405" s="414">
        <v>62</v>
      </c>
      <c r="O405" s="456">
        <f t="shared" si="12"/>
        <v>1</v>
      </c>
      <c r="P405" s="414">
        <v>81.819999999999993</v>
      </c>
      <c r="Q405" s="456">
        <f t="shared" si="13"/>
        <v>1</v>
      </c>
      <c r="R405" s="466" t="s">
        <v>1114</v>
      </c>
    </row>
    <row r="406" spans="1:18" ht="39.6" x14ac:dyDescent="0.25">
      <c r="A406" s="109" t="s">
        <v>305</v>
      </c>
      <c r="B406" s="236" t="s">
        <v>707</v>
      </c>
      <c r="C406" s="236" t="s">
        <v>825</v>
      </c>
      <c r="D406" s="236" t="s">
        <v>716</v>
      </c>
      <c r="E406" s="237"/>
      <c r="F406" s="238" t="s">
        <v>754</v>
      </c>
      <c r="G406" s="460" t="s">
        <v>790</v>
      </c>
      <c r="H406" s="240" t="s">
        <v>775</v>
      </c>
      <c r="I406" s="240" t="s">
        <v>757</v>
      </c>
      <c r="J406" s="241" t="s">
        <v>669</v>
      </c>
      <c r="K406" s="457">
        <v>100</v>
      </c>
      <c r="L406" s="242"/>
      <c r="M406" s="414">
        <v>62</v>
      </c>
      <c r="N406" s="414">
        <v>62</v>
      </c>
      <c r="O406" s="456">
        <f t="shared" si="12"/>
        <v>1</v>
      </c>
      <c r="P406" s="414">
        <v>81.819999999999993</v>
      </c>
      <c r="Q406" s="456">
        <f t="shared" si="13"/>
        <v>1</v>
      </c>
      <c r="R406" s="466" t="s">
        <v>1114</v>
      </c>
    </row>
    <row r="407" spans="1:18" ht="39.6" x14ac:dyDescent="0.25">
      <c r="A407" s="109" t="s">
        <v>305</v>
      </c>
      <c r="B407" s="236" t="s">
        <v>707</v>
      </c>
      <c r="C407" s="236" t="s">
        <v>825</v>
      </c>
      <c r="D407" s="236" t="s">
        <v>716</v>
      </c>
      <c r="E407" s="237"/>
      <c r="F407" s="238" t="s">
        <v>754</v>
      </c>
      <c r="G407" s="460" t="s">
        <v>791</v>
      </c>
      <c r="H407" s="240" t="s">
        <v>763</v>
      </c>
      <c r="I407" s="240" t="s">
        <v>764</v>
      </c>
      <c r="J407" s="241" t="s">
        <v>669</v>
      </c>
      <c r="K407" s="457">
        <v>48.84</v>
      </c>
      <c r="L407" s="242"/>
      <c r="M407" s="414">
        <v>62</v>
      </c>
      <c r="N407" s="414">
        <v>27</v>
      </c>
      <c r="O407" s="456">
        <f t="shared" si="12"/>
        <v>0.43548387096774194</v>
      </c>
      <c r="P407" s="414">
        <v>81.819999999999993</v>
      </c>
      <c r="Q407" s="456">
        <f t="shared" si="13"/>
        <v>0.891654117460569</v>
      </c>
      <c r="R407" s="466" t="s">
        <v>1114</v>
      </c>
    </row>
    <row r="408" spans="1:18" ht="39.6" x14ac:dyDescent="0.25">
      <c r="A408" s="109" t="s">
        <v>305</v>
      </c>
      <c r="B408" s="236" t="s">
        <v>707</v>
      </c>
      <c r="C408" s="236" t="s">
        <v>825</v>
      </c>
      <c r="D408" s="236" t="s">
        <v>716</v>
      </c>
      <c r="E408" s="237"/>
      <c r="F408" s="238" t="s">
        <v>754</v>
      </c>
      <c r="G408" s="460" t="s">
        <v>792</v>
      </c>
      <c r="H408" s="240" t="s">
        <v>759</v>
      </c>
      <c r="I408" s="240" t="s">
        <v>760</v>
      </c>
      <c r="J408" s="241" t="s">
        <v>669</v>
      </c>
      <c r="K408" s="457">
        <v>48.84</v>
      </c>
      <c r="L408" s="242" t="s">
        <v>793</v>
      </c>
      <c r="M408" s="414">
        <v>62</v>
      </c>
      <c r="N408" s="414">
        <v>27</v>
      </c>
      <c r="O408" s="456">
        <f t="shared" si="12"/>
        <v>0.43548387096774194</v>
      </c>
      <c r="P408" s="414">
        <v>81.819999999999993</v>
      </c>
      <c r="Q408" s="456">
        <f t="shared" si="13"/>
        <v>0.891654117460569</v>
      </c>
      <c r="R408" s="466" t="s">
        <v>1114</v>
      </c>
    </row>
    <row r="409" spans="1:18" ht="39.6" x14ac:dyDescent="0.25">
      <c r="A409" s="109" t="s">
        <v>305</v>
      </c>
      <c r="B409" s="236" t="s">
        <v>707</v>
      </c>
      <c r="C409" s="236" t="s">
        <v>825</v>
      </c>
      <c r="D409" s="236" t="s">
        <v>716</v>
      </c>
      <c r="E409" s="237"/>
      <c r="F409" s="238" t="s">
        <v>754</v>
      </c>
      <c r="G409" s="460" t="s">
        <v>794</v>
      </c>
      <c r="H409" s="240" t="s">
        <v>756</v>
      </c>
      <c r="I409" s="240" t="s">
        <v>757</v>
      </c>
      <c r="J409" s="241" t="s">
        <v>669</v>
      </c>
      <c r="K409" s="457">
        <v>100</v>
      </c>
      <c r="L409" s="242" t="s">
        <v>758</v>
      </c>
      <c r="M409" s="414">
        <v>62</v>
      </c>
      <c r="N409" s="414">
        <v>62</v>
      </c>
      <c r="O409" s="456">
        <f t="shared" si="12"/>
        <v>1</v>
      </c>
      <c r="P409" s="414">
        <v>81.819999999999993</v>
      </c>
      <c r="Q409" s="456">
        <f t="shared" si="13"/>
        <v>1</v>
      </c>
      <c r="R409" s="466" t="s">
        <v>1114</v>
      </c>
    </row>
    <row r="410" spans="1:18" ht="39.6" x14ac:dyDescent="0.25">
      <c r="A410" s="109" t="s">
        <v>305</v>
      </c>
      <c r="B410" s="236" t="s">
        <v>707</v>
      </c>
      <c r="C410" s="236" t="s">
        <v>825</v>
      </c>
      <c r="D410" s="236" t="s">
        <v>716</v>
      </c>
      <c r="E410" s="237"/>
      <c r="F410" s="238" t="s">
        <v>754</v>
      </c>
      <c r="G410" s="460" t="s">
        <v>795</v>
      </c>
      <c r="H410" s="240" t="s">
        <v>763</v>
      </c>
      <c r="I410" s="240" t="s">
        <v>764</v>
      </c>
      <c r="J410" s="241" t="s">
        <v>669</v>
      </c>
      <c r="K410" s="457">
        <v>48.84</v>
      </c>
      <c r="L410" s="242" t="s">
        <v>770</v>
      </c>
      <c r="M410" s="414">
        <v>62</v>
      </c>
      <c r="N410" s="414">
        <v>27</v>
      </c>
      <c r="O410" s="456">
        <f t="shared" si="12"/>
        <v>0.43548387096774194</v>
      </c>
      <c r="P410" s="414">
        <v>81.819999999999993</v>
      </c>
      <c r="Q410" s="456">
        <f t="shared" si="13"/>
        <v>0.891654117460569</v>
      </c>
      <c r="R410" s="466" t="s">
        <v>1114</v>
      </c>
    </row>
    <row r="411" spans="1:18" ht="39.6" x14ac:dyDescent="0.25">
      <c r="A411" s="109" t="s">
        <v>305</v>
      </c>
      <c r="B411" s="236" t="s">
        <v>707</v>
      </c>
      <c r="C411" s="236" t="s">
        <v>825</v>
      </c>
      <c r="D411" s="236" t="s">
        <v>716</v>
      </c>
      <c r="E411" s="237"/>
      <c r="F411" s="238" t="s">
        <v>754</v>
      </c>
      <c r="G411" s="460" t="s">
        <v>796</v>
      </c>
      <c r="H411" s="240" t="s">
        <v>763</v>
      </c>
      <c r="I411" s="240" t="s">
        <v>797</v>
      </c>
      <c r="J411" s="241" t="s">
        <v>669</v>
      </c>
      <c r="K411" s="457">
        <v>48.84</v>
      </c>
      <c r="L411" s="242"/>
      <c r="M411" s="414">
        <v>62</v>
      </c>
      <c r="N411" s="414">
        <v>27</v>
      </c>
      <c r="O411" s="456">
        <f t="shared" si="12"/>
        <v>0.43548387096774194</v>
      </c>
      <c r="P411" s="414">
        <v>81.819999999999993</v>
      </c>
      <c r="Q411" s="456">
        <f t="shared" si="13"/>
        <v>0.891654117460569</v>
      </c>
      <c r="R411" s="466" t="s">
        <v>1114</v>
      </c>
    </row>
    <row r="412" spans="1:18" ht="39.6" x14ac:dyDescent="0.25">
      <c r="A412" s="109" t="s">
        <v>305</v>
      </c>
      <c r="B412" s="236" t="s">
        <v>707</v>
      </c>
      <c r="C412" s="236" t="s">
        <v>825</v>
      </c>
      <c r="D412" s="236" t="s">
        <v>716</v>
      </c>
      <c r="E412" s="237"/>
      <c r="F412" s="238" t="s">
        <v>754</v>
      </c>
      <c r="G412" s="460" t="s">
        <v>798</v>
      </c>
      <c r="H412" s="240" t="s">
        <v>763</v>
      </c>
      <c r="I412" s="240" t="s">
        <v>764</v>
      </c>
      <c r="J412" s="241" t="s">
        <v>669</v>
      </c>
      <c r="K412" s="457">
        <v>48.84</v>
      </c>
      <c r="L412" s="242"/>
      <c r="M412" s="414">
        <v>62</v>
      </c>
      <c r="N412" s="414">
        <v>27</v>
      </c>
      <c r="O412" s="456">
        <f t="shared" si="12"/>
        <v>0.43548387096774194</v>
      </c>
      <c r="P412" s="414">
        <v>81.819999999999993</v>
      </c>
      <c r="Q412" s="456">
        <f t="shared" si="13"/>
        <v>0.891654117460569</v>
      </c>
      <c r="R412" s="466" t="s">
        <v>1114</v>
      </c>
    </row>
    <row r="413" spans="1:18" ht="39.6" x14ac:dyDescent="0.25">
      <c r="A413" s="109" t="s">
        <v>305</v>
      </c>
      <c r="B413" s="236" t="s">
        <v>707</v>
      </c>
      <c r="C413" s="236" t="s">
        <v>825</v>
      </c>
      <c r="D413" s="236" t="s">
        <v>716</v>
      </c>
      <c r="E413" s="237"/>
      <c r="F413" s="238" t="s">
        <v>799</v>
      </c>
      <c r="G413" s="460" t="s">
        <v>800</v>
      </c>
      <c r="H413" s="240" t="s">
        <v>763</v>
      </c>
      <c r="I413" s="240" t="s">
        <v>764</v>
      </c>
      <c r="J413" s="461" t="s">
        <v>801</v>
      </c>
      <c r="K413" s="457">
        <v>48.84</v>
      </c>
      <c r="L413" s="242"/>
      <c r="M413" s="414">
        <v>62</v>
      </c>
      <c r="N413" s="414">
        <v>27</v>
      </c>
      <c r="O413" s="456">
        <f t="shared" si="12"/>
        <v>0.43548387096774194</v>
      </c>
      <c r="P413" s="414">
        <v>81.819999999999993</v>
      </c>
      <c r="Q413" s="456">
        <f t="shared" si="13"/>
        <v>0.891654117460569</v>
      </c>
      <c r="R413" s="466" t="s">
        <v>1114</v>
      </c>
    </row>
    <row r="414" spans="1:18" ht="39.6" x14ac:dyDescent="0.25">
      <c r="A414" s="109" t="s">
        <v>305</v>
      </c>
      <c r="B414" s="236" t="s">
        <v>707</v>
      </c>
      <c r="C414" s="236" t="s">
        <v>825</v>
      </c>
      <c r="D414" s="236" t="s">
        <v>716</v>
      </c>
      <c r="E414" s="237"/>
      <c r="F414" s="238" t="s">
        <v>799</v>
      </c>
      <c r="G414" s="460" t="s">
        <v>802</v>
      </c>
      <c r="H414" s="240" t="s">
        <v>763</v>
      </c>
      <c r="I414" s="240" t="s">
        <v>764</v>
      </c>
      <c r="J414" s="461" t="s">
        <v>801</v>
      </c>
      <c r="K414" s="457">
        <v>48.84</v>
      </c>
      <c r="L414" s="242"/>
      <c r="M414" s="414">
        <v>62</v>
      </c>
      <c r="N414" s="414">
        <v>27</v>
      </c>
      <c r="O414" s="456">
        <f t="shared" si="12"/>
        <v>0.43548387096774194</v>
      </c>
      <c r="P414" s="414">
        <v>81.819999999999993</v>
      </c>
      <c r="Q414" s="456">
        <f t="shared" si="13"/>
        <v>0.891654117460569</v>
      </c>
      <c r="R414" s="466" t="s">
        <v>1114</v>
      </c>
    </row>
    <row r="415" spans="1:18" ht="39.6" x14ac:dyDescent="0.25">
      <c r="A415" s="109" t="s">
        <v>305</v>
      </c>
      <c r="B415" s="236" t="s">
        <v>707</v>
      </c>
      <c r="C415" s="236" t="s">
        <v>825</v>
      </c>
      <c r="D415" s="236" t="s">
        <v>716</v>
      </c>
      <c r="E415" s="237"/>
      <c r="F415" s="238" t="s">
        <v>799</v>
      </c>
      <c r="G415" s="460" t="s">
        <v>803</v>
      </c>
      <c r="H415" s="240" t="s">
        <v>763</v>
      </c>
      <c r="I415" s="240" t="s">
        <v>764</v>
      </c>
      <c r="J415" s="461" t="s">
        <v>801</v>
      </c>
      <c r="K415" s="457">
        <v>48.84</v>
      </c>
      <c r="L415" s="242"/>
      <c r="M415" s="414">
        <v>62</v>
      </c>
      <c r="N415" s="414">
        <v>27</v>
      </c>
      <c r="O415" s="456">
        <f t="shared" si="12"/>
        <v>0.43548387096774194</v>
      </c>
      <c r="P415" s="414">
        <v>81.819999999999993</v>
      </c>
      <c r="Q415" s="456">
        <f t="shared" si="13"/>
        <v>0.891654117460569</v>
      </c>
      <c r="R415" s="466" t="s">
        <v>1114</v>
      </c>
    </row>
    <row r="416" spans="1:18" ht="39.6" x14ac:dyDescent="0.25">
      <c r="A416" s="109" t="s">
        <v>305</v>
      </c>
      <c r="B416" s="236" t="s">
        <v>707</v>
      </c>
      <c r="C416" s="236" t="s">
        <v>825</v>
      </c>
      <c r="D416" s="236" t="s">
        <v>716</v>
      </c>
      <c r="E416" s="237"/>
      <c r="F416" s="238" t="s">
        <v>799</v>
      </c>
      <c r="G416" s="460" t="s">
        <v>804</v>
      </c>
      <c r="H416" s="240" t="s">
        <v>763</v>
      </c>
      <c r="I416" s="240" t="s">
        <v>764</v>
      </c>
      <c r="J416" s="461" t="s">
        <v>801</v>
      </c>
      <c r="K416" s="457">
        <v>48.84</v>
      </c>
      <c r="L416" s="242"/>
      <c r="M416" s="414">
        <v>62</v>
      </c>
      <c r="N416" s="414">
        <v>27</v>
      </c>
      <c r="O416" s="456">
        <f t="shared" si="12"/>
        <v>0.43548387096774194</v>
      </c>
      <c r="P416" s="414">
        <v>81.819999999999993</v>
      </c>
      <c r="Q416" s="456">
        <f t="shared" si="13"/>
        <v>0.891654117460569</v>
      </c>
      <c r="R416" s="466" t="s">
        <v>1114</v>
      </c>
    </row>
    <row r="417" spans="1:18" ht="39.6" x14ac:dyDescent="0.25">
      <c r="A417" s="109" t="s">
        <v>305</v>
      </c>
      <c r="B417" s="236" t="s">
        <v>707</v>
      </c>
      <c r="C417" s="236" t="s">
        <v>825</v>
      </c>
      <c r="D417" s="236" t="s">
        <v>716</v>
      </c>
      <c r="E417" s="237"/>
      <c r="F417" s="238" t="s">
        <v>799</v>
      </c>
      <c r="G417" s="460" t="s">
        <v>805</v>
      </c>
      <c r="H417" s="240" t="s">
        <v>763</v>
      </c>
      <c r="I417" s="240" t="s">
        <v>764</v>
      </c>
      <c r="J417" s="461" t="s">
        <v>801</v>
      </c>
      <c r="K417" s="457">
        <v>48.84</v>
      </c>
      <c r="L417" s="242"/>
      <c r="M417" s="414">
        <v>62</v>
      </c>
      <c r="N417" s="414">
        <v>27</v>
      </c>
      <c r="O417" s="456">
        <f t="shared" si="12"/>
        <v>0.43548387096774194</v>
      </c>
      <c r="P417" s="414">
        <v>81.819999999999993</v>
      </c>
      <c r="Q417" s="456">
        <f t="shared" si="13"/>
        <v>0.891654117460569</v>
      </c>
      <c r="R417" s="466" t="s">
        <v>1114</v>
      </c>
    </row>
    <row r="418" spans="1:18" ht="39.6" x14ac:dyDescent="0.25">
      <c r="A418" s="109" t="s">
        <v>305</v>
      </c>
      <c r="B418" s="236" t="s">
        <v>707</v>
      </c>
      <c r="C418" s="236" t="s">
        <v>825</v>
      </c>
      <c r="D418" s="236" t="s">
        <v>716</v>
      </c>
      <c r="E418" s="237"/>
      <c r="F418" s="238" t="s">
        <v>799</v>
      </c>
      <c r="G418" s="460" t="s">
        <v>806</v>
      </c>
      <c r="H418" s="240" t="s">
        <v>763</v>
      </c>
      <c r="I418" s="240" t="s">
        <v>797</v>
      </c>
      <c r="J418" s="461" t="s">
        <v>801</v>
      </c>
      <c r="K418" s="457">
        <v>48.84</v>
      </c>
      <c r="L418" s="242"/>
      <c r="M418" s="414">
        <v>62</v>
      </c>
      <c r="N418" s="414">
        <v>27</v>
      </c>
      <c r="O418" s="456">
        <f t="shared" si="12"/>
        <v>0.43548387096774194</v>
      </c>
      <c r="P418" s="414">
        <v>81.819999999999993</v>
      </c>
      <c r="Q418" s="456">
        <f t="shared" si="13"/>
        <v>0.891654117460569</v>
      </c>
      <c r="R418" s="466" t="s">
        <v>1114</v>
      </c>
    </row>
    <row r="419" spans="1:18" ht="39.6" x14ac:dyDescent="0.25">
      <c r="A419" s="109" t="s">
        <v>305</v>
      </c>
      <c r="B419" s="236" t="s">
        <v>707</v>
      </c>
      <c r="C419" s="236" t="s">
        <v>825</v>
      </c>
      <c r="D419" s="236" t="s">
        <v>716</v>
      </c>
      <c r="E419" s="237"/>
      <c r="F419" s="238" t="s">
        <v>799</v>
      </c>
      <c r="G419" s="460" t="s">
        <v>807</v>
      </c>
      <c r="H419" s="240" t="s">
        <v>763</v>
      </c>
      <c r="I419" s="240" t="s">
        <v>797</v>
      </c>
      <c r="J419" s="461" t="s">
        <v>801</v>
      </c>
      <c r="K419" s="457">
        <v>48.84</v>
      </c>
      <c r="L419" s="242"/>
      <c r="M419" s="414">
        <v>62</v>
      </c>
      <c r="N419" s="414">
        <v>27</v>
      </c>
      <c r="O419" s="456">
        <f t="shared" si="12"/>
        <v>0.43548387096774194</v>
      </c>
      <c r="P419" s="414">
        <v>81.819999999999993</v>
      </c>
      <c r="Q419" s="456">
        <f t="shared" si="13"/>
        <v>0.891654117460569</v>
      </c>
      <c r="R419" s="466" t="s">
        <v>1114</v>
      </c>
    </row>
    <row r="420" spans="1:18" ht="39.6" x14ac:dyDescent="0.25">
      <c r="A420" s="109" t="s">
        <v>305</v>
      </c>
      <c r="B420" s="236" t="s">
        <v>707</v>
      </c>
      <c r="C420" s="236" t="s">
        <v>825</v>
      </c>
      <c r="D420" s="236" t="s">
        <v>716</v>
      </c>
      <c r="E420" s="237"/>
      <c r="F420" s="238" t="s">
        <v>799</v>
      </c>
      <c r="G420" s="460" t="s">
        <v>808</v>
      </c>
      <c r="H420" s="240" t="s">
        <v>763</v>
      </c>
      <c r="I420" s="240" t="s">
        <v>764</v>
      </c>
      <c r="J420" s="461" t="s">
        <v>801</v>
      </c>
      <c r="K420" s="457">
        <v>48.84</v>
      </c>
      <c r="L420" s="242"/>
      <c r="M420" s="414">
        <v>62</v>
      </c>
      <c r="N420" s="414">
        <v>27</v>
      </c>
      <c r="O420" s="456">
        <f t="shared" si="12"/>
        <v>0.43548387096774194</v>
      </c>
      <c r="P420" s="414">
        <v>81.819999999999993</v>
      </c>
      <c r="Q420" s="456">
        <f t="shared" si="13"/>
        <v>0.891654117460569</v>
      </c>
      <c r="R420" s="466" t="s">
        <v>1114</v>
      </c>
    </row>
    <row r="421" spans="1:18" ht="43.2" x14ac:dyDescent="0.3">
      <c r="A421" s="109" t="s">
        <v>305</v>
      </c>
      <c r="B421" s="236" t="s">
        <v>707</v>
      </c>
      <c r="C421" s="236" t="s">
        <v>746</v>
      </c>
      <c r="D421" s="236" t="s">
        <v>736</v>
      </c>
      <c r="E421" s="237"/>
      <c r="F421" s="238" t="s">
        <v>754</v>
      </c>
      <c r="G421" s="460" t="s">
        <v>809</v>
      </c>
      <c r="H421" s="240" t="s">
        <v>763</v>
      </c>
      <c r="I421" s="240" t="s">
        <v>812</v>
      </c>
      <c r="J421" s="241" t="s">
        <v>669</v>
      </c>
      <c r="K421" s="462">
        <v>2.06</v>
      </c>
      <c r="L421" s="242" t="s">
        <v>813</v>
      </c>
      <c r="M421" s="414">
        <v>1059</v>
      </c>
      <c r="N421" s="414">
        <v>22</v>
      </c>
      <c r="O421" s="456">
        <f t="shared" si="12"/>
        <v>2.0774315391879131E-2</v>
      </c>
      <c r="P421" s="414">
        <v>100</v>
      </c>
      <c r="Q421" s="456">
        <f t="shared" si="13"/>
        <v>1.0084619122271423</v>
      </c>
      <c r="R421" s="872" t="s">
        <v>1253</v>
      </c>
    </row>
    <row r="422" spans="1:18" ht="39.6" x14ac:dyDescent="0.25">
      <c r="A422" s="109" t="s">
        <v>305</v>
      </c>
      <c r="B422" s="236" t="s">
        <v>707</v>
      </c>
      <c r="C422" s="236" t="s">
        <v>746</v>
      </c>
      <c r="D422" s="236" t="s">
        <v>736</v>
      </c>
      <c r="E422" s="237"/>
      <c r="F422" s="238" t="s">
        <v>754</v>
      </c>
      <c r="G422" s="460" t="s">
        <v>755</v>
      </c>
      <c r="H422" s="240" t="s">
        <v>756</v>
      </c>
      <c r="I422" s="240" t="s">
        <v>757</v>
      </c>
      <c r="J422" s="241" t="s">
        <v>669</v>
      </c>
      <c r="K422" s="457">
        <v>100</v>
      </c>
      <c r="L422" s="242" t="s">
        <v>758</v>
      </c>
      <c r="M422" s="414">
        <v>1059</v>
      </c>
      <c r="N422" s="414">
        <v>1059</v>
      </c>
      <c r="O422" s="456">
        <f t="shared" si="12"/>
        <v>1</v>
      </c>
      <c r="P422" s="414">
        <v>100</v>
      </c>
      <c r="Q422" s="456">
        <f t="shared" si="13"/>
        <v>1</v>
      </c>
      <c r="R422" s="466" t="s">
        <v>1114</v>
      </c>
    </row>
    <row r="423" spans="1:18" ht="43.2" x14ac:dyDescent="0.3">
      <c r="A423" s="109" t="s">
        <v>305</v>
      </c>
      <c r="B423" s="236" t="s">
        <v>707</v>
      </c>
      <c r="C423" s="236" t="s">
        <v>746</v>
      </c>
      <c r="D423" s="236" t="s">
        <v>736</v>
      </c>
      <c r="E423" s="237"/>
      <c r="F423" s="238" t="s">
        <v>754</v>
      </c>
      <c r="G423" s="460" t="s">
        <v>724</v>
      </c>
      <c r="H423" s="240" t="s">
        <v>763</v>
      </c>
      <c r="I423" s="240" t="s">
        <v>812</v>
      </c>
      <c r="J423" s="241" t="s">
        <v>669</v>
      </c>
      <c r="K423" s="462">
        <v>2.06</v>
      </c>
      <c r="L423" s="242" t="s">
        <v>819</v>
      </c>
      <c r="M423" s="414">
        <v>1059</v>
      </c>
      <c r="N423" s="414">
        <v>22</v>
      </c>
      <c r="O423" s="456">
        <f t="shared" si="12"/>
        <v>2.0774315391879131E-2</v>
      </c>
      <c r="P423" s="414">
        <v>100</v>
      </c>
      <c r="Q423" s="456">
        <f t="shared" si="13"/>
        <v>1.0084619122271423</v>
      </c>
      <c r="R423" s="872" t="s">
        <v>1253</v>
      </c>
    </row>
    <row r="424" spans="1:18" ht="40.200000000000003" x14ac:dyDescent="0.3">
      <c r="A424" s="109" t="s">
        <v>305</v>
      </c>
      <c r="B424" s="236" t="s">
        <v>707</v>
      </c>
      <c r="C424" s="236" t="s">
        <v>746</v>
      </c>
      <c r="D424" s="236" t="s">
        <v>736</v>
      </c>
      <c r="E424" s="237"/>
      <c r="F424" s="238" t="s">
        <v>754</v>
      </c>
      <c r="G424" s="460" t="s">
        <v>762</v>
      </c>
      <c r="H424" s="240" t="s">
        <v>763</v>
      </c>
      <c r="I424" s="240" t="s">
        <v>764</v>
      </c>
      <c r="J424" s="241" t="s">
        <v>669</v>
      </c>
      <c r="K424" s="462">
        <v>2.06</v>
      </c>
      <c r="L424" s="242"/>
      <c r="M424" s="414">
        <v>1059</v>
      </c>
      <c r="N424" s="414">
        <v>44</v>
      </c>
      <c r="O424" s="456">
        <f t="shared" si="12"/>
        <v>4.1548630783758263E-2</v>
      </c>
      <c r="P424" s="414">
        <v>100</v>
      </c>
      <c r="Q424" s="456">
        <f t="shared" si="13"/>
        <v>2.0169238244542846</v>
      </c>
      <c r="R424" s="466" t="s">
        <v>1114</v>
      </c>
    </row>
    <row r="425" spans="1:18" ht="40.200000000000003" x14ac:dyDescent="0.3">
      <c r="A425" s="109" t="s">
        <v>305</v>
      </c>
      <c r="B425" s="236" t="s">
        <v>707</v>
      </c>
      <c r="C425" s="236" t="s">
        <v>746</v>
      </c>
      <c r="D425" s="236" t="s">
        <v>736</v>
      </c>
      <c r="E425" s="237"/>
      <c r="F425" s="238" t="s">
        <v>754</v>
      </c>
      <c r="G425" s="239" t="s">
        <v>765</v>
      </c>
      <c r="H425" s="240" t="s">
        <v>763</v>
      </c>
      <c r="I425" s="240" t="s">
        <v>764</v>
      </c>
      <c r="J425" s="241" t="s">
        <v>669</v>
      </c>
      <c r="K425" s="462">
        <v>2.06</v>
      </c>
      <c r="L425" s="242"/>
      <c r="M425" s="414">
        <v>1059</v>
      </c>
      <c r="N425" s="414">
        <v>44</v>
      </c>
      <c r="O425" s="456">
        <f t="shared" si="12"/>
        <v>4.1548630783758263E-2</v>
      </c>
      <c r="P425" s="414">
        <v>100</v>
      </c>
      <c r="Q425" s="456">
        <f t="shared" si="13"/>
        <v>2.0169238244542846</v>
      </c>
      <c r="R425" s="466" t="s">
        <v>1114</v>
      </c>
    </row>
    <row r="426" spans="1:18" ht="40.200000000000003" x14ac:dyDescent="0.3">
      <c r="A426" s="109" t="s">
        <v>305</v>
      </c>
      <c r="B426" s="236" t="s">
        <v>707</v>
      </c>
      <c r="C426" s="236" t="s">
        <v>746</v>
      </c>
      <c r="D426" s="236" t="s">
        <v>736</v>
      </c>
      <c r="E426" s="237"/>
      <c r="F426" s="238" t="s">
        <v>754</v>
      </c>
      <c r="G426" s="239" t="s">
        <v>766</v>
      </c>
      <c r="H426" s="240" t="s">
        <v>763</v>
      </c>
      <c r="I426" s="240" t="s">
        <v>764</v>
      </c>
      <c r="J426" s="241" t="s">
        <v>669</v>
      </c>
      <c r="K426" s="462">
        <v>2.06</v>
      </c>
      <c r="L426" s="242"/>
      <c r="M426" s="414">
        <v>1059</v>
      </c>
      <c r="N426" s="414">
        <v>44</v>
      </c>
      <c r="O426" s="456">
        <f t="shared" si="12"/>
        <v>4.1548630783758263E-2</v>
      </c>
      <c r="P426" s="414">
        <v>100</v>
      </c>
      <c r="Q426" s="456">
        <f t="shared" si="13"/>
        <v>2.0169238244542846</v>
      </c>
      <c r="R426" s="466" t="s">
        <v>1114</v>
      </c>
    </row>
    <row r="427" spans="1:18" ht="40.200000000000003" x14ac:dyDescent="0.3">
      <c r="A427" s="109" t="s">
        <v>305</v>
      </c>
      <c r="B427" s="236" t="s">
        <v>707</v>
      </c>
      <c r="C427" s="236" t="s">
        <v>746</v>
      </c>
      <c r="D427" s="236" t="s">
        <v>736</v>
      </c>
      <c r="E427" s="237"/>
      <c r="F427" s="238" t="s">
        <v>754</v>
      </c>
      <c r="G427" s="459" t="s">
        <v>767</v>
      </c>
      <c r="H427" s="240" t="s">
        <v>763</v>
      </c>
      <c r="I427" s="240" t="s">
        <v>812</v>
      </c>
      <c r="J427" s="241" t="s">
        <v>669</v>
      </c>
      <c r="K427" s="462">
        <v>2.06</v>
      </c>
      <c r="L427" s="242" t="s">
        <v>826</v>
      </c>
      <c r="M427" s="414">
        <v>1059</v>
      </c>
      <c r="N427" s="414">
        <v>44</v>
      </c>
      <c r="O427" s="456">
        <f t="shared" si="12"/>
        <v>4.1548630783758263E-2</v>
      </c>
      <c r="P427" s="414">
        <v>100</v>
      </c>
      <c r="Q427" s="456">
        <f t="shared" si="13"/>
        <v>2.0169238244542846</v>
      </c>
      <c r="R427" s="466" t="s">
        <v>1114</v>
      </c>
    </row>
    <row r="428" spans="1:18" ht="40.200000000000003" x14ac:dyDescent="0.3">
      <c r="A428" s="109" t="s">
        <v>305</v>
      </c>
      <c r="B428" s="236" t="s">
        <v>707</v>
      </c>
      <c r="C428" s="236" t="s">
        <v>746</v>
      </c>
      <c r="D428" s="236" t="s">
        <v>736</v>
      </c>
      <c r="E428" s="237"/>
      <c r="F428" s="238" t="s">
        <v>754</v>
      </c>
      <c r="G428" s="239" t="s">
        <v>769</v>
      </c>
      <c r="H428" s="240" t="s">
        <v>763</v>
      </c>
      <c r="I428" s="240" t="s">
        <v>764</v>
      </c>
      <c r="J428" s="241" t="s">
        <v>669</v>
      </c>
      <c r="K428" s="462">
        <v>2.06</v>
      </c>
      <c r="L428" s="242"/>
      <c r="M428" s="414">
        <v>1059</v>
      </c>
      <c r="N428" s="414">
        <v>44</v>
      </c>
      <c r="O428" s="456">
        <f t="shared" si="12"/>
        <v>4.1548630783758263E-2</v>
      </c>
      <c r="P428" s="414">
        <v>100</v>
      </c>
      <c r="Q428" s="456">
        <f t="shared" si="13"/>
        <v>2.0169238244542846</v>
      </c>
      <c r="R428" s="466" t="s">
        <v>1114</v>
      </c>
    </row>
    <row r="429" spans="1:18" ht="40.200000000000003" x14ac:dyDescent="0.3">
      <c r="A429" s="109" t="s">
        <v>305</v>
      </c>
      <c r="B429" s="236" t="s">
        <v>707</v>
      </c>
      <c r="C429" s="236" t="s">
        <v>746</v>
      </c>
      <c r="D429" s="236" t="s">
        <v>736</v>
      </c>
      <c r="E429" s="237"/>
      <c r="F429" s="238" t="s">
        <v>754</v>
      </c>
      <c r="G429" s="239" t="s">
        <v>771</v>
      </c>
      <c r="H429" s="240" t="s">
        <v>763</v>
      </c>
      <c r="I429" s="240" t="s">
        <v>764</v>
      </c>
      <c r="J429" s="241" t="s">
        <v>669</v>
      </c>
      <c r="K429" s="462">
        <v>2.06</v>
      </c>
      <c r="L429" s="242"/>
      <c r="M429" s="414">
        <v>1059</v>
      </c>
      <c r="N429" s="414">
        <v>44</v>
      </c>
      <c r="O429" s="456">
        <f t="shared" si="12"/>
        <v>4.1548630783758263E-2</v>
      </c>
      <c r="P429" s="414">
        <v>100</v>
      </c>
      <c r="Q429" s="456">
        <f t="shared" si="13"/>
        <v>2.0169238244542846</v>
      </c>
      <c r="R429" s="466" t="s">
        <v>1114</v>
      </c>
    </row>
    <row r="430" spans="1:18" ht="40.200000000000003" x14ac:dyDescent="0.3">
      <c r="A430" s="109" t="s">
        <v>305</v>
      </c>
      <c r="B430" s="236" t="s">
        <v>707</v>
      </c>
      <c r="C430" s="236" t="s">
        <v>746</v>
      </c>
      <c r="D430" s="236" t="s">
        <v>736</v>
      </c>
      <c r="E430" s="237"/>
      <c r="F430" s="238" t="s">
        <v>754</v>
      </c>
      <c r="G430" s="239" t="s">
        <v>772</v>
      </c>
      <c r="H430" s="240" t="s">
        <v>763</v>
      </c>
      <c r="I430" s="240" t="s">
        <v>764</v>
      </c>
      <c r="J430" s="241" t="s">
        <v>669</v>
      </c>
      <c r="K430" s="462">
        <v>2.06</v>
      </c>
      <c r="L430" s="242"/>
      <c r="M430" s="414">
        <v>1059</v>
      </c>
      <c r="N430" s="414">
        <v>44</v>
      </c>
      <c r="O430" s="456">
        <f t="shared" si="12"/>
        <v>4.1548630783758263E-2</v>
      </c>
      <c r="P430" s="414">
        <v>100</v>
      </c>
      <c r="Q430" s="456">
        <f t="shared" si="13"/>
        <v>2.0169238244542846</v>
      </c>
      <c r="R430" s="466" t="s">
        <v>1114</v>
      </c>
    </row>
    <row r="431" spans="1:18" ht="40.200000000000003" x14ac:dyDescent="0.3">
      <c r="A431" s="109" t="s">
        <v>305</v>
      </c>
      <c r="B431" s="236" t="s">
        <v>707</v>
      </c>
      <c r="C431" s="236" t="s">
        <v>746</v>
      </c>
      <c r="D431" s="236" t="s">
        <v>736</v>
      </c>
      <c r="E431" s="237"/>
      <c r="F431" s="238" t="s">
        <v>754</v>
      </c>
      <c r="G431" s="239" t="s">
        <v>773</v>
      </c>
      <c r="H431" s="240" t="s">
        <v>763</v>
      </c>
      <c r="I431" s="240" t="s">
        <v>764</v>
      </c>
      <c r="J431" s="241" t="s">
        <v>669</v>
      </c>
      <c r="K431" s="462">
        <v>2.06</v>
      </c>
      <c r="L431" s="242"/>
      <c r="M431" s="414">
        <v>1059</v>
      </c>
      <c r="N431" s="414">
        <v>44</v>
      </c>
      <c r="O431" s="456">
        <f t="shared" si="12"/>
        <v>4.1548630783758263E-2</v>
      </c>
      <c r="P431" s="414">
        <v>100</v>
      </c>
      <c r="Q431" s="456">
        <f t="shared" si="13"/>
        <v>2.0169238244542846</v>
      </c>
      <c r="R431" s="466" t="s">
        <v>1114</v>
      </c>
    </row>
    <row r="432" spans="1:18" ht="39.6" x14ac:dyDescent="0.25">
      <c r="A432" s="109" t="s">
        <v>305</v>
      </c>
      <c r="B432" s="236" t="s">
        <v>707</v>
      </c>
      <c r="C432" s="236" t="s">
        <v>746</v>
      </c>
      <c r="D432" s="236" t="s">
        <v>736</v>
      </c>
      <c r="E432" s="237"/>
      <c r="F432" s="238" t="s">
        <v>754</v>
      </c>
      <c r="G432" s="239" t="s">
        <v>774</v>
      </c>
      <c r="H432" s="240" t="s">
        <v>775</v>
      </c>
      <c r="I432" s="240" t="s">
        <v>757</v>
      </c>
      <c r="J432" s="241" t="s">
        <v>669</v>
      </c>
      <c r="K432" s="457">
        <v>100</v>
      </c>
      <c r="L432" s="242"/>
      <c r="M432" s="414">
        <v>1059</v>
      </c>
      <c r="N432" s="414">
        <v>1059</v>
      </c>
      <c r="O432" s="456">
        <f t="shared" si="12"/>
        <v>1</v>
      </c>
      <c r="P432" s="414">
        <v>100</v>
      </c>
      <c r="Q432" s="456">
        <f t="shared" si="13"/>
        <v>1</v>
      </c>
      <c r="R432" s="466" t="s">
        <v>1114</v>
      </c>
    </row>
    <row r="433" spans="1:18" ht="39.6" x14ac:dyDescent="0.25">
      <c r="A433" s="109" t="s">
        <v>305</v>
      </c>
      <c r="B433" s="236" t="s">
        <v>707</v>
      </c>
      <c r="C433" s="236" t="s">
        <v>746</v>
      </c>
      <c r="D433" s="236" t="s">
        <v>736</v>
      </c>
      <c r="E433" s="237"/>
      <c r="F433" s="238" t="s">
        <v>754</v>
      </c>
      <c r="G433" s="239" t="s">
        <v>776</v>
      </c>
      <c r="H433" s="240" t="s">
        <v>775</v>
      </c>
      <c r="I433" s="240" t="s">
        <v>757</v>
      </c>
      <c r="J433" s="241" t="s">
        <v>669</v>
      </c>
      <c r="K433" s="457">
        <v>100</v>
      </c>
      <c r="L433" s="242"/>
      <c r="M433" s="414">
        <v>1059</v>
      </c>
      <c r="N433" s="414">
        <v>1059</v>
      </c>
      <c r="O433" s="456">
        <f t="shared" si="12"/>
        <v>1</v>
      </c>
      <c r="P433" s="414">
        <v>100</v>
      </c>
      <c r="Q433" s="456">
        <f t="shared" si="13"/>
        <v>1</v>
      </c>
      <c r="R433" s="466" t="s">
        <v>1114</v>
      </c>
    </row>
    <row r="434" spans="1:18" ht="40.200000000000003" x14ac:dyDescent="0.3">
      <c r="A434" s="109" t="s">
        <v>305</v>
      </c>
      <c r="B434" s="236" t="s">
        <v>707</v>
      </c>
      <c r="C434" s="236" t="s">
        <v>746</v>
      </c>
      <c r="D434" s="236" t="s">
        <v>736</v>
      </c>
      <c r="E434" s="237"/>
      <c r="F434" s="238" t="s">
        <v>754</v>
      </c>
      <c r="G434" s="239" t="s">
        <v>777</v>
      </c>
      <c r="H434" s="240" t="s">
        <v>763</v>
      </c>
      <c r="I434" s="240" t="s">
        <v>764</v>
      </c>
      <c r="J434" s="241" t="s">
        <v>669</v>
      </c>
      <c r="K434" s="462">
        <v>2.06</v>
      </c>
      <c r="L434" s="242"/>
      <c r="M434" s="414">
        <v>1059</v>
      </c>
      <c r="N434" s="414">
        <v>44</v>
      </c>
      <c r="O434" s="456">
        <f t="shared" si="12"/>
        <v>4.1548630783758263E-2</v>
      </c>
      <c r="P434" s="414">
        <v>100</v>
      </c>
      <c r="Q434" s="456">
        <f t="shared" si="13"/>
        <v>2.0169238244542846</v>
      </c>
      <c r="R434" s="466" t="s">
        <v>1114</v>
      </c>
    </row>
    <row r="435" spans="1:18" ht="39.6" x14ac:dyDescent="0.25">
      <c r="A435" s="109" t="s">
        <v>305</v>
      </c>
      <c r="B435" s="236" t="s">
        <v>707</v>
      </c>
      <c r="C435" s="236" t="s">
        <v>746</v>
      </c>
      <c r="D435" s="236" t="s">
        <v>736</v>
      </c>
      <c r="E435" s="237"/>
      <c r="F435" s="238" t="s">
        <v>754</v>
      </c>
      <c r="G435" s="239" t="s">
        <v>781</v>
      </c>
      <c r="H435" s="240" t="s">
        <v>775</v>
      </c>
      <c r="I435" s="240" t="s">
        <v>757</v>
      </c>
      <c r="J435" s="241" t="s">
        <v>669</v>
      </c>
      <c r="K435" s="457">
        <v>100</v>
      </c>
      <c r="L435" s="242"/>
      <c r="M435" s="414">
        <v>1059</v>
      </c>
      <c r="N435" s="414">
        <v>1059</v>
      </c>
      <c r="O435" s="456">
        <f t="shared" si="12"/>
        <v>1</v>
      </c>
      <c r="P435" s="414">
        <v>100</v>
      </c>
      <c r="Q435" s="456">
        <f t="shared" si="13"/>
        <v>1</v>
      </c>
      <c r="R435" s="466" t="s">
        <v>1114</v>
      </c>
    </row>
    <row r="436" spans="1:18" ht="40.200000000000003" x14ac:dyDescent="0.3">
      <c r="A436" s="109" t="s">
        <v>305</v>
      </c>
      <c r="B436" s="236" t="s">
        <v>707</v>
      </c>
      <c r="C436" s="236" t="s">
        <v>746</v>
      </c>
      <c r="D436" s="236" t="s">
        <v>736</v>
      </c>
      <c r="E436" s="237"/>
      <c r="F436" s="238" t="s">
        <v>754</v>
      </c>
      <c r="G436" s="239" t="s">
        <v>782</v>
      </c>
      <c r="H436" s="240" t="s">
        <v>763</v>
      </c>
      <c r="I436" s="240" t="s">
        <v>764</v>
      </c>
      <c r="J436" s="241" t="s">
        <v>669</v>
      </c>
      <c r="K436" s="462">
        <v>2.06</v>
      </c>
      <c r="L436" s="242"/>
      <c r="M436" s="414">
        <v>1059</v>
      </c>
      <c r="N436" s="414">
        <v>44</v>
      </c>
      <c r="O436" s="456">
        <f t="shared" si="12"/>
        <v>4.1548630783758263E-2</v>
      </c>
      <c r="P436" s="414">
        <v>100</v>
      </c>
      <c r="Q436" s="456">
        <f t="shared" si="13"/>
        <v>2.0169238244542846</v>
      </c>
      <c r="R436" s="466" t="s">
        <v>1114</v>
      </c>
    </row>
    <row r="437" spans="1:18" ht="40.200000000000003" x14ac:dyDescent="0.3">
      <c r="A437" s="109" t="s">
        <v>305</v>
      </c>
      <c r="B437" s="236" t="s">
        <v>707</v>
      </c>
      <c r="C437" s="236" t="s">
        <v>746</v>
      </c>
      <c r="D437" s="236" t="s">
        <v>736</v>
      </c>
      <c r="E437" s="237"/>
      <c r="F437" s="238" t="s">
        <v>754</v>
      </c>
      <c r="G437" s="239" t="s">
        <v>783</v>
      </c>
      <c r="H437" s="240" t="s">
        <v>763</v>
      </c>
      <c r="I437" s="240" t="s">
        <v>764</v>
      </c>
      <c r="J437" s="241" t="s">
        <v>669</v>
      </c>
      <c r="K437" s="462">
        <v>2.06</v>
      </c>
      <c r="L437" s="242"/>
      <c r="M437" s="414">
        <v>1059</v>
      </c>
      <c r="N437" s="414">
        <v>44</v>
      </c>
      <c r="O437" s="456">
        <f t="shared" si="12"/>
        <v>4.1548630783758263E-2</v>
      </c>
      <c r="P437" s="414">
        <v>100</v>
      </c>
      <c r="Q437" s="456">
        <f t="shared" si="13"/>
        <v>2.0169238244542846</v>
      </c>
      <c r="R437" s="466" t="s">
        <v>1114</v>
      </c>
    </row>
    <row r="438" spans="1:18" ht="40.200000000000003" x14ac:dyDescent="0.3">
      <c r="A438" s="109" t="s">
        <v>305</v>
      </c>
      <c r="B438" s="236" t="s">
        <v>707</v>
      </c>
      <c r="C438" s="236" t="s">
        <v>746</v>
      </c>
      <c r="D438" s="236" t="s">
        <v>736</v>
      </c>
      <c r="E438" s="237"/>
      <c r="F438" s="238" t="s">
        <v>754</v>
      </c>
      <c r="G438" s="239" t="s">
        <v>784</v>
      </c>
      <c r="H438" s="240" t="s">
        <v>763</v>
      </c>
      <c r="I438" s="240" t="s">
        <v>764</v>
      </c>
      <c r="J438" s="241" t="s">
        <v>669</v>
      </c>
      <c r="K438" s="462">
        <v>2.06</v>
      </c>
      <c r="L438" s="242"/>
      <c r="M438" s="414">
        <v>1059</v>
      </c>
      <c r="N438" s="414">
        <v>44</v>
      </c>
      <c r="O438" s="456">
        <f t="shared" si="12"/>
        <v>4.1548630783758263E-2</v>
      </c>
      <c r="P438" s="414">
        <v>100</v>
      </c>
      <c r="Q438" s="456">
        <f t="shared" si="13"/>
        <v>2.0169238244542846</v>
      </c>
      <c r="R438" s="466" t="s">
        <v>1114</v>
      </c>
    </row>
    <row r="439" spans="1:18" ht="40.200000000000003" x14ac:dyDescent="0.3">
      <c r="A439" s="109" t="s">
        <v>305</v>
      </c>
      <c r="B439" s="236" t="s">
        <v>707</v>
      </c>
      <c r="C439" s="236" t="s">
        <v>746</v>
      </c>
      <c r="D439" s="236" t="s">
        <v>736</v>
      </c>
      <c r="E439" s="237"/>
      <c r="F439" s="238" t="s">
        <v>754</v>
      </c>
      <c r="G439" s="460" t="s">
        <v>785</v>
      </c>
      <c r="H439" s="240" t="s">
        <v>763</v>
      </c>
      <c r="I439" s="240" t="s">
        <v>764</v>
      </c>
      <c r="J439" s="241" t="s">
        <v>669</v>
      </c>
      <c r="K439" s="462">
        <v>2.06</v>
      </c>
      <c r="L439" s="242"/>
      <c r="M439" s="414">
        <v>1059</v>
      </c>
      <c r="N439" s="414">
        <v>44</v>
      </c>
      <c r="O439" s="456">
        <f t="shared" si="12"/>
        <v>4.1548630783758263E-2</v>
      </c>
      <c r="P439" s="414">
        <v>100</v>
      </c>
      <c r="Q439" s="456">
        <f t="shared" si="13"/>
        <v>2.0169238244542846</v>
      </c>
      <c r="R439" s="466" t="s">
        <v>1114</v>
      </c>
    </row>
    <row r="440" spans="1:18" ht="40.200000000000003" x14ac:dyDescent="0.3">
      <c r="A440" s="109" t="s">
        <v>305</v>
      </c>
      <c r="B440" s="236" t="s">
        <v>707</v>
      </c>
      <c r="C440" s="236" t="s">
        <v>746</v>
      </c>
      <c r="D440" s="236" t="s">
        <v>736</v>
      </c>
      <c r="E440" s="237"/>
      <c r="F440" s="238" t="s">
        <v>754</v>
      </c>
      <c r="G440" s="460" t="s">
        <v>786</v>
      </c>
      <c r="H440" s="240" t="s">
        <v>763</v>
      </c>
      <c r="I440" s="240" t="s">
        <v>764</v>
      </c>
      <c r="J440" s="241" t="s">
        <v>669</v>
      </c>
      <c r="K440" s="462">
        <v>2.06</v>
      </c>
      <c r="L440" s="242"/>
      <c r="M440" s="414">
        <v>1059</v>
      </c>
      <c r="N440" s="414">
        <v>44</v>
      </c>
      <c r="O440" s="456">
        <f t="shared" si="12"/>
        <v>4.1548630783758263E-2</v>
      </c>
      <c r="P440" s="414">
        <v>100</v>
      </c>
      <c r="Q440" s="456">
        <f t="shared" si="13"/>
        <v>2.0169238244542846</v>
      </c>
      <c r="R440" s="466" t="s">
        <v>1114</v>
      </c>
    </row>
    <row r="441" spans="1:18" ht="40.200000000000003" x14ac:dyDescent="0.3">
      <c r="A441" s="109" t="s">
        <v>305</v>
      </c>
      <c r="B441" s="236" t="s">
        <v>707</v>
      </c>
      <c r="C441" s="236" t="s">
        <v>746</v>
      </c>
      <c r="D441" s="236" t="s">
        <v>736</v>
      </c>
      <c r="E441" s="237"/>
      <c r="F441" s="238" t="s">
        <v>754</v>
      </c>
      <c r="G441" s="460" t="s">
        <v>787</v>
      </c>
      <c r="H441" s="240" t="s">
        <v>763</v>
      </c>
      <c r="I441" s="240" t="s">
        <v>764</v>
      </c>
      <c r="J441" s="241" t="s">
        <v>669</v>
      </c>
      <c r="K441" s="462">
        <v>2.06</v>
      </c>
      <c r="L441" s="242"/>
      <c r="M441" s="414">
        <v>1059</v>
      </c>
      <c r="N441" s="414">
        <v>44</v>
      </c>
      <c r="O441" s="456">
        <f t="shared" si="12"/>
        <v>4.1548630783758263E-2</v>
      </c>
      <c r="P441" s="414">
        <v>100</v>
      </c>
      <c r="Q441" s="456">
        <f t="shared" si="13"/>
        <v>2.0169238244542846</v>
      </c>
      <c r="R441" s="466" t="s">
        <v>1114</v>
      </c>
    </row>
    <row r="442" spans="1:18" ht="40.200000000000003" x14ac:dyDescent="0.3">
      <c r="A442" s="109" t="s">
        <v>305</v>
      </c>
      <c r="B442" s="236" t="s">
        <v>707</v>
      </c>
      <c r="C442" s="236" t="s">
        <v>746</v>
      </c>
      <c r="D442" s="236" t="s">
        <v>736</v>
      </c>
      <c r="E442" s="237"/>
      <c r="F442" s="238" t="s">
        <v>754</v>
      </c>
      <c r="G442" s="460" t="s">
        <v>788</v>
      </c>
      <c r="H442" s="240" t="s">
        <v>763</v>
      </c>
      <c r="I442" s="240" t="s">
        <v>764</v>
      </c>
      <c r="J442" s="241" t="s">
        <v>669</v>
      </c>
      <c r="K442" s="462">
        <v>2.06</v>
      </c>
      <c r="L442" s="242"/>
      <c r="M442" s="414">
        <v>1059</v>
      </c>
      <c r="N442" s="414">
        <v>44</v>
      </c>
      <c r="O442" s="456">
        <f t="shared" si="12"/>
        <v>4.1548630783758263E-2</v>
      </c>
      <c r="P442" s="414">
        <v>100</v>
      </c>
      <c r="Q442" s="456">
        <f t="shared" si="13"/>
        <v>2.0169238244542846</v>
      </c>
      <c r="R442" s="466" t="s">
        <v>1114</v>
      </c>
    </row>
    <row r="443" spans="1:18" ht="39.6" x14ac:dyDescent="0.25">
      <c r="A443" s="109" t="s">
        <v>305</v>
      </c>
      <c r="B443" s="236" t="s">
        <v>707</v>
      </c>
      <c r="C443" s="236" t="s">
        <v>746</v>
      </c>
      <c r="D443" s="236" t="s">
        <v>736</v>
      </c>
      <c r="E443" s="237"/>
      <c r="F443" s="238" t="s">
        <v>754</v>
      </c>
      <c r="G443" s="460" t="s">
        <v>789</v>
      </c>
      <c r="H443" s="240" t="s">
        <v>775</v>
      </c>
      <c r="I443" s="240" t="s">
        <v>757</v>
      </c>
      <c r="J443" s="241" t="s">
        <v>669</v>
      </c>
      <c r="K443" s="457">
        <v>100</v>
      </c>
      <c r="L443" s="242"/>
      <c r="M443" s="414">
        <v>1059</v>
      </c>
      <c r="N443" s="414">
        <v>1059</v>
      </c>
      <c r="O443" s="456">
        <f t="shared" si="12"/>
        <v>1</v>
      </c>
      <c r="P443" s="414">
        <v>100</v>
      </c>
      <c r="Q443" s="456">
        <f t="shared" si="13"/>
        <v>1</v>
      </c>
      <c r="R443" s="466" t="s">
        <v>1114</v>
      </c>
    </row>
    <row r="444" spans="1:18" ht="39.6" x14ac:dyDescent="0.25">
      <c r="A444" s="109" t="s">
        <v>305</v>
      </c>
      <c r="B444" s="236" t="s">
        <v>707</v>
      </c>
      <c r="C444" s="236" t="s">
        <v>746</v>
      </c>
      <c r="D444" s="236" t="s">
        <v>736</v>
      </c>
      <c r="E444" s="237"/>
      <c r="F444" s="238" t="s">
        <v>754</v>
      </c>
      <c r="G444" s="460" t="s">
        <v>790</v>
      </c>
      <c r="H444" s="240" t="s">
        <v>775</v>
      </c>
      <c r="I444" s="240" t="s">
        <v>757</v>
      </c>
      <c r="J444" s="241" t="s">
        <v>669</v>
      </c>
      <c r="K444" s="457">
        <v>100</v>
      </c>
      <c r="L444" s="242"/>
      <c r="M444" s="414">
        <v>1059</v>
      </c>
      <c r="N444" s="414">
        <v>1059</v>
      </c>
      <c r="O444" s="456">
        <f t="shared" si="12"/>
        <v>1</v>
      </c>
      <c r="P444" s="414">
        <v>100</v>
      </c>
      <c r="Q444" s="456">
        <f t="shared" si="13"/>
        <v>1</v>
      </c>
      <c r="R444" s="466" t="s">
        <v>1114</v>
      </c>
    </row>
    <row r="445" spans="1:18" ht="40.200000000000003" x14ac:dyDescent="0.3">
      <c r="A445" s="109" t="s">
        <v>305</v>
      </c>
      <c r="B445" s="236" t="s">
        <v>707</v>
      </c>
      <c r="C445" s="236" t="s">
        <v>746</v>
      </c>
      <c r="D445" s="236" t="s">
        <v>736</v>
      </c>
      <c r="E445" s="237"/>
      <c r="F445" s="238" t="s">
        <v>754</v>
      </c>
      <c r="G445" s="460" t="s">
        <v>791</v>
      </c>
      <c r="H445" s="240" t="s">
        <v>763</v>
      </c>
      <c r="I445" s="240" t="s">
        <v>764</v>
      </c>
      <c r="J445" s="241" t="s">
        <v>669</v>
      </c>
      <c r="K445" s="462">
        <v>2.06</v>
      </c>
      <c r="L445" s="242"/>
      <c r="M445" s="414">
        <v>1059</v>
      </c>
      <c r="N445" s="414">
        <v>44</v>
      </c>
      <c r="O445" s="456">
        <f t="shared" si="12"/>
        <v>4.1548630783758263E-2</v>
      </c>
      <c r="P445" s="414">
        <v>100</v>
      </c>
      <c r="Q445" s="456">
        <f t="shared" si="13"/>
        <v>2.0169238244542846</v>
      </c>
      <c r="R445" s="466" t="s">
        <v>1114</v>
      </c>
    </row>
    <row r="446" spans="1:18" ht="40.200000000000003" x14ac:dyDescent="0.3">
      <c r="A446" s="109" t="s">
        <v>305</v>
      </c>
      <c r="B446" s="236" t="s">
        <v>707</v>
      </c>
      <c r="C446" s="236" t="s">
        <v>746</v>
      </c>
      <c r="D446" s="236" t="s">
        <v>736</v>
      </c>
      <c r="E446" s="237"/>
      <c r="F446" s="238" t="s">
        <v>754</v>
      </c>
      <c r="G446" s="460" t="s">
        <v>792</v>
      </c>
      <c r="H446" s="240" t="s">
        <v>763</v>
      </c>
      <c r="I446" s="240" t="s">
        <v>764</v>
      </c>
      <c r="J446" s="241" t="s">
        <v>669</v>
      </c>
      <c r="K446" s="462">
        <v>2.06</v>
      </c>
      <c r="L446" s="242" t="s">
        <v>826</v>
      </c>
      <c r="M446" s="414">
        <v>1059</v>
      </c>
      <c r="N446" s="414">
        <v>44</v>
      </c>
      <c r="O446" s="456">
        <f t="shared" si="12"/>
        <v>4.1548630783758263E-2</v>
      </c>
      <c r="P446" s="414">
        <v>100</v>
      </c>
      <c r="Q446" s="456">
        <f t="shared" si="13"/>
        <v>2.0169238244542846</v>
      </c>
      <c r="R446" s="466" t="s">
        <v>1114</v>
      </c>
    </row>
    <row r="447" spans="1:18" ht="39.6" x14ac:dyDescent="0.25">
      <c r="A447" s="109" t="s">
        <v>305</v>
      </c>
      <c r="B447" s="236" t="s">
        <v>707</v>
      </c>
      <c r="C447" s="236" t="s">
        <v>746</v>
      </c>
      <c r="D447" s="236" t="s">
        <v>736</v>
      </c>
      <c r="E447" s="237"/>
      <c r="F447" s="238" t="s">
        <v>754</v>
      </c>
      <c r="G447" s="460" t="s">
        <v>794</v>
      </c>
      <c r="H447" s="240" t="s">
        <v>756</v>
      </c>
      <c r="I447" s="240" t="s">
        <v>757</v>
      </c>
      <c r="J447" s="241" t="s">
        <v>669</v>
      </c>
      <c r="K447" s="457">
        <v>100</v>
      </c>
      <c r="L447" s="242" t="s">
        <v>758</v>
      </c>
      <c r="M447" s="414">
        <v>1059</v>
      </c>
      <c r="N447" s="414">
        <v>1059</v>
      </c>
      <c r="O447" s="456">
        <f t="shared" si="12"/>
        <v>1</v>
      </c>
      <c r="P447" s="414">
        <v>100</v>
      </c>
      <c r="Q447" s="456">
        <f t="shared" si="13"/>
        <v>1</v>
      </c>
      <c r="R447" s="466" t="s">
        <v>1114</v>
      </c>
    </row>
    <row r="448" spans="1:18" ht="40.200000000000003" x14ac:dyDescent="0.3">
      <c r="A448" s="109" t="s">
        <v>305</v>
      </c>
      <c r="B448" s="236" t="s">
        <v>707</v>
      </c>
      <c r="C448" s="236" t="s">
        <v>746</v>
      </c>
      <c r="D448" s="236" t="s">
        <v>736</v>
      </c>
      <c r="E448" s="237"/>
      <c r="F448" s="238" t="s">
        <v>754</v>
      </c>
      <c r="G448" s="460" t="s">
        <v>795</v>
      </c>
      <c r="H448" s="240" t="s">
        <v>763</v>
      </c>
      <c r="I448" s="240" t="s">
        <v>764</v>
      </c>
      <c r="J448" s="241" t="s">
        <v>669</v>
      </c>
      <c r="K448" s="462">
        <v>2.06</v>
      </c>
      <c r="L448" s="243" t="s">
        <v>820</v>
      </c>
      <c r="M448" s="414">
        <v>1059</v>
      </c>
      <c r="N448" s="414">
        <v>44</v>
      </c>
      <c r="O448" s="456">
        <f t="shared" si="12"/>
        <v>4.1548630783758263E-2</v>
      </c>
      <c r="P448" s="414">
        <v>100</v>
      </c>
      <c r="Q448" s="456">
        <f t="shared" si="13"/>
        <v>2.0169238244542846</v>
      </c>
      <c r="R448" s="466" t="s">
        <v>1114</v>
      </c>
    </row>
    <row r="449" spans="1:18" ht="40.200000000000003" x14ac:dyDescent="0.3">
      <c r="A449" s="109" t="s">
        <v>305</v>
      </c>
      <c r="B449" s="236" t="s">
        <v>707</v>
      </c>
      <c r="C449" s="236" t="s">
        <v>746</v>
      </c>
      <c r="D449" s="236" t="s">
        <v>736</v>
      </c>
      <c r="E449" s="237"/>
      <c r="F449" s="238" t="s">
        <v>754</v>
      </c>
      <c r="G449" s="460" t="s">
        <v>796</v>
      </c>
      <c r="H449" s="240" t="s">
        <v>763</v>
      </c>
      <c r="I449" s="240" t="s">
        <v>797</v>
      </c>
      <c r="J449" s="241" t="s">
        <v>669</v>
      </c>
      <c r="K449" s="462">
        <v>2.06</v>
      </c>
      <c r="L449" s="242"/>
      <c r="M449" s="414">
        <v>1059</v>
      </c>
      <c r="N449" s="414">
        <v>44</v>
      </c>
      <c r="O449" s="456">
        <f t="shared" si="12"/>
        <v>4.1548630783758263E-2</v>
      </c>
      <c r="P449" s="414">
        <v>100</v>
      </c>
      <c r="Q449" s="456">
        <f t="shared" si="13"/>
        <v>2.0169238244542846</v>
      </c>
      <c r="R449" s="466" t="s">
        <v>1114</v>
      </c>
    </row>
    <row r="450" spans="1:18" ht="40.200000000000003" x14ac:dyDescent="0.3">
      <c r="A450" s="109" t="s">
        <v>305</v>
      </c>
      <c r="B450" s="236" t="s">
        <v>707</v>
      </c>
      <c r="C450" s="236" t="s">
        <v>746</v>
      </c>
      <c r="D450" s="236" t="s">
        <v>736</v>
      </c>
      <c r="E450" s="237"/>
      <c r="F450" s="238" t="s">
        <v>754</v>
      </c>
      <c r="G450" s="460" t="s">
        <v>798</v>
      </c>
      <c r="H450" s="240" t="s">
        <v>763</v>
      </c>
      <c r="I450" s="240" t="s">
        <v>764</v>
      </c>
      <c r="J450" s="241" t="s">
        <v>669</v>
      </c>
      <c r="K450" s="462">
        <v>2.06</v>
      </c>
      <c r="L450" s="242"/>
      <c r="M450" s="414">
        <v>1059</v>
      </c>
      <c r="N450" s="414">
        <v>44</v>
      </c>
      <c r="O450" s="456">
        <f t="shared" si="12"/>
        <v>4.1548630783758263E-2</v>
      </c>
      <c r="P450" s="414">
        <v>100</v>
      </c>
      <c r="Q450" s="456">
        <f t="shared" si="13"/>
        <v>2.0169238244542846</v>
      </c>
      <c r="R450" s="466" t="s">
        <v>1114</v>
      </c>
    </row>
    <row r="451" spans="1:18" ht="40.200000000000003" x14ac:dyDescent="0.3">
      <c r="A451" s="109" t="s">
        <v>305</v>
      </c>
      <c r="B451" s="236" t="s">
        <v>707</v>
      </c>
      <c r="C451" s="236" t="s">
        <v>746</v>
      </c>
      <c r="D451" s="236" t="s">
        <v>736</v>
      </c>
      <c r="E451" s="237"/>
      <c r="F451" s="238" t="s">
        <v>799</v>
      </c>
      <c r="G451" s="460" t="s">
        <v>800</v>
      </c>
      <c r="H451" s="240" t="s">
        <v>763</v>
      </c>
      <c r="I451" s="240" t="s">
        <v>764</v>
      </c>
      <c r="J451" s="461" t="s">
        <v>801</v>
      </c>
      <c r="K451" s="462">
        <v>2.06</v>
      </c>
      <c r="L451" s="242"/>
      <c r="M451" s="414">
        <v>1059</v>
      </c>
      <c r="N451" s="414">
        <v>44</v>
      </c>
      <c r="O451" s="456">
        <f t="shared" si="12"/>
        <v>4.1548630783758263E-2</v>
      </c>
      <c r="P451" s="414">
        <v>100</v>
      </c>
      <c r="Q451" s="456">
        <f t="shared" si="13"/>
        <v>2.0169238244542846</v>
      </c>
      <c r="R451" s="466" t="s">
        <v>1114</v>
      </c>
    </row>
    <row r="452" spans="1:18" ht="40.200000000000003" x14ac:dyDescent="0.3">
      <c r="A452" s="109" t="s">
        <v>305</v>
      </c>
      <c r="B452" s="236" t="s">
        <v>707</v>
      </c>
      <c r="C452" s="236" t="s">
        <v>746</v>
      </c>
      <c r="D452" s="236" t="s">
        <v>736</v>
      </c>
      <c r="E452" s="237"/>
      <c r="F452" s="238" t="s">
        <v>799</v>
      </c>
      <c r="G452" s="460" t="s">
        <v>802</v>
      </c>
      <c r="H452" s="240" t="s">
        <v>763</v>
      </c>
      <c r="I452" s="240" t="s">
        <v>764</v>
      </c>
      <c r="J452" s="461" t="s">
        <v>801</v>
      </c>
      <c r="K452" s="462">
        <v>2.06</v>
      </c>
      <c r="L452" s="242"/>
      <c r="M452" s="414">
        <v>1059</v>
      </c>
      <c r="N452" s="414">
        <v>44</v>
      </c>
      <c r="O452" s="456">
        <f t="shared" si="12"/>
        <v>4.1548630783758263E-2</v>
      </c>
      <c r="P452" s="414">
        <v>100</v>
      </c>
      <c r="Q452" s="456">
        <f t="shared" si="13"/>
        <v>2.0169238244542846</v>
      </c>
      <c r="R452" s="466" t="s">
        <v>1114</v>
      </c>
    </row>
    <row r="453" spans="1:18" ht="40.200000000000003" x14ac:dyDescent="0.3">
      <c r="A453" s="109" t="s">
        <v>305</v>
      </c>
      <c r="B453" s="236" t="s">
        <v>707</v>
      </c>
      <c r="C453" s="236" t="s">
        <v>746</v>
      </c>
      <c r="D453" s="236" t="s">
        <v>736</v>
      </c>
      <c r="E453" s="237"/>
      <c r="F453" s="238" t="s">
        <v>799</v>
      </c>
      <c r="G453" s="460" t="s">
        <v>803</v>
      </c>
      <c r="H453" s="240" t="s">
        <v>763</v>
      </c>
      <c r="I453" s="240" t="s">
        <v>764</v>
      </c>
      <c r="J453" s="461" t="s">
        <v>801</v>
      </c>
      <c r="K453" s="462">
        <v>2.06</v>
      </c>
      <c r="L453" s="242"/>
      <c r="M453" s="414">
        <v>1059</v>
      </c>
      <c r="N453" s="414">
        <v>44</v>
      </c>
      <c r="O453" s="456">
        <f t="shared" ref="O453:O516" si="14">N453/M453</f>
        <v>4.1548630783758263E-2</v>
      </c>
      <c r="P453" s="414">
        <v>100</v>
      </c>
      <c r="Q453" s="456">
        <f t="shared" ref="Q453:Q516" si="15">N453/(M453*K453/100)</f>
        <v>2.0169238244542846</v>
      </c>
      <c r="R453" s="466" t="s">
        <v>1114</v>
      </c>
    </row>
    <row r="454" spans="1:18" ht="40.200000000000003" x14ac:dyDescent="0.3">
      <c r="A454" s="109" t="s">
        <v>305</v>
      </c>
      <c r="B454" s="236" t="s">
        <v>707</v>
      </c>
      <c r="C454" s="236" t="s">
        <v>746</v>
      </c>
      <c r="D454" s="236" t="s">
        <v>736</v>
      </c>
      <c r="E454" s="237"/>
      <c r="F454" s="238" t="s">
        <v>799</v>
      </c>
      <c r="G454" s="460" t="s">
        <v>804</v>
      </c>
      <c r="H454" s="240" t="s">
        <v>763</v>
      </c>
      <c r="I454" s="240" t="s">
        <v>764</v>
      </c>
      <c r="J454" s="461" t="s">
        <v>801</v>
      </c>
      <c r="K454" s="462">
        <v>2.06</v>
      </c>
      <c r="L454" s="242"/>
      <c r="M454" s="414">
        <v>1059</v>
      </c>
      <c r="N454" s="414">
        <v>44</v>
      </c>
      <c r="O454" s="456">
        <f t="shared" si="14"/>
        <v>4.1548630783758263E-2</v>
      </c>
      <c r="P454" s="414">
        <v>100</v>
      </c>
      <c r="Q454" s="456">
        <f t="shared" si="15"/>
        <v>2.0169238244542846</v>
      </c>
      <c r="R454" s="466" t="s">
        <v>1114</v>
      </c>
    </row>
    <row r="455" spans="1:18" ht="40.200000000000003" x14ac:dyDescent="0.3">
      <c r="A455" s="109" t="s">
        <v>305</v>
      </c>
      <c r="B455" s="236" t="s">
        <v>707</v>
      </c>
      <c r="C455" s="236" t="s">
        <v>746</v>
      </c>
      <c r="D455" s="236" t="s">
        <v>736</v>
      </c>
      <c r="E455" s="237"/>
      <c r="F455" s="238" t="s">
        <v>799</v>
      </c>
      <c r="G455" s="460" t="s">
        <v>805</v>
      </c>
      <c r="H455" s="240" t="s">
        <v>763</v>
      </c>
      <c r="I455" s="240" t="s">
        <v>764</v>
      </c>
      <c r="J455" s="461" t="s">
        <v>801</v>
      </c>
      <c r="K455" s="462">
        <v>2.06</v>
      </c>
      <c r="L455" s="242"/>
      <c r="M455" s="414">
        <v>1059</v>
      </c>
      <c r="N455" s="414">
        <v>44</v>
      </c>
      <c r="O455" s="456">
        <f t="shared" si="14"/>
        <v>4.1548630783758263E-2</v>
      </c>
      <c r="P455" s="414">
        <v>100</v>
      </c>
      <c r="Q455" s="456">
        <f t="shared" si="15"/>
        <v>2.0169238244542846</v>
      </c>
      <c r="R455" s="466" t="s">
        <v>1114</v>
      </c>
    </row>
    <row r="456" spans="1:18" ht="40.200000000000003" x14ac:dyDescent="0.3">
      <c r="A456" s="109" t="s">
        <v>305</v>
      </c>
      <c r="B456" s="236" t="s">
        <v>707</v>
      </c>
      <c r="C456" s="236" t="s">
        <v>746</v>
      </c>
      <c r="D456" s="236" t="s">
        <v>736</v>
      </c>
      <c r="E456" s="237"/>
      <c r="F456" s="238" t="s">
        <v>799</v>
      </c>
      <c r="G456" s="460" t="s">
        <v>806</v>
      </c>
      <c r="H456" s="240" t="s">
        <v>763</v>
      </c>
      <c r="I456" s="240" t="s">
        <v>797</v>
      </c>
      <c r="J456" s="461" t="s">
        <v>801</v>
      </c>
      <c r="K456" s="462">
        <v>2.06</v>
      </c>
      <c r="L456" s="242"/>
      <c r="M456" s="414">
        <v>1059</v>
      </c>
      <c r="N456" s="414">
        <v>44</v>
      </c>
      <c r="O456" s="456">
        <f t="shared" si="14"/>
        <v>4.1548630783758263E-2</v>
      </c>
      <c r="P456" s="414">
        <v>100</v>
      </c>
      <c r="Q456" s="456">
        <f t="shared" si="15"/>
        <v>2.0169238244542846</v>
      </c>
      <c r="R456" s="466" t="s">
        <v>1114</v>
      </c>
    </row>
    <row r="457" spans="1:18" ht="40.200000000000003" x14ac:dyDescent="0.3">
      <c r="A457" s="109" t="s">
        <v>305</v>
      </c>
      <c r="B457" s="236" t="s">
        <v>707</v>
      </c>
      <c r="C457" s="236" t="s">
        <v>746</v>
      </c>
      <c r="D457" s="236" t="s">
        <v>736</v>
      </c>
      <c r="E457" s="237"/>
      <c r="F457" s="238" t="s">
        <v>799</v>
      </c>
      <c r="G457" s="460" t="s">
        <v>807</v>
      </c>
      <c r="H457" s="240" t="s">
        <v>763</v>
      </c>
      <c r="I457" s="240" t="s">
        <v>797</v>
      </c>
      <c r="J457" s="461" t="s">
        <v>801</v>
      </c>
      <c r="K457" s="462">
        <v>2.06</v>
      </c>
      <c r="L457" s="242"/>
      <c r="M457" s="414">
        <v>1059</v>
      </c>
      <c r="N457" s="414">
        <v>44</v>
      </c>
      <c r="O457" s="456">
        <f t="shared" si="14"/>
        <v>4.1548630783758263E-2</v>
      </c>
      <c r="P457" s="414">
        <v>100</v>
      </c>
      <c r="Q457" s="456">
        <f t="shared" si="15"/>
        <v>2.0169238244542846</v>
      </c>
      <c r="R457" s="466" t="s">
        <v>1114</v>
      </c>
    </row>
    <row r="458" spans="1:18" ht="40.200000000000003" x14ac:dyDescent="0.3">
      <c r="A458" s="109" t="s">
        <v>305</v>
      </c>
      <c r="B458" s="236" t="s">
        <v>707</v>
      </c>
      <c r="C458" s="236" t="s">
        <v>746</v>
      </c>
      <c r="D458" s="236" t="s">
        <v>736</v>
      </c>
      <c r="E458" s="237"/>
      <c r="F458" s="238" t="s">
        <v>799</v>
      </c>
      <c r="G458" s="460" t="s">
        <v>808</v>
      </c>
      <c r="H458" s="240" t="s">
        <v>763</v>
      </c>
      <c r="I458" s="240" t="s">
        <v>764</v>
      </c>
      <c r="J458" s="461" t="s">
        <v>801</v>
      </c>
      <c r="K458" s="462">
        <v>2.06</v>
      </c>
      <c r="L458" s="242"/>
      <c r="M458" s="414">
        <v>1059</v>
      </c>
      <c r="N458" s="414">
        <v>44</v>
      </c>
      <c r="O458" s="456">
        <f t="shared" si="14"/>
        <v>4.1548630783758263E-2</v>
      </c>
      <c r="P458" s="414">
        <v>100</v>
      </c>
      <c r="Q458" s="456">
        <f t="shared" si="15"/>
        <v>2.0169238244542846</v>
      </c>
      <c r="R458" s="466" t="s">
        <v>1114</v>
      </c>
    </row>
    <row r="459" spans="1:18" ht="43.2" x14ac:dyDescent="0.25">
      <c r="A459" s="109" t="s">
        <v>305</v>
      </c>
      <c r="B459" s="236" t="s">
        <v>707</v>
      </c>
      <c r="C459" s="236" t="s">
        <v>746</v>
      </c>
      <c r="D459" s="236" t="s">
        <v>739</v>
      </c>
      <c r="E459" s="237"/>
      <c r="F459" s="238" t="s">
        <v>754</v>
      </c>
      <c r="G459" s="460" t="s">
        <v>809</v>
      </c>
      <c r="H459" s="240" t="s">
        <v>763</v>
      </c>
      <c r="I459" s="240" t="s">
        <v>812</v>
      </c>
      <c r="J459" s="241" t="s">
        <v>669</v>
      </c>
      <c r="K459" s="457">
        <v>8.31</v>
      </c>
      <c r="L459" s="242" t="s">
        <v>827</v>
      </c>
      <c r="M459" s="414">
        <v>1697</v>
      </c>
      <c r="N459" s="414">
        <v>141</v>
      </c>
      <c r="O459" s="456">
        <f t="shared" si="14"/>
        <v>8.3087802003535646E-2</v>
      </c>
      <c r="P459" s="414">
        <v>100</v>
      </c>
      <c r="Q459" s="456">
        <f t="shared" si="15"/>
        <v>0.99985321303893682</v>
      </c>
      <c r="R459" s="872" t="s">
        <v>1253</v>
      </c>
    </row>
    <row r="460" spans="1:18" ht="39.6" x14ac:dyDescent="0.25">
      <c r="A460" s="109" t="s">
        <v>305</v>
      </c>
      <c r="B460" s="236" t="s">
        <v>707</v>
      </c>
      <c r="C460" s="236" t="s">
        <v>746</v>
      </c>
      <c r="D460" s="236" t="s">
        <v>739</v>
      </c>
      <c r="E460" s="237"/>
      <c r="F460" s="238" t="s">
        <v>754</v>
      </c>
      <c r="G460" s="460" t="s">
        <v>755</v>
      </c>
      <c r="H460" s="240" t="s">
        <v>756</v>
      </c>
      <c r="I460" s="240" t="s">
        <v>757</v>
      </c>
      <c r="J460" s="241" t="s">
        <v>669</v>
      </c>
      <c r="K460" s="457">
        <v>100</v>
      </c>
      <c r="L460" s="242" t="s">
        <v>758</v>
      </c>
      <c r="M460" s="414">
        <v>1697</v>
      </c>
      <c r="N460" s="414">
        <v>1697</v>
      </c>
      <c r="O460" s="456">
        <f t="shared" si="14"/>
        <v>1</v>
      </c>
      <c r="P460" s="414">
        <v>96</v>
      </c>
      <c r="Q460" s="456">
        <f t="shared" si="15"/>
        <v>1</v>
      </c>
      <c r="R460" s="466" t="s">
        <v>1114</v>
      </c>
    </row>
    <row r="461" spans="1:18" ht="43.2" x14ac:dyDescent="0.25">
      <c r="A461" s="109" t="s">
        <v>305</v>
      </c>
      <c r="B461" s="236" t="s">
        <v>707</v>
      </c>
      <c r="C461" s="236" t="s">
        <v>746</v>
      </c>
      <c r="D461" s="236" t="s">
        <v>739</v>
      </c>
      <c r="E461" s="237"/>
      <c r="F461" s="238" t="s">
        <v>754</v>
      </c>
      <c r="G461" s="460" t="s">
        <v>724</v>
      </c>
      <c r="H461" s="240" t="s">
        <v>763</v>
      </c>
      <c r="I461" s="240" t="s">
        <v>812</v>
      </c>
      <c r="J461" s="241" t="s">
        <v>669</v>
      </c>
      <c r="K461" s="457">
        <v>8.31</v>
      </c>
      <c r="L461" s="242" t="s">
        <v>814</v>
      </c>
      <c r="M461" s="414">
        <v>1697</v>
      </c>
      <c r="N461" s="414">
        <v>141</v>
      </c>
      <c r="O461" s="456">
        <f t="shared" si="14"/>
        <v>8.3087802003535646E-2</v>
      </c>
      <c r="P461" s="414">
        <v>100</v>
      </c>
      <c r="Q461" s="456">
        <f t="shared" si="15"/>
        <v>0.99985321303893682</v>
      </c>
      <c r="R461" s="872" t="s">
        <v>1253</v>
      </c>
    </row>
    <row r="462" spans="1:18" ht="39.6" x14ac:dyDescent="0.25">
      <c r="A462" s="109" t="s">
        <v>305</v>
      </c>
      <c r="B462" s="236" t="s">
        <v>707</v>
      </c>
      <c r="C462" s="236" t="s">
        <v>746</v>
      </c>
      <c r="D462" s="236" t="s">
        <v>739</v>
      </c>
      <c r="E462" s="237"/>
      <c r="F462" s="238" t="s">
        <v>754</v>
      </c>
      <c r="G462" s="460" t="s">
        <v>762</v>
      </c>
      <c r="H462" s="240" t="s">
        <v>763</v>
      </c>
      <c r="I462" s="240" t="s">
        <v>764</v>
      </c>
      <c r="J462" s="241" t="s">
        <v>669</v>
      </c>
      <c r="K462" s="457">
        <v>8.31</v>
      </c>
      <c r="L462" s="242"/>
      <c r="M462" s="414">
        <v>1697</v>
      </c>
      <c r="N462" s="414">
        <v>144</v>
      </c>
      <c r="O462" s="456">
        <f t="shared" si="14"/>
        <v>8.4855627578078963E-2</v>
      </c>
      <c r="P462" s="414">
        <v>96</v>
      </c>
      <c r="Q462" s="456">
        <f t="shared" si="15"/>
        <v>1.0211266856567864</v>
      </c>
      <c r="R462" s="466" t="s">
        <v>1114</v>
      </c>
    </row>
    <row r="463" spans="1:18" ht="39.6" x14ac:dyDescent="0.25">
      <c r="A463" s="109" t="s">
        <v>305</v>
      </c>
      <c r="B463" s="236" t="s">
        <v>707</v>
      </c>
      <c r="C463" s="236" t="s">
        <v>746</v>
      </c>
      <c r="D463" s="236" t="s">
        <v>739</v>
      </c>
      <c r="E463" s="237"/>
      <c r="F463" s="238" t="s">
        <v>754</v>
      </c>
      <c r="G463" s="239" t="s">
        <v>765</v>
      </c>
      <c r="H463" s="240" t="s">
        <v>763</v>
      </c>
      <c r="I463" s="240" t="s">
        <v>764</v>
      </c>
      <c r="J463" s="241" t="s">
        <v>669</v>
      </c>
      <c r="K463" s="457">
        <v>8.31</v>
      </c>
      <c r="L463" s="242"/>
      <c r="M463" s="414">
        <v>1697</v>
      </c>
      <c r="N463" s="414">
        <v>144</v>
      </c>
      <c r="O463" s="456">
        <f t="shared" si="14"/>
        <v>8.4855627578078963E-2</v>
      </c>
      <c r="P463" s="414">
        <v>96</v>
      </c>
      <c r="Q463" s="456">
        <f t="shared" si="15"/>
        <v>1.0211266856567864</v>
      </c>
      <c r="R463" s="466" t="s">
        <v>1114</v>
      </c>
    </row>
    <row r="464" spans="1:18" ht="39.6" x14ac:dyDescent="0.25">
      <c r="A464" s="109" t="s">
        <v>305</v>
      </c>
      <c r="B464" s="236" t="s">
        <v>707</v>
      </c>
      <c r="C464" s="236" t="s">
        <v>746</v>
      </c>
      <c r="D464" s="236" t="s">
        <v>739</v>
      </c>
      <c r="E464" s="237"/>
      <c r="F464" s="238" t="s">
        <v>754</v>
      </c>
      <c r="G464" s="239" t="s">
        <v>766</v>
      </c>
      <c r="H464" s="240" t="s">
        <v>763</v>
      </c>
      <c r="I464" s="240" t="s">
        <v>764</v>
      </c>
      <c r="J464" s="241" t="s">
        <v>669</v>
      </c>
      <c r="K464" s="457">
        <v>8.31</v>
      </c>
      <c r="L464" s="242"/>
      <c r="M464" s="414">
        <v>1697</v>
      </c>
      <c r="N464" s="414">
        <v>144</v>
      </c>
      <c r="O464" s="456">
        <f t="shared" si="14"/>
        <v>8.4855627578078963E-2</v>
      </c>
      <c r="P464" s="414">
        <v>96</v>
      </c>
      <c r="Q464" s="456">
        <f t="shared" si="15"/>
        <v>1.0211266856567864</v>
      </c>
      <c r="R464" s="466" t="s">
        <v>1114</v>
      </c>
    </row>
    <row r="465" spans="1:18" ht="39.6" x14ac:dyDescent="0.25">
      <c r="A465" s="109" t="s">
        <v>305</v>
      </c>
      <c r="B465" s="236" t="s">
        <v>707</v>
      </c>
      <c r="C465" s="236" t="s">
        <v>746</v>
      </c>
      <c r="D465" s="236" t="s">
        <v>739</v>
      </c>
      <c r="E465" s="237"/>
      <c r="F465" s="238" t="s">
        <v>754</v>
      </c>
      <c r="G465" s="459" t="s">
        <v>767</v>
      </c>
      <c r="H465" s="240" t="s">
        <v>763</v>
      </c>
      <c r="I465" s="240" t="s">
        <v>812</v>
      </c>
      <c r="J465" s="241" t="s">
        <v>669</v>
      </c>
      <c r="K465" s="457">
        <v>8.31</v>
      </c>
      <c r="L465" s="242" t="s">
        <v>828</v>
      </c>
      <c r="M465" s="414">
        <v>1697</v>
      </c>
      <c r="N465" s="414">
        <v>144</v>
      </c>
      <c r="O465" s="456">
        <f t="shared" si="14"/>
        <v>8.4855627578078963E-2</v>
      </c>
      <c r="P465" s="414">
        <v>96</v>
      </c>
      <c r="Q465" s="456">
        <f t="shared" si="15"/>
        <v>1.0211266856567864</v>
      </c>
      <c r="R465" s="466" t="s">
        <v>1114</v>
      </c>
    </row>
    <row r="466" spans="1:18" ht="39.6" x14ac:dyDescent="0.25">
      <c r="A466" s="109" t="s">
        <v>305</v>
      </c>
      <c r="B466" s="236" t="s">
        <v>707</v>
      </c>
      <c r="C466" s="236" t="s">
        <v>746</v>
      </c>
      <c r="D466" s="236" t="s">
        <v>739</v>
      </c>
      <c r="E466" s="237"/>
      <c r="F466" s="238" t="s">
        <v>754</v>
      </c>
      <c r="G466" s="239" t="s">
        <v>769</v>
      </c>
      <c r="H466" s="240" t="s">
        <v>763</v>
      </c>
      <c r="I466" s="240" t="s">
        <v>764</v>
      </c>
      <c r="J466" s="241" t="s">
        <v>669</v>
      </c>
      <c r="K466" s="457">
        <v>8.31</v>
      </c>
      <c r="L466" s="242" t="s">
        <v>770</v>
      </c>
      <c r="M466" s="414">
        <v>1697</v>
      </c>
      <c r="N466" s="414">
        <v>144</v>
      </c>
      <c r="O466" s="456">
        <f t="shared" si="14"/>
        <v>8.4855627578078963E-2</v>
      </c>
      <c r="P466" s="414">
        <v>96</v>
      </c>
      <c r="Q466" s="456">
        <f t="shared" si="15"/>
        <v>1.0211266856567864</v>
      </c>
      <c r="R466" s="466" t="s">
        <v>1114</v>
      </c>
    </row>
    <row r="467" spans="1:18" ht="39.6" x14ac:dyDescent="0.25">
      <c r="A467" s="109" t="s">
        <v>305</v>
      </c>
      <c r="B467" s="236" t="s">
        <v>707</v>
      </c>
      <c r="C467" s="236" t="s">
        <v>746</v>
      </c>
      <c r="D467" s="236" t="s">
        <v>739</v>
      </c>
      <c r="E467" s="237"/>
      <c r="F467" s="238" t="s">
        <v>754</v>
      </c>
      <c r="G467" s="239" t="s">
        <v>771</v>
      </c>
      <c r="H467" s="240" t="s">
        <v>763</v>
      </c>
      <c r="I467" s="240" t="s">
        <v>764</v>
      </c>
      <c r="J467" s="241" t="s">
        <v>669</v>
      </c>
      <c r="K467" s="457">
        <v>8.31</v>
      </c>
      <c r="L467" s="242"/>
      <c r="M467" s="414">
        <v>1697</v>
      </c>
      <c r="N467" s="414">
        <v>144</v>
      </c>
      <c r="O467" s="456">
        <f t="shared" si="14"/>
        <v>8.4855627578078963E-2</v>
      </c>
      <c r="P467" s="414">
        <v>96</v>
      </c>
      <c r="Q467" s="456">
        <f t="shared" si="15"/>
        <v>1.0211266856567864</v>
      </c>
      <c r="R467" s="466" t="s">
        <v>1114</v>
      </c>
    </row>
    <row r="468" spans="1:18" ht="39.6" x14ac:dyDescent="0.25">
      <c r="A468" s="109" t="s">
        <v>305</v>
      </c>
      <c r="B468" s="236" t="s">
        <v>707</v>
      </c>
      <c r="C468" s="236" t="s">
        <v>746</v>
      </c>
      <c r="D468" s="236" t="s">
        <v>739</v>
      </c>
      <c r="E468" s="237"/>
      <c r="F468" s="238" t="s">
        <v>754</v>
      </c>
      <c r="G468" s="239" t="s">
        <v>772</v>
      </c>
      <c r="H468" s="240" t="s">
        <v>763</v>
      </c>
      <c r="I468" s="240" t="s">
        <v>764</v>
      </c>
      <c r="J468" s="241" t="s">
        <v>669</v>
      </c>
      <c r="K468" s="457">
        <v>8.31</v>
      </c>
      <c r="L468" s="242" t="s">
        <v>770</v>
      </c>
      <c r="M468" s="414">
        <v>1697</v>
      </c>
      <c r="N468" s="414">
        <v>144</v>
      </c>
      <c r="O468" s="456">
        <f t="shared" si="14"/>
        <v>8.4855627578078963E-2</v>
      </c>
      <c r="P468" s="414">
        <v>96</v>
      </c>
      <c r="Q468" s="456">
        <f t="shared" si="15"/>
        <v>1.0211266856567864</v>
      </c>
      <c r="R468" s="466" t="s">
        <v>1114</v>
      </c>
    </row>
    <row r="469" spans="1:18" ht="39.6" x14ac:dyDescent="0.25">
      <c r="A469" s="109" t="s">
        <v>305</v>
      </c>
      <c r="B469" s="236" t="s">
        <v>707</v>
      </c>
      <c r="C469" s="236" t="s">
        <v>746</v>
      </c>
      <c r="D469" s="236" t="s">
        <v>739</v>
      </c>
      <c r="E469" s="237"/>
      <c r="F469" s="238" t="s">
        <v>754</v>
      </c>
      <c r="G469" s="239" t="s">
        <v>773</v>
      </c>
      <c r="H469" s="240" t="s">
        <v>763</v>
      </c>
      <c r="I469" s="240" t="s">
        <v>764</v>
      </c>
      <c r="J469" s="241" t="s">
        <v>669</v>
      </c>
      <c r="K469" s="457">
        <v>8.31</v>
      </c>
      <c r="L469" s="242"/>
      <c r="M469" s="414">
        <v>1697</v>
      </c>
      <c r="N469" s="414">
        <v>144</v>
      </c>
      <c r="O469" s="456">
        <f t="shared" si="14"/>
        <v>8.4855627578078963E-2</v>
      </c>
      <c r="P469" s="414">
        <v>96</v>
      </c>
      <c r="Q469" s="456">
        <f t="shared" si="15"/>
        <v>1.0211266856567864</v>
      </c>
      <c r="R469" s="466" t="s">
        <v>1114</v>
      </c>
    </row>
    <row r="470" spans="1:18" ht="39.6" x14ac:dyDescent="0.25">
      <c r="A470" s="109" t="s">
        <v>305</v>
      </c>
      <c r="B470" s="236" t="s">
        <v>707</v>
      </c>
      <c r="C470" s="236" t="s">
        <v>746</v>
      </c>
      <c r="D470" s="236" t="s">
        <v>739</v>
      </c>
      <c r="E470" s="237"/>
      <c r="F470" s="238" t="s">
        <v>754</v>
      </c>
      <c r="G470" s="239" t="s">
        <v>774</v>
      </c>
      <c r="H470" s="240" t="s">
        <v>775</v>
      </c>
      <c r="I470" s="240" t="s">
        <v>757</v>
      </c>
      <c r="J470" s="241" t="s">
        <v>669</v>
      </c>
      <c r="K470" s="457">
        <v>100</v>
      </c>
      <c r="L470" s="242"/>
      <c r="M470" s="414">
        <v>1697</v>
      </c>
      <c r="N470" s="414">
        <v>1697</v>
      </c>
      <c r="O470" s="456">
        <f t="shared" si="14"/>
        <v>1</v>
      </c>
      <c r="P470" s="414">
        <v>96</v>
      </c>
      <c r="Q470" s="456">
        <f t="shared" si="15"/>
        <v>1</v>
      </c>
      <c r="R470" s="466" t="s">
        <v>1114</v>
      </c>
    </row>
    <row r="471" spans="1:18" ht="39.6" x14ac:dyDescent="0.25">
      <c r="A471" s="109" t="s">
        <v>305</v>
      </c>
      <c r="B471" s="236" t="s">
        <v>707</v>
      </c>
      <c r="C471" s="236" t="s">
        <v>746</v>
      </c>
      <c r="D471" s="236" t="s">
        <v>739</v>
      </c>
      <c r="E471" s="237"/>
      <c r="F471" s="238" t="s">
        <v>754</v>
      </c>
      <c r="G471" s="239" t="s">
        <v>776</v>
      </c>
      <c r="H471" s="240" t="s">
        <v>775</v>
      </c>
      <c r="I471" s="240" t="s">
        <v>757</v>
      </c>
      <c r="J471" s="241" t="s">
        <v>669</v>
      </c>
      <c r="K471" s="457">
        <v>100</v>
      </c>
      <c r="L471" s="242"/>
      <c r="M471" s="414">
        <v>1697</v>
      </c>
      <c r="N471" s="414">
        <v>1697</v>
      </c>
      <c r="O471" s="456">
        <f t="shared" si="14"/>
        <v>1</v>
      </c>
      <c r="P471" s="414">
        <v>96</v>
      </c>
      <c r="Q471" s="456">
        <f t="shared" si="15"/>
        <v>1</v>
      </c>
      <c r="R471" s="466" t="s">
        <v>1114</v>
      </c>
    </row>
    <row r="472" spans="1:18" ht="39.6" x14ac:dyDescent="0.25">
      <c r="A472" s="109" t="s">
        <v>305</v>
      </c>
      <c r="B472" s="236" t="s">
        <v>707</v>
      </c>
      <c r="C472" s="236" t="s">
        <v>746</v>
      </c>
      <c r="D472" s="236" t="s">
        <v>739</v>
      </c>
      <c r="E472" s="237"/>
      <c r="F472" s="238" t="s">
        <v>754</v>
      </c>
      <c r="G472" s="239" t="s">
        <v>777</v>
      </c>
      <c r="H472" s="240" t="s">
        <v>763</v>
      </c>
      <c r="I472" s="240" t="s">
        <v>764</v>
      </c>
      <c r="J472" s="241" t="s">
        <v>669</v>
      </c>
      <c r="K472" s="457">
        <v>8.31</v>
      </c>
      <c r="L472" s="242"/>
      <c r="M472" s="414">
        <v>1697</v>
      </c>
      <c r="N472" s="414">
        <v>144</v>
      </c>
      <c r="O472" s="456">
        <f t="shared" si="14"/>
        <v>8.4855627578078963E-2</v>
      </c>
      <c r="P472" s="414">
        <v>96</v>
      </c>
      <c r="Q472" s="456">
        <f t="shared" si="15"/>
        <v>1.0211266856567864</v>
      </c>
      <c r="R472" s="466" t="s">
        <v>1114</v>
      </c>
    </row>
    <row r="473" spans="1:18" ht="39.6" x14ac:dyDescent="0.25">
      <c r="A473" s="109" t="s">
        <v>305</v>
      </c>
      <c r="B473" s="236" t="s">
        <v>707</v>
      </c>
      <c r="C473" s="236" t="s">
        <v>746</v>
      </c>
      <c r="D473" s="236" t="s">
        <v>739</v>
      </c>
      <c r="E473" s="237"/>
      <c r="F473" s="238" t="s">
        <v>754</v>
      </c>
      <c r="G473" s="239" t="s">
        <v>781</v>
      </c>
      <c r="H473" s="240" t="s">
        <v>775</v>
      </c>
      <c r="I473" s="240" t="s">
        <v>757</v>
      </c>
      <c r="J473" s="241" t="s">
        <v>669</v>
      </c>
      <c r="K473" s="457">
        <v>100</v>
      </c>
      <c r="L473" s="242"/>
      <c r="M473" s="414">
        <v>1697</v>
      </c>
      <c r="N473" s="414">
        <v>1697</v>
      </c>
      <c r="O473" s="456">
        <f t="shared" si="14"/>
        <v>1</v>
      </c>
      <c r="P473" s="414">
        <v>96</v>
      </c>
      <c r="Q473" s="456">
        <f t="shared" si="15"/>
        <v>1</v>
      </c>
      <c r="R473" s="466" t="s">
        <v>1114</v>
      </c>
    </row>
    <row r="474" spans="1:18" ht="39.6" x14ac:dyDescent="0.25">
      <c r="A474" s="109" t="s">
        <v>305</v>
      </c>
      <c r="B474" s="236" t="s">
        <v>707</v>
      </c>
      <c r="C474" s="236" t="s">
        <v>746</v>
      </c>
      <c r="D474" s="236" t="s">
        <v>739</v>
      </c>
      <c r="E474" s="237"/>
      <c r="F474" s="238" t="s">
        <v>754</v>
      </c>
      <c r="G474" s="239" t="s">
        <v>782</v>
      </c>
      <c r="H474" s="240" t="s">
        <v>763</v>
      </c>
      <c r="I474" s="240" t="s">
        <v>764</v>
      </c>
      <c r="J474" s="241" t="s">
        <v>669</v>
      </c>
      <c r="K474" s="457">
        <v>8.31</v>
      </c>
      <c r="L474" s="242"/>
      <c r="M474" s="414">
        <v>1697</v>
      </c>
      <c r="N474" s="414">
        <v>144</v>
      </c>
      <c r="O474" s="456">
        <f t="shared" si="14"/>
        <v>8.4855627578078963E-2</v>
      </c>
      <c r="P474" s="414">
        <v>96</v>
      </c>
      <c r="Q474" s="456">
        <f t="shared" si="15"/>
        <v>1.0211266856567864</v>
      </c>
      <c r="R474" s="466" t="s">
        <v>1114</v>
      </c>
    </row>
    <row r="475" spans="1:18" ht="39.6" x14ac:dyDescent="0.25">
      <c r="A475" s="109" t="s">
        <v>305</v>
      </c>
      <c r="B475" s="236" t="s">
        <v>707</v>
      </c>
      <c r="C475" s="236" t="s">
        <v>746</v>
      </c>
      <c r="D475" s="236" t="s">
        <v>739</v>
      </c>
      <c r="E475" s="237"/>
      <c r="F475" s="238" t="s">
        <v>754</v>
      </c>
      <c r="G475" s="239" t="s">
        <v>783</v>
      </c>
      <c r="H475" s="240" t="s">
        <v>763</v>
      </c>
      <c r="I475" s="240" t="s">
        <v>764</v>
      </c>
      <c r="J475" s="241" t="s">
        <v>669</v>
      </c>
      <c r="K475" s="457">
        <v>8.31</v>
      </c>
      <c r="L475" s="242"/>
      <c r="M475" s="414">
        <v>1697</v>
      </c>
      <c r="N475" s="414">
        <v>144</v>
      </c>
      <c r="O475" s="456">
        <f t="shared" si="14"/>
        <v>8.4855627578078963E-2</v>
      </c>
      <c r="P475" s="414">
        <v>96</v>
      </c>
      <c r="Q475" s="456">
        <f t="shared" si="15"/>
        <v>1.0211266856567864</v>
      </c>
      <c r="R475" s="466" t="s">
        <v>1114</v>
      </c>
    </row>
    <row r="476" spans="1:18" ht="39.6" x14ac:dyDescent="0.25">
      <c r="A476" s="109" t="s">
        <v>305</v>
      </c>
      <c r="B476" s="236" t="s">
        <v>707</v>
      </c>
      <c r="C476" s="236" t="s">
        <v>746</v>
      </c>
      <c r="D476" s="236" t="s">
        <v>739</v>
      </c>
      <c r="E476" s="237"/>
      <c r="F476" s="238" t="s">
        <v>754</v>
      </c>
      <c r="G476" s="239" t="s">
        <v>784</v>
      </c>
      <c r="H476" s="240" t="s">
        <v>763</v>
      </c>
      <c r="I476" s="240" t="s">
        <v>764</v>
      </c>
      <c r="J476" s="241" t="s">
        <v>669</v>
      </c>
      <c r="K476" s="457">
        <v>8.31</v>
      </c>
      <c r="L476" s="242"/>
      <c r="M476" s="414">
        <v>1697</v>
      </c>
      <c r="N476" s="414">
        <v>144</v>
      </c>
      <c r="O476" s="456">
        <f t="shared" si="14"/>
        <v>8.4855627578078963E-2</v>
      </c>
      <c r="P476" s="414">
        <v>96</v>
      </c>
      <c r="Q476" s="456">
        <f t="shared" si="15"/>
        <v>1.0211266856567864</v>
      </c>
      <c r="R476" s="466" t="s">
        <v>1114</v>
      </c>
    </row>
    <row r="477" spans="1:18" ht="39.6" x14ac:dyDescent="0.25">
      <c r="A477" s="109" t="s">
        <v>305</v>
      </c>
      <c r="B477" s="236" t="s">
        <v>707</v>
      </c>
      <c r="C477" s="236" t="s">
        <v>746</v>
      </c>
      <c r="D477" s="236" t="s">
        <v>739</v>
      </c>
      <c r="E477" s="237"/>
      <c r="F477" s="238" t="s">
        <v>754</v>
      </c>
      <c r="G477" s="460" t="s">
        <v>785</v>
      </c>
      <c r="H477" s="240" t="s">
        <v>763</v>
      </c>
      <c r="I477" s="240" t="s">
        <v>764</v>
      </c>
      <c r="J477" s="241" t="s">
        <v>669</v>
      </c>
      <c r="K477" s="457">
        <v>8.31</v>
      </c>
      <c r="L477" s="242"/>
      <c r="M477" s="414">
        <v>1697</v>
      </c>
      <c r="N477" s="414">
        <v>144</v>
      </c>
      <c r="O477" s="456">
        <f t="shared" si="14"/>
        <v>8.4855627578078963E-2</v>
      </c>
      <c r="P477" s="414">
        <v>96</v>
      </c>
      <c r="Q477" s="456">
        <f t="shared" si="15"/>
        <v>1.0211266856567864</v>
      </c>
      <c r="R477" s="466" t="s">
        <v>1114</v>
      </c>
    </row>
    <row r="478" spans="1:18" ht="39.6" x14ac:dyDescent="0.25">
      <c r="A478" s="109" t="s">
        <v>305</v>
      </c>
      <c r="B478" s="236" t="s">
        <v>707</v>
      </c>
      <c r="C478" s="236" t="s">
        <v>746</v>
      </c>
      <c r="D478" s="236" t="s">
        <v>739</v>
      </c>
      <c r="E478" s="237"/>
      <c r="F478" s="238" t="s">
        <v>754</v>
      </c>
      <c r="G478" s="460" t="s">
        <v>786</v>
      </c>
      <c r="H478" s="240" t="s">
        <v>763</v>
      </c>
      <c r="I478" s="240" t="s">
        <v>764</v>
      </c>
      <c r="J478" s="241" t="s">
        <v>669</v>
      </c>
      <c r="K478" s="457">
        <v>8.31</v>
      </c>
      <c r="L478" s="242"/>
      <c r="M478" s="414">
        <v>1697</v>
      </c>
      <c r="N478" s="414">
        <v>144</v>
      </c>
      <c r="O478" s="456">
        <f t="shared" si="14"/>
        <v>8.4855627578078963E-2</v>
      </c>
      <c r="P478" s="414">
        <v>96</v>
      </c>
      <c r="Q478" s="456">
        <f t="shared" si="15"/>
        <v>1.0211266856567864</v>
      </c>
      <c r="R478" s="466" t="s">
        <v>1114</v>
      </c>
    </row>
    <row r="479" spans="1:18" ht="39.6" x14ac:dyDescent="0.25">
      <c r="A479" s="109" t="s">
        <v>305</v>
      </c>
      <c r="B479" s="236" t="s">
        <v>707</v>
      </c>
      <c r="C479" s="236" t="s">
        <v>746</v>
      </c>
      <c r="D479" s="236" t="s">
        <v>739</v>
      </c>
      <c r="E479" s="237"/>
      <c r="F479" s="238" t="s">
        <v>754</v>
      </c>
      <c r="G479" s="460" t="s">
        <v>787</v>
      </c>
      <c r="H479" s="240" t="s">
        <v>763</v>
      </c>
      <c r="I479" s="240" t="s">
        <v>764</v>
      </c>
      <c r="J479" s="241" t="s">
        <v>669</v>
      </c>
      <c r="K479" s="457">
        <v>8.31</v>
      </c>
      <c r="L479" s="242"/>
      <c r="M479" s="414">
        <v>1697</v>
      </c>
      <c r="N479" s="414">
        <v>144</v>
      </c>
      <c r="O479" s="456">
        <f t="shared" si="14"/>
        <v>8.4855627578078963E-2</v>
      </c>
      <c r="P479" s="414">
        <v>96</v>
      </c>
      <c r="Q479" s="456">
        <f t="shared" si="15"/>
        <v>1.0211266856567864</v>
      </c>
      <c r="R479" s="466" t="s">
        <v>1114</v>
      </c>
    </row>
    <row r="480" spans="1:18" ht="39.6" x14ac:dyDescent="0.25">
      <c r="A480" s="109" t="s">
        <v>305</v>
      </c>
      <c r="B480" s="236" t="s">
        <v>707</v>
      </c>
      <c r="C480" s="236" t="s">
        <v>746</v>
      </c>
      <c r="D480" s="236" t="s">
        <v>739</v>
      </c>
      <c r="E480" s="237"/>
      <c r="F480" s="238" t="s">
        <v>754</v>
      </c>
      <c r="G480" s="460" t="s">
        <v>788</v>
      </c>
      <c r="H480" s="240" t="s">
        <v>763</v>
      </c>
      <c r="I480" s="240" t="s">
        <v>764</v>
      </c>
      <c r="J480" s="241" t="s">
        <v>669</v>
      </c>
      <c r="K480" s="457">
        <v>8.31</v>
      </c>
      <c r="L480" s="242"/>
      <c r="M480" s="414">
        <v>1697</v>
      </c>
      <c r="N480" s="414">
        <v>144</v>
      </c>
      <c r="O480" s="456">
        <f t="shared" si="14"/>
        <v>8.4855627578078963E-2</v>
      </c>
      <c r="P480" s="414">
        <v>96</v>
      </c>
      <c r="Q480" s="456">
        <f t="shared" si="15"/>
        <v>1.0211266856567864</v>
      </c>
      <c r="R480" s="466" t="s">
        <v>1114</v>
      </c>
    </row>
    <row r="481" spans="1:18" ht="39.6" x14ac:dyDescent="0.25">
      <c r="A481" s="109" t="s">
        <v>305</v>
      </c>
      <c r="B481" s="236" t="s">
        <v>707</v>
      </c>
      <c r="C481" s="236" t="s">
        <v>746</v>
      </c>
      <c r="D481" s="236" t="s">
        <v>739</v>
      </c>
      <c r="E481" s="237"/>
      <c r="F481" s="238" t="s">
        <v>754</v>
      </c>
      <c r="G481" s="460" t="s">
        <v>789</v>
      </c>
      <c r="H481" s="240" t="s">
        <v>775</v>
      </c>
      <c r="I481" s="240" t="s">
        <v>757</v>
      </c>
      <c r="J481" s="241" t="s">
        <v>669</v>
      </c>
      <c r="K481" s="457">
        <v>100</v>
      </c>
      <c r="L481" s="242"/>
      <c r="M481" s="414">
        <v>1697</v>
      </c>
      <c r="N481" s="414">
        <v>1697</v>
      </c>
      <c r="O481" s="456">
        <f t="shared" si="14"/>
        <v>1</v>
      </c>
      <c r="P481" s="414">
        <v>96</v>
      </c>
      <c r="Q481" s="456">
        <f t="shared" si="15"/>
        <v>1</v>
      </c>
      <c r="R481" s="466" t="s">
        <v>1114</v>
      </c>
    </row>
    <row r="482" spans="1:18" ht="39.6" x14ac:dyDescent="0.25">
      <c r="A482" s="109" t="s">
        <v>305</v>
      </c>
      <c r="B482" s="236" t="s">
        <v>707</v>
      </c>
      <c r="C482" s="236" t="s">
        <v>746</v>
      </c>
      <c r="D482" s="236" t="s">
        <v>739</v>
      </c>
      <c r="E482" s="237"/>
      <c r="F482" s="238" t="s">
        <v>754</v>
      </c>
      <c r="G482" s="460" t="s">
        <v>790</v>
      </c>
      <c r="H482" s="240" t="s">
        <v>775</v>
      </c>
      <c r="I482" s="240" t="s">
        <v>757</v>
      </c>
      <c r="J482" s="241" t="s">
        <v>669</v>
      </c>
      <c r="K482" s="457">
        <v>100</v>
      </c>
      <c r="L482" s="242"/>
      <c r="M482" s="414">
        <v>1697</v>
      </c>
      <c r="N482" s="414">
        <v>1697</v>
      </c>
      <c r="O482" s="456">
        <f t="shared" si="14"/>
        <v>1</v>
      </c>
      <c r="P482" s="414">
        <v>96</v>
      </c>
      <c r="Q482" s="456">
        <f t="shared" si="15"/>
        <v>1</v>
      </c>
      <c r="R482" s="466" t="s">
        <v>1114</v>
      </c>
    </row>
    <row r="483" spans="1:18" ht="39.6" x14ac:dyDescent="0.25">
      <c r="A483" s="109" t="s">
        <v>305</v>
      </c>
      <c r="B483" s="236" t="s">
        <v>707</v>
      </c>
      <c r="C483" s="236" t="s">
        <v>746</v>
      </c>
      <c r="D483" s="236" t="s">
        <v>739</v>
      </c>
      <c r="E483" s="237"/>
      <c r="F483" s="238" t="s">
        <v>754</v>
      </c>
      <c r="G483" s="460" t="s">
        <v>791</v>
      </c>
      <c r="H483" s="240" t="s">
        <v>763</v>
      </c>
      <c r="I483" s="240" t="s">
        <v>764</v>
      </c>
      <c r="J483" s="241" t="s">
        <v>669</v>
      </c>
      <c r="K483" s="457">
        <v>8.31</v>
      </c>
      <c r="L483" s="242"/>
      <c r="M483" s="414">
        <v>1697</v>
      </c>
      <c r="N483" s="414">
        <v>144</v>
      </c>
      <c r="O483" s="456">
        <f t="shared" si="14"/>
        <v>8.4855627578078963E-2</v>
      </c>
      <c r="P483" s="414">
        <v>96</v>
      </c>
      <c r="Q483" s="456">
        <f t="shared" si="15"/>
        <v>1.0211266856567864</v>
      </c>
      <c r="R483" s="466" t="s">
        <v>1114</v>
      </c>
    </row>
    <row r="484" spans="1:18" ht="39.6" x14ac:dyDescent="0.25">
      <c r="A484" s="109" t="s">
        <v>305</v>
      </c>
      <c r="B484" s="236" t="s">
        <v>707</v>
      </c>
      <c r="C484" s="236" t="s">
        <v>746</v>
      </c>
      <c r="D484" s="236" t="s">
        <v>739</v>
      </c>
      <c r="E484" s="237"/>
      <c r="F484" s="238" t="s">
        <v>754</v>
      </c>
      <c r="G484" s="460" t="s">
        <v>792</v>
      </c>
      <c r="H484" s="240" t="s">
        <v>763</v>
      </c>
      <c r="I484" s="240" t="s">
        <v>764</v>
      </c>
      <c r="J484" s="241" t="s">
        <v>669</v>
      </c>
      <c r="K484" s="457">
        <v>8.31</v>
      </c>
      <c r="L484" s="242" t="s">
        <v>829</v>
      </c>
      <c r="M484" s="414">
        <v>1697</v>
      </c>
      <c r="N484" s="414">
        <v>144</v>
      </c>
      <c r="O484" s="456">
        <f t="shared" si="14"/>
        <v>8.4855627578078963E-2</v>
      </c>
      <c r="P484" s="414">
        <v>96</v>
      </c>
      <c r="Q484" s="456">
        <f t="shared" si="15"/>
        <v>1.0211266856567864</v>
      </c>
      <c r="R484" s="466" t="s">
        <v>1114</v>
      </c>
    </row>
    <row r="485" spans="1:18" ht="39.6" x14ac:dyDescent="0.25">
      <c r="A485" s="109" t="s">
        <v>305</v>
      </c>
      <c r="B485" s="236" t="s">
        <v>707</v>
      </c>
      <c r="C485" s="236" t="s">
        <v>746</v>
      </c>
      <c r="D485" s="236" t="s">
        <v>739</v>
      </c>
      <c r="E485" s="237"/>
      <c r="F485" s="238" t="s">
        <v>754</v>
      </c>
      <c r="G485" s="460" t="s">
        <v>794</v>
      </c>
      <c r="H485" s="240" t="s">
        <v>756</v>
      </c>
      <c r="I485" s="240" t="s">
        <v>757</v>
      </c>
      <c r="J485" s="241" t="s">
        <v>669</v>
      </c>
      <c r="K485" s="457">
        <v>100</v>
      </c>
      <c r="L485" s="242" t="s">
        <v>758</v>
      </c>
      <c r="M485" s="414">
        <v>1697</v>
      </c>
      <c r="N485" s="414">
        <v>1697</v>
      </c>
      <c r="O485" s="456">
        <f t="shared" si="14"/>
        <v>1</v>
      </c>
      <c r="P485" s="414">
        <v>96</v>
      </c>
      <c r="Q485" s="456">
        <f t="shared" si="15"/>
        <v>1</v>
      </c>
      <c r="R485" s="466" t="s">
        <v>1114</v>
      </c>
    </row>
    <row r="486" spans="1:18" ht="39.6" x14ac:dyDescent="0.25">
      <c r="A486" s="109" t="s">
        <v>305</v>
      </c>
      <c r="B486" s="236" t="s">
        <v>707</v>
      </c>
      <c r="C486" s="236" t="s">
        <v>746</v>
      </c>
      <c r="D486" s="236" t="s">
        <v>739</v>
      </c>
      <c r="E486" s="237"/>
      <c r="F486" s="238" t="s">
        <v>754</v>
      </c>
      <c r="G486" s="460" t="s">
        <v>795</v>
      </c>
      <c r="H486" s="240" t="s">
        <v>763</v>
      </c>
      <c r="I486" s="240" t="s">
        <v>764</v>
      </c>
      <c r="J486" s="241" t="s">
        <v>669</v>
      </c>
      <c r="K486" s="457">
        <v>8.31</v>
      </c>
      <c r="L486" s="242" t="s">
        <v>770</v>
      </c>
      <c r="M486" s="414">
        <v>1697</v>
      </c>
      <c r="N486" s="414">
        <v>144</v>
      </c>
      <c r="O486" s="456">
        <f t="shared" si="14"/>
        <v>8.4855627578078963E-2</v>
      </c>
      <c r="P486" s="414">
        <v>96</v>
      </c>
      <c r="Q486" s="456">
        <f t="shared" si="15"/>
        <v>1.0211266856567864</v>
      </c>
      <c r="R486" s="466" t="s">
        <v>1114</v>
      </c>
    </row>
    <row r="487" spans="1:18" ht="39.6" x14ac:dyDescent="0.25">
      <c r="A487" s="109" t="s">
        <v>305</v>
      </c>
      <c r="B487" s="236" t="s">
        <v>707</v>
      </c>
      <c r="C487" s="236" t="s">
        <v>746</v>
      </c>
      <c r="D487" s="236" t="s">
        <v>739</v>
      </c>
      <c r="E487" s="237"/>
      <c r="F487" s="238" t="s">
        <v>754</v>
      </c>
      <c r="G487" s="460" t="s">
        <v>796</v>
      </c>
      <c r="H487" s="240" t="s">
        <v>763</v>
      </c>
      <c r="I487" s="240" t="s">
        <v>797</v>
      </c>
      <c r="J487" s="241" t="s">
        <v>669</v>
      </c>
      <c r="K487" s="457">
        <v>8.31</v>
      </c>
      <c r="L487" s="242"/>
      <c r="M487" s="414">
        <v>1697</v>
      </c>
      <c r="N487" s="414">
        <v>144</v>
      </c>
      <c r="O487" s="456">
        <f t="shared" si="14"/>
        <v>8.4855627578078963E-2</v>
      </c>
      <c r="P487" s="414">
        <v>96</v>
      </c>
      <c r="Q487" s="456">
        <f t="shared" si="15"/>
        <v>1.0211266856567864</v>
      </c>
      <c r="R487" s="466" t="s">
        <v>1114</v>
      </c>
    </row>
    <row r="488" spans="1:18" ht="39.6" x14ac:dyDescent="0.25">
      <c r="A488" s="109" t="s">
        <v>305</v>
      </c>
      <c r="B488" s="236" t="s">
        <v>707</v>
      </c>
      <c r="C488" s="236" t="s">
        <v>746</v>
      </c>
      <c r="D488" s="236" t="s">
        <v>739</v>
      </c>
      <c r="E488" s="237"/>
      <c r="F488" s="238" t="s">
        <v>754</v>
      </c>
      <c r="G488" s="460" t="s">
        <v>798</v>
      </c>
      <c r="H488" s="240" t="s">
        <v>763</v>
      </c>
      <c r="I488" s="240" t="s">
        <v>764</v>
      </c>
      <c r="J488" s="241" t="s">
        <v>669</v>
      </c>
      <c r="K488" s="457">
        <v>8.31</v>
      </c>
      <c r="L488" s="242"/>
      <c r="M488" s="414">
        <v>1697</v>
      </c>
      <c r="N488" s="414">
        <v>144</v>
      </c>
      <c r="O488" s="456">
        <f t="shared" si="14"/>
        <v>8.4855627578078963E-2</v>
      </c>
      <c r="P488" s="414">
        <v>96</v>
      </c>
      <c r="Q488" s="456">
        <f t="shared" si="15"/>
        <v>1.0211266856567864</v>
      </c>
      <c r="R488" s="466" t="s">
        <v>1114</v>
      </c>
    </row>
    <row r="489" spans="1:18" ht="39.6" x14ac:dyDescent="0.25">
      <c r="A489" s="109" t="s">
        <v>305</v>
      </c>
      <c r="B489" s="236" t="s">
        <v>707</v>
      </c>
      <c r="C489" s="236" t="s">
        <v>746</v>
      </c>
      <c r="D489" s="236" t="s">
        <v>739</v>
      </c>
      <c r="E489" s="237"/>
      <c r="F489" s="238" t="s">
        <v>799</v>
      </c>
      <c r="G489" s="460" t="s">
        <v>800</v>
      </c>
      <c r="H489" s="240" t="s">
        <v>763</v>
      </c>
      <c r="I489" s="240" t="s">
        <v>764</v>
      </c>
      <c r="J489" s="461" t="s">
        <v>801</v>
      </c>
      <c r="K489" s="457">
        <v>8.31</v>
      </c>
      <c r="L489" s="242"/>
      <c r="M489" s="414">
        <v>1697</v>
      </c>
      <c r="N489" s="414">
        <v>144</v>
      </c>
      <c r="O489" s="456">
        <f t="shared" si="14"/>
        <v>8.4855627578078963E-2</v>
      </c>
      <c r="P489" s="414">
        <v>96</v>
      </c>
      <c r="Q489" s="456">
        <f t="shared" si="15"/>
        <v>1.0211266856567864</v>
      </c>
      <c r="R489" s="466" t="s">
        <v>1114</v>
      </c>
    </row>
    <row r="490" spans="1:18" ht="39.6" x14ac:dyDescent="0.25">
      <c r="A490" s="109" t="s">
        <v>305</v>
      </c>
      <c r="B490" s="236" t="s">
        <v>707</v>
      </c>
      <c r="C490" s="236" t="s">
        <v>746</v>
      </c>
      <c r="D490" s="236" t="s">
        <v>739</v>
      </c>
      <c r="E490" s="237"/>
      <c r="F490" s="238" t="s">
        <v>799</v>
      </c>
      <c r="G490" s="460" t="s">
        <v>802</v>
      </c>
      <c r="H490" s="240" t="s">
        <v>763</v>
      </c>
      <c r="I490" s="240" t="s">
        <v>764</v>
      </c>
      <c r="J490" s="461" t="s">
        <v>801</v>
      </c>
      <c r="K490" s="457">
        <v>8.31</v>
      </c>
      <c r="L490" s="242"/>
      <c r="M490" s="414">
        <v>1697</v>
      </c>
      <c r="N490" s="414">
        <v>144</v>
      </c>
      <c r="O490" s="456">
        <f t="shared" si="14"/>
        <v>8.4855627578078963E-2</v>
      </c>
      <c r="P490" s="414">
        <v>96</v>
      </c>
      <c r="Q490" s="456">
        <f t="shared" si="15"/>
        <v>1.0211266856567864</v>
      </c>
      <c r="R490" s="466" t="s">
        <v>1114</v>
      </c>
    </row>
    <row r="491" spans="1:18" ht="39.6" x14ac:dyDescent="0.25">
      <c r="A491" s="109" t="s">
        <v>305</v>
      </c>
      <c r="B491" s="236" t="s">
        <v>707</v>
      </c>
      <c r="C491" s="236" t="s">
        <v>746</v>
      </c>
      <c r="D491" s="236" t="s">
        <v>739</v>
      </c>
      <c r="E491" s="237"/>
      <c r="F491" s="238" t="s">
        <v>799</v>
      </c>
      <c r="G491" s="460" t="s">
        <v>803</v>
      </c>
      <c r="H491" s="240" t="s">
        <v>763</v>
      </c>
      <c r="I491" s="240" t="s">
        <v>764</v>
      </c>
      <c r="J491" s="461" t="s">
        <v>801</v>
      </c>
      <c r="K491" s="457">
        <v>8.31</v>
      </c>
      <c r="L491" s="242"/>
      <c r="M491" s="414">
        <v>1697</v>
      </c>
      <c r="N491" s="414">
        <v>144</v>
      </c>
      <c r="O491" s="456">
        <f t="shared" si="14"/>
        <v>8.4855627578078963E-2</v>
      </c>
      <c r="P491" s="414">
        <v>96</v>
      </c>
      <c r="Q491" s="456">
        <f t="shared" si="15"/>
        <v>1.0211266856567864</v>
      </c>
      <c r="R491" s="466" t="s">
        <v>1114</v>
      </c>
    </row>
    <row r="492" spans="1:18" ht="39.6" x14ac:dyDescent="0.25">
      <c r="A492" s="109" t="s">
        <v>305</v>
      </c>
      <c r="B492" s="236" t="s">
        <v>707</v>
      </c>
      <c r="C492" s="236" t="s">
        <v>746</v>
      </c>
      <c r="D492" s="236" t="s">
        <v>739</v>
      </c>
      <c r="E492" s="237"/>
      <c r="F492" s="238" t="s">
        <v>799</v>
      </c>
      <c r="G492" s="460" t="s">
        <v>804</v>
      </c>
      <c r="H492" s="240" t="s">
        <v>763</v>
      </c>
      <c r="I492" s="240" t="s">
        <v>764</v>
      </c>
      <c r="J492" s="461" t="s">
        <v>801</v>
      </c>
      <c r="K492" s="457">
        <v>8.31</v>
      </c>
      <c r="L492" s="242"/>
      <c r="M492" s="414">
        <v>1697</v>
      </c>
      <c r="N492" s="414">
        <v>144</v>
      </c>
      <c r="O492" s="456">
        <f t="shared" si="14"/>
        <v>8.4855627578078963E-2</v>
      </c>
      <c r="P492" s="414">
        <v>96</v>
      </c>
      <c r="Q492" s="456">
        <f t="shared" si="15"/>
        <v>1.0211266856567864</v>
      </c>
      <c r="R492" s="466" t="s">
        <v>1114</v>
      </c>
    </row>
    <row r="493" spans="1:18" ht="39.6" x14ac:dyDescent="0.25">
      <c r="A493" s="109" t="s">
        <v>305</v>
      </c>
      <c r="B493" s="236" t="s">
        <v>707</v>
      </c>
      <c r="C493" s="236" t="s">
        <v>746</v>
      </c>
      <c r="D493" s="236" t="s">
        <v>739</v>
      </c>
      <c r="E493" s="237"/>
      <c r="F493" s="238" t="s">
        <v>799</v>
      </c>
      <c r="G493" s="460" t="s">
        <v>805</v>
      </c>
      <c r="H493" s="240" t="s">
        <v>763</v>
      </c>
      <c r="I493" s="240" t="s">
        <v>764</v>
      </c>
      <c r="J493" s="461" t="s">
        <v>801</v>
      </c>
      <c r="K493" s="457">
        <v>8.31</v>
      </c>
      <c r="L493" s="242"/>
      <c r="M493" s="414">
        <v>1697</v>
      </c>
      <c r="N493" s="414">
        <v>144</v>
      </c>
      <c r="O493" s="456">
        <f t="shared" si="14"/>
        <v>8.4855627578078963E-2</v>
      </c>
      <c r="P493" s="414">
        <v>96</v>
      </c>
      <c r="Q493" s="456">
        <f t="shared" si="15"/>
        <v>1.0211266856567864</v>
      </c>
      <c r="R493" s="466" t="s">
        <v>1114</v>
      </c>
    </row>
    <row r="494" spans="1:18" ht="39.6" x14ac:dyDescent="0.25">
      <c r="A494" s="109" t="s">
        <v>305</v>
      </c>
      <c r="B494" s="236" t="s">
        <v>707</v>
      </c>
      <c r="C494" s="236" t="s">
        <v>746</v>
      </c>
      <c r="D494" s="236" t="s">
        <v>739</v>
      </c>
      <c r="E494" s="237"/>
      <c r="F494" s="238" t="s">
        <v>799</v>
      </c>
      <c r="G494" s="460" t="s">
        <v>806</v>
      </c>
      <c r="H494" s="240" t="s">
        <v>763</v>
      </c>
      <c r="I494" s="240" t="s">
        <v>797</v>
      </c>
      <c r="J494" s="461" t="s">
        <v>801</v>
      </c>
      <c r="K494" s="457">
        <v>8.31</v>
      </c>
      <c r="L494" s="242"/>
      <c r="M494" s="414">
        <v>1697</v>
      </c>
      <c r="N494" s="414">
        <v>144</v>
      </c>
      <c r="O494" s="456">
        <f t="shared" si="14"/>
        <v>8.4855627578078963E-2</v>
      </c>
      <c r="P494" s="414">
        <v>96</v>
      </c>
      <c r="Q494" s="456">
        <f t="shared" si="15"/>
        <v>1.0211266856567864</v>
      </c>
      <c r="R494" s="466" t="s">
        <v>1114</v>
      </c>
    </row>
    <row r="495" spans="1:18" ht="39.6" x14ac:dyDescent="0.25">
      <c r="A495" s="109" t="s">
        <v>305</v>
      </c>
      <c r="B495" s="236" t="s">
        <v>707</v>
      </c>
      <c r="C495" s="236" t="s">
        <v>746</v>
      </c>
      <c r="D495" s="236" t="s">
        <v>739</v>
      </c>
      <c r="E495" s="237"/>
      <c r="F495" s="238" t="s">
        <v>799</v>
      </c>
      <c r="G495" s="460" t="s">
        <v>807</v>
      </c>
      <c r="H495" s="240" t="s">
        <v>763</v>
      </c>
      <c r="I495" s="240" t="s">
        <v>797</v>
      </c>
      <c r="J495" s="461" t="s">
        <v>801</v>
      </c>
      <c r="K495" s="457">
        <v>8.31</v>
      </c>
      <c r="L495" s="242"/>
      <c r="M495" s="414">
        <v>1697</v>
      </c>
      <c r="N495" s="414">
        <v>144</v>
      </c>
      <c r="O495" s="456">
        <f t="shared" si="14"/>
        <v>8.4855627578078963E-2</v>
      </c>
      <c r="P495" s="414">
        <v>96</v>
      </c>
      <c r="Q495" s="456">
        <f t="shared" si="15"/>
        <v>1.0211266856567864</v>
      </c>
      <c r="R495" s="466" t="s">
        <v>1114</v>
      </c>
    </row>
    <row r="496" spans="1:18" ht="39.6" x14ac:dyDescent="0.25">
      <c r="A496" s="109" t="s">
        <v>305</v>
      </c>
      <c r="B496" s="236" t="s">
        <v>707</v>
      </c>
      <c r="C496" s="236" t="s">
        <v>746</v>
      </c>
      <c r="D496" s="236" t="s">
        <v>739</v>
      </c>
      <c r="E496" s="237"/>
      <c r="F496" s="238" t="s">
        <v>799</v>
      </c>
      <c r="G496" s="460" t="s">
        <v>808</v>
      </c>
      <c r="H496" s="240" t="s">
        <v>763</v>
      </c>
      <c r="I496" s="240" t="s">
        <v>764</v>
      </c>
      <c r="J496" s="461" t="s">
        <v>801</v>
      </c>
      <c r="K496" s="457">
        <v>8.31</v>
      </c>
      <c r="L496" s="242"/>
      <c r="M496" s="414">
        <v>1697</v>
      </c>
      <c r="N496" s="414">
        <v>144</v>
      </c>
      <c r="O496" s="456">
        <f t="shared" si="14"/>
        <v>8.4855627578078963E-2</v>
      </c>
      <c r="P496" s="414">
        <v>96</v>
      </c>
      <c r="Q496" s="456">
        <f t="shared" si="15"/>
        <v>1.0211266856567864</v>
      </c>
      <c r="R496" s="466" t="s">
        <v>1114</v>
      </c>
    </row>
    <row r="497" spans="1:18" ht="43.2" x14ac:dyDescent="0.25">
      <c r="A497" s="109" t="s">
        <v>305</v>
      </c>
      <c r="B497" s="236" t="s">
        <v>707</v>
      </c>
      <c r="C497" s="236" t="s">
        <v>748</v>
      </c>
      <c r="D497" s="236" t="s">
        <v>821</v>
      </c>
      <c r="E497" s="237"/>
      <c r="F497" s="238" t="s">
        <v>754</v>
      </c>
      <c r="G497" s="460" t="s">
        <v>809</v>
      </c>
      <c r="H497" s="240" t="s">
        <v>759</v>
      </c>
      <c r="I497" s="240" t="s">
        <v>760</v>
      </c>
      <c r="J497" s="241" t="s">
        <v>669</v>
      </c>
      <c r="K497" s="457">
        <v>46.56</v>
      </c>
      <c r="L497" s="242" t="s">
        <v>810</v>
      </c>
      <c r="M497" s="414">
        <v>79</v>
      </c>
      <c r="N497" s="414">
        <v>17</v>
      </c>
      <c r="O497" s="456">
        <f t="shared" si="14"/>
        <v>0.21518987341772153</v>
      </c>
      <c r="P497" s="414">
        <v>100</v>
      </c>
      <c r="Q497" s="456">
        <f t="shared" si="15"/>
        <v>0.46217756318239156</v>
      </c>
      <c r="R497" s="872" t="s">
        <v>1253</v>
      </c>
    </row>
    <row r="498" spans="1:18" ht="39.6" x14ac:dyDescent="0.25">
      <c r="A498" s="109" t="s">
        <v>305</v>
      </c>
      <c r="B498" s="236" t="s">
        <v>707</v>
      </c>
      <c r="C498" s="236" t="s">
        <v>748</v>
      </c>
      <c r="D498" s="236" t="s">
        <v>821</v>
      </c>
      <c r="E498" s="237"/>
      <c r="F498" s="238" t="s">
        <v>754</v>
      </c>
      <c r="G498" s="460" t="s">
        <v>755</v>
      </c>
      <c r="H498" s="240" t="s">
        <v>756</v>
      </c>
      <c r="I498" s="240" t="s">
        <v>757</v>
      </c>
      <c r="J498" s="241" t="s">
        <v>669</v>
      </c>
      <c r="K498" s="457">
        <v>100</v>
      </c>
      <c r="L498" s="242" t="s">
        <v>758</v>
      </c>
      <c r="M498" s="414">
        <v>79</v>
      </c>
      <c r="N498" s="414">
        <v>79</v>
      </c>
      <c r="O498" s="456">
        <f t="shared" si="14"/>
        <v>1</v>
      </c>
      <c r="P498" s="414">
        <v>54.84</v>
      </c>
      <c r="Q498" s="456">
        <f t="shared" si="15"/>
        <v>1</v>
      </c>
      <c r="R498" s="466" t="s">
        <v>1114</v>
      </c>
    </row>
    <row r="499" spans="1:18" ht="43.2" x14ac:dyDescent="0.25">
      <c r="A499" s="109" t="s">
        <v>305</v>
      </c>
      <c r="B499" s="236" t="s">
        <v>707</v>
      </c>
      <c r="C499" s="236" t="s">
        <v>748</v>
      </c>
      <c r="D499" s="236" t="s">
        <v>821</v>
      </c>
      <c r="E499" s="237"/>
      <c r="F499" s="238" t="s">
        <v>754</v>
      </c>
      <c r="G499" s="460" t="s">
        <v>724</v>
      </c>
      <c r="H499" s="240" t="s">
        <v>759</v>
      </c>
      <c r="I499" s="240" t="s">
        <v>760</v>
      </c>
      <c r="J499" s="241" t="s">
        <v>669</v>
      </c>
      <c r="K499" s="457">
        <v>46.56</v>
      </c>
      <c r="L499" s="242" t="s">
        <v>761</v>
      </c>
      <c r="M499" s="414">
        <v>79</v>
      </c>
      <c r="N499" s="414">
        <v>17</v>
      </c>
      <c r="O499" s="456">
        <f t="shared" si="14"/>
        <v>0.21518987341772153</v>
      </c>
      <c r="P499" s="414">
        <v>100</v>
      </c>
      <c r="Q499" s="456">
        <f t="shared" si="15"/>
        <v>0.46217756318239156</v>
      </c>
      <c r="R499" s="872" t="s">
        <v>1253</v>
      </c>
    </row>
    <row r="500" spans="1:18" ht="39.6" x14ac:dyDescent="0.25">
      <c r="A500" s="109" t="s">
        <v>305</v>
      </c>
      <c r="B500" s="236" t="s">
        <v>707</v>
      </c>
      <c r="C500" s="236" t="s">
        <v>748</v>
      </c>
      <c r="D500" s="236" t="s">
        <v>821</v>
      </c>
      <c r="E500" s="237"/>
      <c r="F500" s="238" t="s">
        <v>754</v>
      </c>
      <c r="G500" s="460" t="s">
        <v>762</v>
      </c>
      <c r="H500" s="240" t="s">
        <v>763</v>
      </c>
      <c r="I500" s="240" t="s">
        <v>764</v>
      </c>
      <c r="J500" s="241" t="s">
        <v>669</v>
      </c>
      <c r="K500" s="457">
        <v>46.56</v>
      </c>
      <c r="L500" s="242"/>
      <c r="M500" s="414">
        <v>79</v>
      </c>
      <c r="N500" s="414">
        <v>34</v>
      </c>
      <c r="O500" s="456">
        <f t="shared" si="14"/>
        <v>0.43037974683544306</v>
      </c>
      <c r="P500" s="414">
        <v>54.84</v>
      </c>
      <c r="Q500" s="456">
        <f t="shared" si="15"/>
        <v>0.92435512636478312</v>
      </c>
      <c r="R500" s="466" t="s">
        <v>1114</v>
      </c>
    </row>
    <row r="501" spans="1:18" ht="39.6" x14ac:dyDescent="0.25">
      <c r="A501" s="109" t="s">
        <v>305</v>
      </c>
      <c r="B501" s="236" t="s">
        <v>707</v>
      </c>
      <c r="C501" s="236" t="s">
        <v>748</v>
      </c>
      <c r="D501" s="236" t="s">
        <v>821</v>
      </c>
      <c r="E501" s="237"/>
      <c r="F501" s="238" t="s">
        <v>754</v>
      </c>
      <c r="G501" s="239" t="s">
        <v>765</v>
      </c>
      <c r="H501" s="240" t="s">
        <v>763</v>
      </c>
      <c r="I501" s="240" t="s">
        <v>764</v>
      </c>
      <c r="J501" s="241" t="s">
        <v>669</v>
      </c>
      <c r="K501" s="457">
        <v>46.56</v>
      </c>
      <c r="L501" s="242"/>
      <c r="M501" s="414">
        <v>79</v>
      </c>
      <c r="N501" s="414">
        <v>34</v>
      </c>
      <c r="O501" s="456">
        <f t="shared" si="14"/>
        <v>0.43037974683544306</v>
      </c>
      <c r="P501" s="414">
        <v>54.84</v>
      </c>
      <c r="Q501" s="456">
        <f t="shared" si="15"/>
        <v>0.92435512636478312</v>
      </c>
      <c r="R501" s="466" t="s">
        <v>1114</v>
      </c>
    </row>
    <row r="502" spans="1:18" ht="39.6" x14ac:dyDescent="0.25">
      <c r="A502" s="109" t="s">
        <v>305</v>
      </c>
      <c r="B502" s="236" t="s">
        <v>707</v>
      </c>
      <c r="C502" s="236" t="s">
        <v>748</v>
      </c>
      <c r="D502" s="236" t="s">
        <v>821</v>
      </c>
      <c r="E502" s="237"/>
      <c r="F502" s="238" t="s">
        <v>754</v>
      </c>
      <c r="G502" s="239" t="s">
        <v>766</v>
      </c>
      <c r="H502" s="240" t="s">
        <v>763</v>
      </c>
      <c r="I502" s="240" t="s">
        <v>764</v>
      </c>
      <c r="J502" s="241" t="s">
        <v>669</v>
      </c>
      <c r="K502" s="457">
        <v>46.56</v>
      </c>
      <c r="L502" s="242"/>
      <c r="M502" s="414">
        <v>79</v>
      </c>
      <c r="N502" s="414">
        <v>34</v>
      </c>
      <c r="O502" s="456">
        <f t="shared" si="14"/>
        <v>0.43037974683544306</v>
      </c>
      <c r="P502" s="414">
        <v>54.84</v>
      </c>
      <c r="Q502" s="456">
        <f t="shared" si="15"/>
        <v>0.92435512636478312</v>
      </c>
      <c r="R502" s="466" t="s">
        <v>1114</v>
      </c>
    </row>
    <row r="503" spans="1:18" ht="39.6" x14ac:dyDescent="0.25">
      <c r="A503" s="109" t="s">
        <v>305</v>
      </c>
      <c r="B503" s="236" t="s">
        <v>707</v>
      </c>
      <c r="C503" s="236" t="s">
        <v>748</v>
      </c>
      <c r="D503" s="236" t="s">
        <v>821</v>
      </c>
      <c r="E503" s="237"/>
      <c r="F503" s="238" t="s">
        <v>754</v>
      </c>
      <c r="G503" s="459" t="s">
        <v>767</v>
      </c>
      <c r="H503" s="240" t="s">
        <v>759</v>
      </c>
      <c r="I503" s="240" t="s">
        <v>760</v>
      </c>
      <c r="J503" s="241" t="s">
        <v>669</v>
      </c>
      <c r="K503" s="457">
        <v>46.56</v>
      </c>
      <c r="L503" s="242" t="s">
        <v>768</v>
      </c>
      <c r="M503" s="414">
        <v>79</v>
      </c>
      <c r="N503" s="414">
        <v>34</v>
      </c>
      <c r="O503" s="456">
        <f t="shared" si="14"/>
        <v>0.43037974683544306</v>
      </c>
      <c r="P503" s="414">
        <v>54.84</v>
      </c>
      <c r="Q503" s="456">
        <f t="shared" si="15"/>
        <v>0.92435512636478312</v>
      </c>
      <c r="R503" s="466" t="s">
        <v>1114</v>
      </c>
    </row>
    <row r="504" spans="1:18" ht="39.6" x14ac:dyDescent="0.25">
      <c r="A504" s="109" t="s">
        <v>305</v>
      </c>
      <c r="B504" s="236" t="s">
        <v>707</v>
      </c>
      <c r="C504" s="236" t="s">
        <v>748</v>
      </c>
      <c r="D504" s="236" t="s">
        <v>821</v>
      </c>
      <c r="E504" s="237"/>
      <c r="F504" s="238" t="s">
        <v>754</v>
      </c>
      <c r="G504" s="239" t="s">
        <v>769</v>
      </c>
      <c r="H504" s="240" t="s">
        <v>763</v>
      </c>
      <c r="I504" s="240" t="s">
        <v>764</v>
      </c>
      <c r="J504" s="241" t="s">
        <v>669</v>
      </c>
      <c r="K504" s="457">
        <v>46.56</v>
      </c>
      <c r="L504" s="242" t="s">
        <v>770</v>
      </c>
      <c r="M504" s="414">
        <v>79</v>
      </c>
      <c r="N504" s="414">
        <v>34</v>
      </c>
      <c r="O504" s="456">
        <f t="shared" si="14"/>
        <v>0.43037974683544306</v>
      </c>
      <c r="P504" s="414">
        <v>54.84</v>
      </c>
      <c r="Q504" s="456">
        <f t="shared" si="15"/>
        <v>0.92435512636478312</v>
      </c>
      <c r="R504" s="466" t="s">
        <v>1114</v>
      </c>
    </row>
    <row r="505" spans="1:18" ht="39.6" x14ac:dyDescent="0.25">
      <c r="A505" s="109" t="s">
        <v>305</v>
      </c>
      <c r="B505" s="236" t="s">
        <v>707</v>
      </c>
      <c r="C505" s="236" t="s">
        <v>748</v>
      </c>
      <c r="D505" s="236" t="s">
        <v>821</v>
      </c>
      <c r="E505" s="237"/>
      <c r="F505" s="238" t="s">
        <v>754</v>
      </c>
      <c r="G505" s="239" t="s">
        <v>771</v>
      </c>
      <c r="H505" s="240" t="s">
        <v>763</v>
      </c>
      <c r="I505" s="240" t="s">
        <v>764</v>
      </c>
      <c r="J505" s="241" t="s">
        <v>669</v>
      </c>
      <c r="K505" s="457">
        <v>46.56</v>
      </c>
      <c r="L505" s="242"/>
      <c r="M505" s="414">
        <v>79</v>
      </c>
      <c r="N505" s="414">
        <v>34</v>
      </c>
      <c r="O505" s="456">
        <f t="shared" si="14"/>
        <v>0.43037974683544306</v>
      </c>
      <c r="P505" s="414">
        <v>54.84</v>
      </c>
      <c r="Q505" s="456">
        <f t="shared" si="15"/>
        <v>0.92435512636478312</v>
      </c>
      <c r="R505" s="466" t="s">
        <v>1114</v>
      </c>
    </row>
    <row r="506" spans="1:18" ht="39.6" x14ac:dyDescent="0.25">
      <c r="A506" s="109" t="s">
        <v>305</v>
      </c>
      <c r="B506" s="236" t="s">
        <v>707</v>
      </c>
      <c r="C506" s="236" t="s">
        <v>748</v>
      </c>
      <c r="D506" s="236" t="s">
        <v>821</v>
      </c>
      <c r="E506" s="237"/>
      <c r="F506" s="238" t="s">
        <v>754</v>
      </c>
      <c r="G506" s="239" t="s">
        <v>772</v>
      </c>
      <c r="H506" s="240" t="s">
        <v>763</v>
      </c>
      <c r="I506" s="240" t="s">
        <v>764</v>
      </c>
      <c r="J506" s="241" t="s">
        <v>669</v>
      </c>
      <c r="K506" s="457">
        <v>46.56</v>
      </c>
      <c r="L506" s="242" t="s">
        <v>770</v>
      </c>
      <c r="M506" s="414">
        <v>79</v>
      </c>
      <c r="N506" s="414">
        <v>34</v>
      </c>
      <c r="O506" s="456">
        <f t="shared" si="14"/>
        <v>0.43037974683544306</v>
      </c>
      <c r="P506" s="414">
        <v>54.84</v>
      </c>
      <c r="Q506" s="456">
        <f t="shared" si="15"/>
        <v>0.92435512636478312</v>
      </c>
      <c r="R506" s="466" t="s">
        <v>1114</v>
      </c>
    </row>
    <row r="507" spans="1:18" ht="39.6" x14ac:dyDescent="0.25">
      <c r="A507" s="109" t="s">
        <v>305</v>
      </c>
      <c r="B507" s="236" t="s">
        <v>707</v>
      </c>
      <c r="C507" s="236" t="s">
        <v>748</v>
      </c>
      <c r="D507" s="236" t="s">
        <v>821</v>
      </c>
      <c r="E507" s="237"/>
      <c r="F507" s="238" t="s">
        <v>754</v>
      </c>
      <c r="G507" s="239" t="s">
        <v>773</v>
      </c>
      <c r="H507" s="240" t="s">
        <v>763</v>
      </c>
      <c r="I507" s="240" t="s">
        <v>764</v>
      </c>
      <c r="J507" s="241" t="s">
        <v>669</v>
      </c>
      <c r="K507" s="457">
        <v>46.56</v>
      </c>
      <c r="L507" s="242"/>
      <c r="M507" s="414">
        <v>79</v>
      </c>
      <c r="N507" s="414">
        <v>34</v>
      </c>
      <c r="O507" s="456">
        <f t="shared" si="14"/>
        <v>0.43037974683544306</v>
      </c>
      <c r="P507" s="414">
        <v>54.84</v>
      </c>
      <c r="Q507" s="456">
        <f t="shared" si="15"/>
        <v>0.92435512636478312</v>
      </c>
      <c r="R507" s="466" t="s">
        <v>1114</v>
      </c>
    </row>
    <row r="508" spans="1:18" ht="39.6" x14ac:dyDescent="0.25">
      <c r="A508" s="109" t="s">
        <v>305</v>
      </c>
      <c r="B508" s="236" t="s">
        <v>707</v>
      </c>
      <c r="C508" s="236" t="s">
        <v>748</v>
      </c>
      <c r="D508" s="236" t="s">
        <v>821</v>
      </c>
      <c r="E508" s="237"/>
      <c r="F508" s="238" t="s">
        <v>754</v>
      </c>
      <c r="G508" s="239" t="s">
        <v>774</v>
      </c>
      <c r="H508" s="240" t="s">
        <v>775</v>
      </c>
      <c r="I508" s="240" t="s">
        <v>757</v>
      </c>
      <c r="J508" s="241" t="s">
        <v>669</v>
      </c>
      <c r="K508" s="457">
        <v>100</v>
      </c>
      <c r="L508" s="242"/>
      <c r="M508" s="414">
        <v>79</v>
      </c>
      <c r="N508" s="414">
        <v>79</v>
      </c>
      <c r="O508" s="456">
        <f t="shared" si="14"/>
        <v>1</v>
      </c>
      <c r="P508" s="414">
        <v>54.84</v>
      </c>
      <c r="Q508" s="456">
        <f t="shared" si="15"/>
        <v>1</v>
      </c>
      <c r="R508" s="466" t="s">
        <v>1114</v>
      </c>
    </row>
    <row r="509" spans="1:18" ht="39.6" x14ac:dyDescent="0.25">
      <c r="A509" s="109" t="s">
        <v>305</v>
      </c>
      <c r="B509" s="236" t="s">
        <v>707</v>
      </c>
      <c r="C509" s="236" t="s">
        <v>748</v>
      </c>
      <c r="D509" s="236" t="s">
        <v>821</v>
      </c>
      <c r="E509" s="237"/>
      <c r="F509" s="238" t="s">
        <v>754</v>
      </c>
      <c r="G509" s="239" t="s">
        <v>776</v>
      </c>
      <c r="H509" s="240" t="s">
        <v>775</v>
      </c>
      <c r="I509" s="240" t="s">
        <v>757</v>
      </c>
      <c r="J509" s="241" t="s">
        <v>669</v>
      </c>
      <c r="K509" s="457">
        <v>100</v>
      </c>
      <c r="L509" s="242"/>
      <c r="M509" s="414">
        <v>79</v>
      </c>
      <c r="N509" s="414">
        <v>79</v>
      </c>
      <c r="O509" s="456">
        <f t="shared" si="14"/>
        <v>1</v>
      </c>
      <c r="P509" s="414">
        <v>54.84</v>
      </c>
      <c r="Q509" s="456">
        <f t="shared" si="15"/>
        <v>1</v>
      </c>
      <c r="R509" s="466" t="s">
        <v>1114</v>
      </c>
    </row>
    <row r="510" spans="1:18" ht="39.6" x14ac:dyDescent="0.25">
      <c r="A510" s="109" t="s">
        <v>305</v>
      </c>
      <c r="B510" s="236" t="s">
        <v>707</v>
      </c>
      <c r="C510" s="236" t="s">
        <v>748</v>
      </c>
      <c r="D510" s="236" t="s">
        <v>821</v>
      </c>
      <c r="E510" s="237"/>
      <c r="F510" s="238" t="s">
        <v>754</v>
      </c>
      <c r="G510" s="239" t="s">
        <v>777</v>
      </c>
      <c r="H510" s="240" t="s">
        <v>763</v>
      </c>
      <c r="I510" s="240" t="s">
        <v>764</v>
      </c>
      <c r="J510" s="241" t="s">
        <v>669</v>
      </c>
      <c r="K510" s="457">
        <v>46.56</v>
      </c>
      <c r="L510" s="242"/>
      <c r="M510" s="414">
        <v>79</v>
      </c>
      <c r="N510" s="414">
        <v>34</v>
      </c>
      <c r="O510" s="456">
        <f t="shared" si="14"/>
        <v>0.43037974683544306</v>
      </c>
      <c r="P510" s="414">
        <v>54.84</v>
      </c>
      <c r="Q510" s="456">
        <f t="shared" si="15"/>
        <v>0.92435512636478312</v>
      </c>
      <c r="R510" s="466" t="s">
        <v>1114</v>
      </c>
    </row>
    <row r="511" spans="1:18" ht="39.6" x14ac:dyDescent="0.25">
      <c r="A511" s="109" t="s">
        <v>305</v>
      </c>
      <c r="B511" s="236" t="s">
        <v>707</v>
      </c>
      <c r="C511" s="236" t="s">
        <v>748</v>
      </c>
      <c r="D511" s="236" t="s">
        <v>821</v>
      </c>
      <c r="E511" s="237"/>
      <c r="F511" s="238" t="s">
        <v>754</v>
      </c>
      <c r="G511" s="239" t="s">
        <v>781</v>
      </c>
      <c r="H511" s="240" t="s">
        <v>775</v>
      </c>
      <c r="I511" s="240" t="s">
        <v>757</v>
      </c>
      <c r="J511" s="241" t="s">
        <v>669</v>
      </c>
      <c r="K511" s="457">
        <v>100</v>
      </c>
      <c r="L511" s="242"/>
      <c r="M511" s="414">
        <v>79</v>
      </c>
      <c r="N511" s="414">
        <v>79</v>
      </c>
      <c r="O511" s="456">
        <f t="shared" si="14"/>
        <v>1</v>
      </c>
      <c r="P511" s="414">
        <v>54.84</v>
      </c>
      <c r="Q511" s="456">
        <f t="shared" si="15"/>
        <v>1</v>
      </c>
      <c r="R511" s="466" t="s">
        <v>1114</v>
      </c>
    </row>
    <row r="512" spans="1:18" ht="39.6" x14ac:dyDescent="0.25">
      <c r="A512" s="109" t="s">
        <v>305</v>
      </c>
      <c r="B512" s="236" t="s">
        <v>707</v>
      </c>
      <c r="C512" s="236" t="s">
        <v>748</v>
      </c>
      <c r="D512" s="236" t="s">
        <v>821</v>
      </c>
      <c r="E512" s="237"/>
      <c r="F512" s="238" t="s">
        <v>754</v>
      </c>
      <c r="G512" s="239" t="s">
        <v>782</v>
      </c>
      <c r="H512" s="240" t="s">
        <v>763</v>
      </c>
      <c r="I512" s="240" t="s">
        <v>764</v>
      </c>
      <c r="J512" s="241" t="s">
        <v>669</v>
      </c>
      <c r="K512" s="457">
        <v>46.56</v>
      </c>
      <c r="L512" s="242"/>
      <c r="M512" s="414">
        <v>79</v>
      </c>
      <c r="N512" s="414">
        <v>34</v>
      </c>
      <c r="O512" s="456">
        <f t="shared" si="14"/>
        <v>0.43037974683544306</v>
      </c>
      <c r="P512" s="414">
        <v>54.84</v>
      </c>
      <c r="Q512" s="456">
        <f t="shared" si="15"/>
        <v>0.92435512636478312</v>
      </c>
      <c r="R512" s="466" t="s">
        <v>1114</v>
      </c>
    </row>
    <row r="513" spans="1:18" ht="39.6" x14ac:dyDescent="0.25">
      <c r="A513" s="109" t="s">
        <v>305</v>
      </c>
      <c r="B513" s="236" t="s">
        <v>707</v>
      </c>
      <c r="C513" s="236" t="s">
        <v>748</v>
      </c>
      <c r="D513" s="236" t="s">
        <v>821</v>
      </c>
      <c r="E513" s="237"/>
      <c r="F513" s="238" t="s">
        <v>754</v>
      </c>
      <c r="G513" s="239" t="s">
        <v>783</v>
      </c>
      <c r="H513" s="240" t="s">
        <v>763</v>
      </c>
      <c r="I513" s="240" t="s">
        <v>764</v>
      </c>
      <c r="J513" s="241" t="s">
        <v>669</v>
      </c>
      <c r="K513" s="457">
        <v>46.56</v>
      </c>
      <c r="L513" s="242"/>
      <c r="M513" s="414">
        <v>79</v>
      </c>
      <c r="N513" s="414">
        <v>34</v>
      </c>
      <c r="O513" s="456">
        <f t="shared" si="14"/>
        <v>0.43037974683544306</v>
      </c>
      <c r="P513" s="414">
        <v>54.84</v>
      </c>
      <c r="Q513" s="456">
        <f t="shared" si="15"/>
        <v>0.92435512636478312</v>
      </c>
      <c r="R513" s="466" t="s">
        <v>1114</v>
      </c>
    </row>
    <row r="514" spans="1:18" ht="39.6" x14ac:dyDescent="0.25">
      <c r="A514" s="109" t="s">
        <v>305</v>
      </c>
      <c r="B514" s="236" t="s">
        <v>707</v>
      </c>
      <c r="C514" s="236" t="s">
        <v>748</v>
      </c>
      <c r="D514" s="236" t="s">
        <v>821</v>
      </c>
      <c r="E514" s="237"/>
      <c r="F514" s="238" t="s">
        <v>754</v>
      </c>
      <c r="G514" s="239" t="s">
        <v>784</v>
      </c>
      <c r="H514" s="240" t="s">
        <v>763</v>
      </c>
      <c r="I514" s="240" t="s">
        <v>764</v>
      </c>
      <c r="J514" s="241" t="s">
        <v>669</v>
      </c>
      <c r="K514" s="457">
        <v>46.56</v>
      </c>
      <c r="L514" s="242"/>
      <c r="M514" s="414">
        <v>79</v>
      </c>
      <c r="N514" s="414">
        <v>34</v>
      </c>
      <c r="O514" s="456">
        <f t="shared" si="14"/>
        <v>0.43037974683544306</v>
      </c>
      <c r="P514" s="414">
        <v>54.84</v>
      </c>
      <c r="Q514" s="456">
        <f t="shared" si="15"/>
        <v>0.92435512636478312</v>
      </c>
      <c r="R514" s="466" t="s">
        <v>1114</v>
      </c>
    </row>
    <row r="515" spans="1:18" ht="39.6" x14ac:dyDescent="0.25">
      <c r="A515" s="109" t="s">
        <v>305</v>
      </c>
      <c r="B515" s="236" t="s">
        <v>707</v>
      </c>
      <c r="C515" s="236" t="s">
        <v>748</v>
      </c>
      <c r="D515" s="236" t="s">
        <v>821</v>
      </c>
      <c r="E515" s="237"/>
      <c r="F515" s="238" t="s">
        <v>754</v>
      </c>
      <c r="G515" s="460" t="s">
        <v>785</v>
      </c>
      <c r="H515" s="240" t="s">
        <v>763</v>
      </c>
      <c r="I515" s="240" t="s">
        <v>764</v>
      </c>
      <c r="J515" s="241" t="s">
        <v>669</v>
      </c>
      <c r="K515" s="457">
        <v>46.56</v>
      </c>
      <c r="L515" s="242"/>
      <c r="M515" s="414">
        <v>79</v>
      </c>
      <c r="N515" s="414">
        <v>34</v>
      </c>
      <c r="O515" s="456">
        <f t="shared" si="14"/>
        <v>0.43037974683544306</v>
      </c>
      <c r="P515" s="414">
        <v>54.84</v>
      </c>
      <c r="Q515" s="456">
        <f t="shared" si="15"/>
        <v>0.92435512636478312</v>
      </c>
      <c r="R515" s="466" t="s">
        <v>1114</v>
      </c>
    </row>
    <row r="516" spans="1:18" ht="39.6" x14ac:dyDescent="0.25">
      <c r="A516" s="109" t="s">
        <v>305</v>
      </c>
      <c r="B516" s="236" t="s">
        <v>707</v>
      </c>
      <c r="C516" s="236" t="s">
        <v>748</v>
      </c>
      <c r="D516" s="236" t="s">
        <v>821</v>
      </c>
      <c r="E516" s="237"/>
      <c r="F516" s="238" t="s">
        <v>754</v>
      </c>
      <c r="G516" s="460" t="s">
        <v>786</v>
      </c>
      <c r="H516" s="240" t="s">
        <v>763</v>
      </c>
      <c r="I516" s="240" t="s">
        <v>764</v>
      </c>
      <c r="J516" s="241" t="s">
        <v>669</v>
      </c>
      <c r="K516" s="457">
        <v>46.56</v>
      </c>
      <c r="L516" s="242"/>
      <c r="M516" s="414">
        <v>79</v>
      </c>
      <c r="N516" s="414">
        <v>34</v>
      </c>
      <c r="O516" s="456">
        <f t="shared" si="14"/>
        <v>0.43037974683544306</v>
      </c>
      <c r="P516" s="414">
        <v>54.84</v>
      </c>
      <c r="Q516" s="456">
        <f t="shared" si="15"/>
        <v>0.92435512636478312</v>
      </c>
      <c r="R516" s="466" t="s">
        <v>1114</v>
      </c>
    </row>
    <row r="517" spans="1:18" ht="39.6" x14ac:dyDescent="0.25">
      <c r="A517" s="109" t="s">
        <v>305</v>
      </c>
      <c r="B517" s="236" t="s">
        <v>707</v>
      </c>
      <c r="C517" s="236" t="s">
        <v>748</v>
      </c>
      <c r="D517" s="236" t="s">
        <v>821</v>
      </c>
      <c r="E517" s="237"/>
      <c r="F517" s="238" t="s">
        <v>754</v>
      </c>
      <c r="G517" s="460" t="s">
        <v>787</v>
      </c>
      <c r="H517" s="240" t="s">
        <v>763</v>
      </c>
      <c r="I517" s="240" t="s">
        <v>764</v>
      </c>
      <c r="J517" s="241" t="s">
        <v>669</v>
      </c>
      <c r="K517" s="457">
        <v>46.56</v>
      </c>
      <c r="L517" s="242"/>
      <c r="M517" s="414">
        <v>79</v>
      </c>
      <c r="N517" s="414">
        <v>34</v>
      </c>
      <c r="O517" s="456">
        <f t="shared" ref="O517:O580" si="16">N517/M517</f>
        <v>0.43037974683544306</v>
      </c>
      <c r="P517" s="414">
        <v>54.84</v>
      </c>
      <c r="Q517" s="456">
        <f t="shared" ref="Q517:Q580" si="17">N517/(M517*K517/100)</f>
        <v>0.92435512636478312</v>
      </c>
      <c r="R517" s="466" t="s">
        <v>1114</v>
      </c>
    </row>
    <row r="518" spans="1:18" ht="39.6" x14ac:dyDescent="0.25">
      <c r="A518" s="109" t="s">
        <v>305</v>
      </c>
      <c r="B518" s="236" t="s">
        <v>707</v>
      </c>
      <c r="C518" s="236" t="s">
        <v>748</v>
      </c>
      <c r="D518" s="236" t="s">
        <v>821</v>
      </c>
      <c r="E518" s="237"/>
      <c r="F518" s="238" t="s">
        <v>754</v>
      </c>
      <c r="G518" s="460" t="s">
        <v>788</v>
      </c>
      <c r="H518" s="240" t="s">
        <v>763</v>
      </c>
      <c r="I518" s="240" t="s">
        <v>764</v>
      </c>
      <c r="J518" s="241" t="s">
        <v>669</v>
      </c>
      <c r="K518" s="457">
        <v>46.56</v>
      </c>
      <c r="L518" s="242"/>
      <c r="M518" s="414">
        <v>79</v>
      </c>
      <c r="N518" s="414">
        <v>34</v>
      </c>
      <c r="O518" s="456">
        <f t="shared" si="16"/>
        <v>0.43037974683544306</v>
      </c>
      <c r="P518" s="414">
        <v>54.84</v>
      </c>
      <c r="Q518" s="456">
        <f t="shared" si="17"/>
        <v>0.92435512636478312</v>
      </c>
      <c r="R518" s="466" t="s">
        <v>1114</v>
      </c>
    </row>
    <row r="519" spans="1:18" ht="39.6" x14ac:dyDescent="0.25">
      <c r="A519" s="109" t="s">
        <v>305</v>
      </c>
      <c r="B519" s="236" t="s">
        <v>707</v>
      </c>
      <c r="C519" s="236" t="s">
        <v>748</v>
      </c>
      <c r="D519" s="236" t="s">
        <v>821</v>
      </c>
      <c r="E519" s="237"/>
      <c r="F519" s="238" t="s">
        <v>754</v>
      </c>
      <c r="G519" s="460" t="s">
        <v>789</v>
      </c>
      <c r="H519" s="240" t="s">
        <v>775</v>
      </c>
      <c r="I519" s="240" t="s">
        <v>757</v>
      </c>
      <c r="J519" s="241" t="s">
        <v>669</v>
      </c>
      <c r="K519" s="457">
        <v>100</v>
      </c>
      <c r="L519" s="242"/>
      <c r="M519" s="414">
        <v>79</v>
      </c>
      <c r="N519" s="414">
        <v>79</v>
      </c>
      <c r="O519" s="456">
        <f t="shared" si="16"/>
        <v>1</v>
      </c>
      <c r="P519" s="414">
        <v>54.84</v>
      </c>
      <c r="Q519" s="456">
        <f t="shared" si="17"/>
        <v>1</v>
      </c>
      <c r="R519" s="466" t="s">
        <v>1114</v>
      </c>
    </row>
    <row r="520" spans="1:18" ht="39.6" x14ac:dyDescent="0.25">
      <c r="A520" s="109" t="s">
        <v>305</v>
      </c>
      <c r="B520" s="236" t="s">
        <v>707</v>
      </c>
      <c r="C520" s="236" t="s">
        <v>748</v>
      </c>
      <c r="D520" s="236" t="s">
        <v>821</v>
      </c>
      <c r="E520" s="237"/>
      <c r="F520" s="238" t="s">
        <v>754</v>
      </c>
      <c r="G520" s="460" t="s">
        <v>790</v>
      </c>
      <c r="H520" s="240" t="s">
        <v>775</v>
      </c>
      <c r="I520" s="240" t="s">
        <v>757</v>
      </c>
      <c r="J520" s="241" t="s">
        <v>669</v>
      </c>
      <c r="K520" s="457">
        <v>100</v>
      </c>
      <c r="L520" s="242"/>
      <c r="M520" s="414">
        <v>79</v>
      </c>
      <c r="N520" s="414">
        <v>79</v>
      </c>
      <c r="O520" s="456">
        <f t="shared" si="16"/>
        <v>1</v>
      </c>
      <c r="P520" s="414">
        <v>54.84</v>
      </c>
      <c r="Q520" s="456">
        <f t="shared" si="17"/>
        <v>1</v>
      </c>
      <c r="R520" s="466" t="s">
        <v>1114</v>
      </c>
    </row>
    <row r="521" spans="1:18" ht="39.6" x14ac:dyDescent="0.25">
      <c r="A521" s="109" t="s">
        <v>305</v>
      </c>
      <c r="B521" s="236" t="s">
        <v>707</v>
      </c>
      <c r="C521" s="236" t="s">
        <v>748</v>
      </c>
      <c r="D521" s="236" t="s">
        <v>821</v>
      </c>
      <c r="E521" s="237"/>
      <c r="F521" s="238" t="s">
        <v>754</v>
      </c>
      <c r="G521" s="460" t="s">
        <v>791</v>
      </c>
      <c r="H521" s="240" t="s">
        <v>763</v>
      </c>
      <c r="I521" s="240" t="s">
        <v>764</v>
      </c>
      <c r="J521" s="241" t="s">
        <v>669</v>
      </c>
      <c r="K521" s="457">
        <v>46.56</v>
      </c>
      <c r="L521" s="242"/>
      <c r="M521" s="414">
        <v>79</v>
      </c>
      <c r="N521" s="414">
        <v>34</v>
      </c>
      <c r="O521" s="456">
        <f t="shared" si="16"/>
        <v>0.43037974683544306</v>
      </c>
      <c r="P521" s="414">
        <v>54.84</v>
      </c>
      <c r="Q521" s="456">
        <f t="shared" si="17"/>
        <v>0.92435512636478312</v>
      </c>
      <c r="R521" s="466" t="s">
        <v>1114</v>
      </c>
    </row>
    <row r="522" spans="1:18" ht="39.6" x14ac:dyDescent="0.25">
      <c r="A522" s="109" t="s">
        <v>305</v>
      </c>
      <c r="B522" s="236" t="s">
        <v>707</v>
      </c>
      <c r="C522" s="236" t="s">
        <v>748</v>
      </c>
      <c r="D522" s="236" t="s">
        <v>821</v>
      </c>
      <c r="E522" s="237"/>
      <c r="F522" s="238" t="s">
        <v>754</v>
      </c>
      <c r="G522" s="460" t="s">
        <v>792</v>
      </c>
      <c r="H522" s="240" t="s">
        <v>759</v>
      </c>
      <c r="I522" s="240" t="s">
        <v>760</v>
      </c>
      <c r="J522" s="241" t="s">
        <v>669</v>
      </c>
      <c r="K522" s="457">
        <v>46.56</v>
      </c>
      <c r="L522" s="242" t="s">
        <v>793</v>
      </c>
      <c r="M522" s="414">
        <v>79</v>
      </c>
      <c r="N522" s="414">
        <v>34</v>
      </c>
      <c r="O522" s="456">
        <f t="shared" si="16"/>
        <v>0.43037974683544306</v>
      </c>
      <c r="P522" s="414">
        <v>54.84</v>
      </c>
      <c r="Q522" s="456">
        <f t="shared" si="17"/>
        <v>0.92435512636478312</v>
      </c>
      <c r="R522" s="466" t="s">
        <v>1114</v>
      </c>
    </row>
    <row r="523" spans="1:18" ht="39.6" x14ac:dyDescent="0.25">
      <c r="A523" s="109" t="s">
        <v>305</v>
      </c>
      <c r="B523" s="236" t="s">
        <v>707</v>
      </c>
      <c r="C523" s="236" t="s">
        <v>748</v>
      </c>
      <c r="D523" s="236" t="s">
        <v>821</v>
      </c>
      <c r="E523" s="237"/>
      <c r="F523" s="238" t="s">
        <v>754</v>
      </c>
      <c r="G523" s="460" t="s">
        <v>794</v>
      </c>
      <c r="H523" s="240" t="s">
        <v>756</v>
      </c>
      <c r="I523" s="240" t="s">
        <v>757</v>
      </c>
      <c r="J523" s="241" t="s">
        <v>669</v>
      </c>
      <c r="K523" s="457">
        <v>100</v>
      </c>
      <c r="L523" s="242" t="s">
        <v>758</v>
      </c>
      <c r="M523" s="414">
        <v>79</v>
      </c>
      <c r="N523" s="414">
        <v>79</v>
      </c>
      <c r="O523" s="456">
        <f t="shared" si="16"/>
        <v>1</v>
      </c>
      <c r="P523" s="414">
        <v>54.84</v>
      </c>
      <c r="Q523" s="456">
        <f t="shared" si="17"/>
        <v>1</v>
      </c>
      <c r="R523" s="466" t="s">
        <v>1114</v>
      </c>
    </row>
    <row r="524" spans="1:18" ht="39.6" x14ac:dyDescent="0.25">
      <c r="A524" s="109" t="s">
        <v>305</v>
      </c>
      <c r="B524" s="236" t="s">
        <v>707</v>
      </c>
      <c r="C524" s="236" t="s">
        <v>748</v>
      </c>
      <c r="D524" s="236" t="s">
        <v>821</v>
      </c>
      <c r="E524" s="237"/>
      <c r="F524" s="238" t="s">
        <v>754</v>
      </c>
      <c r="G524" s="460" t="s">
        <v>795</v>
      </c>
      <c r="H524" s="240" t="s">
        <v>763</v>
      </c>
      <c r="I524" s="240" t="s">
        <v>764</v>
      </c>
      <c r="J524" s="241" t="s">
        <v>669</v>
      </c>
      <c r="K524" s="457">
        <v>46.56</v>
      </c>
      <c r="L524" s="242" t="s">
        <v>770</v>
      </c>
      <c r="M524" s="414">
        <v>79</v>
      </c>
      <c r="N524" s="414">
        <v>34</v>
      </c>
      <c r="O524" s="456">
        <f t="shared" si="16"/>
        <v>0.43037974683544306</v>
      </c>
      <c r="P524" s="414">
        <v>54.84</v>
      </c>
      <c r="Q524" s="456">
        <f t="shared" si="17"/>
        <v>0.92435512636478312</v>
      </c>
      <c r="R524" s="466" t="s">
        <v>1114</v>
      </c>
    </row>
    <row r="525" spans="1:18" ht="39.6" x14ac:dyDescent="0.25">
      <c r="A525" s="109" t="s">
        <v>305</v>
      </c>
      <c r="B525" s="236" t="s">
        <v>707</v>
      </c>
      <c r="C525" s="236" t="s">
        <v>748</v>
      </c>
      <c r="D525" s="236" t="s">
        <v>821</v>
      </c>
      <c r="E525" s="237"/>
      <c r="F525" s="238" t="s">
        <v>754</v>
      </c>
      <c r="G525" s="460" t="s">
        <v>796</v>
      </c>
      <c r="H525" s="240" t="s">
        <v>763</v>
      </c>
      <c r="I525" s="240" t="s">
        <v>797</v>
      </c>
      <c r="J525" s="241" t="s">
        <v>669</v>
      </c>
      <c r="K525" s="457">
        <v>46.56</v>
      </c>
      <c r="L525" s="242"/>
      <c r="M525" s="414">
        <v>79</v>
      </c>
      <c r="N525" s="414">
        <v>34</v>
      </c>
      <c r="O525" s="456">
        <f t="shared" si="16"/>
        <v>0.43037974683544306</v>
      </c>
      <c r="P525" s="414">
        <v>54.84</v>
      </c>
      <c r="Q525" s="456">
        <f t="shared" si="17"/>
        <v>0.92435512636478312</v>
      </c>
      <c r="R525" s="466" t="s">
        <v>1114</v>
      </c>
    </row>
    <row r="526" spans="1:18" ht="39.6" x14ac:dyDescent="0.25">
      <c r="A526" s="109" t="s">
        <v>305</v>
      </c>
      <c r="B526" s="236" t="s">
        <v>707</v>
      </c>
      <c r="C526" s="236" t="s">
        <v>748</v>
      </c>
      <c r="D526" s="236" t="s">
        <v>821</v>
      </c>
      <c r="E526" s="237"/>
      <c r="F526" s="238" t="s">
        <v>754</v>
      </c>
      <c r="G526" s="460" t="s">
        <v>798</v>
      </c>
      <c r="H526" s="240" t="s">
        <v>763</v>
      </c>
      <c r="I526" s="240" t="s">
        <v>764</v>
      </c>
      <c r="J526" s="241" t="s">
        <v>669</v>
      </c>
      <c r="K526" s="457">
        <v>46.56</v>
      </c>
      <c r="L526" s="242"/>
      <c r="M526" s="414">
        <v>79</v>
      </c>
      <c r="N526" s="414">
        <v>34</v>
      </c>
      <c r="O526" s="456">
        <f t="shared" si="16"/>
        <v>0.43037974683544306</v>
      </c>
      <c r="P526" s="414">
        <v>54.84</v>
      </c>
      <c r="Q526" s="456">
        <f t="shared" si="17"/>
        <v>0.92435512636478312</v>
      </c>
      <c r="R526" s="466" t="s">
        <v>1114</v>
      </c>
    </row>
    <row r="527" spans="1:18" ht="39.6" x14ac:dyDescent="0.25">
      <c r="A527" s="109" t="s">
        <v>305</v>
      </c>
      <c r="B527" s="236" t="s">
        <v>707</v>
      </c>
      <c r="C527" s="236" t="s">
        <v>748</v>
      </c>
      <c r="D527" s="236" t="s">
        <v>821</v>
      </c>
      <c r="E527" s="237"/>
      <c r="F527" s="238" t="s">
        <v>799</v>
      </c>
      <c r="G527" s="460" t="s">
        <v>800</v>
      </c>
      <c r="H527" s="240" t="s">
        <v>763</v>
      </c>
      <c r="I527" s="240" t="s">
        <v>764</v>
      </c>
      <c r="J527" s="461" t="s">
        <v>801</v>
      </c>
      <c r="K527" s="457">
        <v>46.56</v>
      </c>
      <c r="L527" s="242"/>
      <c r="M527" s="414">
        <v>79</v>
      </c>
      <c r="N527" s="414">
        <v>34</v>
      </c>
      <c r="O527" s="456">
        <f t="shared" si="16"/>
        <v>0.43037974683544306</v>
      </c>
      <c r="P527" s="414">
        <v>54.84</v>
      </c>
      <c r="Q527" s="456">
        <f t="shared" si="17"/>
        <v>0.92435512636478312</v>
      </c>
      <c r="R527" s="466" t="s">
        <v>1114</v>
      </c>
    </row>
    <row r="528" spans="1:18" ht="39.6" x14ac:dyDescent="0.25">
      <c r="A528" s="109" t="s">
        <v>305</v>
      </c>
      <c r="B528" s="236" t="s">
        <v>707</v>
      </c>
      <c r="C528" s="236" t="s">
        <v>748</v>
      </c>
      <c r="D528" s="236" t="s">
        <v>821</v>
      </c>
      <c r="E528" s="237"/>
      <c r="F528" s="238" t="s">
        <v>799</v>
      </c>
      <c r="G528" s="460" t="s">
        <v>802</v>
      </c>
      <c r="H528" s="240" t="s">
        <v>763</v>
      </c>
      <c r="I528" s="240" t="s">
        <v>764</v>
      </c>
      <c r="J528" s="461" t="s">
        <v>801</v>
      </c>
      <c r="K528" s="457">
        <v>46.56</v>
      </c>
      <c r="L528" s="242"/>
      <c r="M528" s="414">
        <v>79</v>
      </c>
      <c r="N528" s="414">
        <v>34</v>
      </c>
      <c r="O528" s="456">
        <f t="shared" si="16"/>
        <v>0.43037974683544306</v>
      </c>
      <c r="P528" s="414">
        <v>54.84</v>
      </c>
      <c r="Q528" s="456">
        <f t="shared" si="17"/>
        <v>0.92435512636478312</v>
      </c>
      <c r="R528" s="466" t="s">
        <v>1114</v>
      </c>
    </row>
    <row r="529" spans="1:18" ht="39.6" x14ac:dyDescent="0.25">
      <c r="A529" s="109" t="s">
        <v>305</v>
      </c>
      <c r="B529" s="236" t="s">
        <v>707</v>
      </c>
      <c r="C529" s="236" t="s">
        <v>748</v>
      </c>
      <c r="D529" s="236" t="s">
        <v>821</v>
      </c>
      <c r="E529" s="237"/>
      <c r="F529" s="238" t="s">
        <v>799</v>
      </c>
      <c r="G529" s="460" t="s">
        <v>803</v>
      </c>
      <c r="H529" s="240" t="s">
        <v>763</v>
      </c>
      <c r="I529" s="240" t="s">
        <v>764</v>
      </c>
      <c r="J529" s="461" t="s">
        <v>801</v>
      </c>
      <c r="K529" s="457">
        <v>46.56</v>
      </c>
      <c r="L529" s="242"/>
      <c r="M529" s="414">
        <v>79</v>
      </c>
      <c r="N529" s="414">
        <v>34</v>
      </c>
      <c r="O529" s="456">
        <f t="shared" si="16"/>
        <v>0.43037974683544306</v>
      </c>
      <c r="P529" s="414">
        <v>54.84</v>
      </c>
      <c r="Q529" s="456">
        <f t="shared" si="17"/>
        <v>0.92435512636478312</v>
      </c>
      <c r="R529" s="466" t="s">
        <v>1114</v>
      </c>
    </row>
    <row r="530" spans="1:18" ht="39.6" x14ac:dyDescent="0.25">
      <c r="A530" s="109" t="s">
        <v>305</v>
      </c>
      <c r="B530" s="236" t="s">
        <v>707</v>
      </c>
      <c r="C530" s="236" t="s">
        <v>748</v>
      </c>
      <c r="D530" s="236" t="s">
        <v>821</v>
      </c>
      <c r="E530" s="237"/>
      <c r="F530" s="238" t="s">
        <v>799</v>
      </c>
      <c r="G530" s="460" t="s">
        <v>804</v>
      </c>
      <c r="H530" s="240" t="s">
        <v>763</v>
      </c>
      <c r="I530" s="240" t="s">
        <v>764</v>
      </c>
      <c r="J530" s="461" t="s">
        <v>801</v>
      </c>
      <c r="K530" s="457">
        <v>46.56</v>
      </c>
      <c r="L530" s="242"/>
      <c r="M530" s="414">
        <v>79</v>
      </c>
      <c r="N530" s="414">
        <v>34</v>
      </c>
      <c r="O530" s="456">
        <f t="shared" si="16"/>
        <v>0.43037974683544306</v>
      </c>
      <c r="P530" s="414">
        <v>54.84</v>
      </c>
      <c r="Q530" s="456">
        <f t="shared" si="17"/>
        <v>0.92435512636478312</v>
      </c>
      <c r="R530" s="466" t="s">
        <v>1114</v>
      </c>
    </row>
    <row r="531" spans="1:18" ht="39.6" x14ac:dyDescent="0.25">
      <c r="A531" s="109" t="s">
        <v>305</v>
      </c>
      <c r="B531" s="236" t="s">
        <v>707</v>
      </c>
      <c r="C531" s="236" t="s">
        <v>748</v>
      </c>
      <c r="D531" s="236" t="s">
        <v>821</v>
      </c>
      <c r="E531" s="237"/>
      <c r="F531" s="238" t="s">
        <v>799</v>
      </c>
      <c r="G531" s="460" t="s">
        <v>805</v>
      </c>
      <c r="H531" s="240" t="s">
        <v>763</v>
      </c>
      <c r="I531" s="240" t="s">
        <v>764</v>
      </c>
      <c r="J531" s="461" t="s">
        <v>801</v>
      </c>
      <c r="K531" s="457">
        <v>46.56</v>
      </c>
      <c r="L531" s="242"/>
      <c r="M531" s="414">
        <v>79</v>
      </c>
      <c r="N531" s="414">
        <v>34</v>
      </c>
      <c r="O531" s="456">
        <f t="shared" si="16"/>
        <v>0.43037974683544306</v>
      </c>
      <c r="P531" s="414">
        <v>54.84</v>
      </c>
      <c r="Q531" s="456">
        <f t="shared" si="17"/>
        <v>0.92435512636478312</v>
      </c>
      <c r="R531" s="466" t="s">
        <v>1114</v>
      </c>
    </row>
    <row r="532" spans="1:18" ht="39.6" x14ac:dyDescent="0.25">
      <c r="A532" s="109" t="s">
        <v>305</v>
      </c>
      <c r="B532" s="236" t="s">
        <v>707</v>
      </c>
      <c r="C532" s="236" t="s">
        <v>748</v>
      </c>
      <c r="D532" s="236" t="s">
        <v>821</v>
      </c>
      <c r="E532" s="237"/>
      <c r="F532" s="238" t="s">
        <v>799</v>
      </c>
      <c r="G532" s="460" t="s">
        <v>806</v>
      </c>
      <c r="H532" s="240" t="s">
        <v>763</v>
      </c>
      <c r="I532" s="240" t="s">
        <v>797</v>
      </c>
      <c r="J532" s="461" t="s">
        <v>801</v>
      </c>
      <c r="K532" s="457">
        <v>46.56</v>
      </c>
      <c r="L532" s="242"/>
      <c r="M532" s="414">
        <v>79</v>
      </c>
      <c r="N532" s="414">
        <v>34</v>
      </c>
      <c r="O532" s="456">
        <f t="shared" si="16"/>
        <v>0.43037974683544306</v>
      </c>
      <c r="P532" s="414">
        <v>54.84</v>
      </c>
      <c r="Q532" s="456">
        <f t="shared" si="17"/>
        <v>0.92435512636478312</v>
      </c>
      <c r="R532" s="466" t="s">
        <v>1114</v>
      </c>
    </row>
    <row r="533" spans="1:18" ht="39.6" x14ac:dyDescent="0.25">
      <c r="A533" s="109" t="s">
        <v>305</v>
      </c>
      <c r="B533" s="236" t="s">
        <v>707</v>
      </c>
      <c r="C533" s="236" t="s">
        <v>748</v>
      </c>
      <c r="D533" s="236" t="s">
        <v>821</v>
      </c>
      <c r="E533" s="237"/>
      <c r="F533" s="238" t="s">
        <v>799</v>
      </c>
      <c r="G533" s="460" t="s">
        <v>807</v>
      </c>
      <c r="H533" s="240" t="s">
        <v>763</v>
      </c>
      <c r="I533" s="240" t="s">
        <v>797</v>
      </c>
      <c r="J533" s="461" t="s">
        <v>801</v>
      </c>
      <c r="K533" s="457">
        <v>46.56</v>
      </c>
      <c r="L533" s="242"/>
      <c r="M533" s="414">
        <v>79</v>
      </c>
      <c r="N533" s="414">
        <v>34</v>
      </c>
      <c r="O533" s="456">
        <f t="shared" si="16"/>
        <v>0.43037974683544306</v>
      </c>
      <c r="P533" s="414">
        <v>54.84</v>
      </c>
      <c r="Q533" s="456">
        <f t="shared" si="17"/>
        <v>0.92435512636478312</v>
      </c>
      <c r="R533" s="466" t="s">
        <v>1114</v>
      </c>
    </row>
    <row r="534" spans="1:18" ht="39.6" x14ac:dyDescent="0.25">
      <c r="A534" s="109" t="s">
        <v>305</v>
      </c>
      <c r="B534" s="236" t="s">
        <v>707</v>
      </c>
      <c r="C534" s="236" t="s">
        <v>748</v>
      </c>
      <c r="D534" s="236" t="s">
        <v>821</v>
      </c>
      <c r="E534" s="237"/>
      <c r="F534" s="238" t="s">
        <v>799</v>
      </c>
      <c r="G534" s="460" t="s">
        <v>808</v>
      </c>
      <c r="H534" s="240" t="s">
        <v>763</v>
      </c>
      <c r="I534" s="240" t="s">
        <v>764</v>
      </c>
      <c r="J534" s="461" t="s">
        <v>801</v>
      </c>
      <c r="K534" s="457">
        <v>46.56</v>
      </c>
      <c r="L534" s="242"/>
      <c r="M534" s="414">
        <v>79</v>
      </c>
      <c r="N534" s="414">
        <v>34</v>
      </c>
      <c r="O534" s="456">
        <f t="shared" si="16"/>
        <v>0.43037974683544306</v>
      </c>
      <c r="P534" s="414">
        <v>54.84</v>
      </c>
      <c r="Q534" s="456">
        <f t="shared" si="17"/>
        <v>0.92435512636478312</v>
      </c>
      <c r="R534" s="466" t="s">
        <v>1114</v>
      </c>
    </row>
    <row r="535" spans="1:18" ht="43.2" x14ac:dyDescent="0.25">
      <c r="A535" s="109" t="s">
        <v>305</v>
      </c>
      <c r="B535" s="236" t="s">
        <v>707</v>
      </c>
      <c r="C535" s="236" t="s">
        <v>749</v>
      </c>
      <c r="D535" s="236" t="s">
        <v>739</v>
      </c>
      <c r="E535" s="237"/>
      <c r="F535" s="238" t="s">
        <v>754</v>
      </c>
      <c r="G535" s="460" t="s">
        <v>809</v>
      </c>
      <c r="H535" s="240" t="s">
        <v>763</v>
      </c>
      <c r="I535" s="240" t="s">
        <v>812</v>
      </c>
      <c r="J535" s="241" t="s">
        <v>669</v>
      </c>
      <c r="K535" s="457">
        <v>17.39</v>
      </c>
      <c r="L535" s="242" t="s">
        <v>827</v>
      </c>
      <c r="M535" s="414">
        <v>10</v>
      </c>
      <c r="N535" s="414">
        <v>1</v>
      </c>
      <c r="O535" s="456">
        <f t="shared" si="16"/>
        <v>0.1</v>
      </c>
      <c r="P535" s="414">
        <v>77.69</v>
      </c>
      <c r="Q535" s="456">
        <f t="shared" si="17"/>
        <v>0.57504312823461756</v>
      </c>
      <c r="R535" s="872" t="s">
        <v>1253</v>
      </c>
    </row>
    <row r="536" spans="1:18" ht="39.6" x14ac:dyDescent="0.25">
      <c r="A536" s="109" t="s">
        <v>305</v>
      </c>
      <c r="B536" s="236" t="s">
        <v>707</v>
      </c>
      <c r="C536" s="236" t="s">
        <v>749</v>
      </c>
      <c r="D536" s="236" t="s">
        <v>739</v>
      </c>
      <c r="E536" s="237"/>
      <c r="F536" s="238" t="s">
        <v>754</v>
      </c>
      <c r="G536" s="460" t="s">
        <v>755</v>
      </c>
      <c r="H536" s="240" t="s">
        <v>756</v>
      </c>
      <c r="I536" s="240" t="s">
        <v>757</v>
      </c>
      <c r="J536" s="241" t="s">
        <v>669</v>
      </c>
      <c r="K536" s="457">
        <v>100</v>
      </c>
      <c r="L536" s="242" t="s">
        <v>758</v>
      </c>
      <c r="M536" s="414">
        <v>10</v>
      </c>
      <c r="N536" s="414">
        <v>10</v>
      </c>
      <c r="O536" s="456">
        <f t="shared" si="16"/>
        <v>1</v>
      </c>
      <c r="P536" s="414">
        <v>100</v>
      </c>
      <c r="Q536" s="456">
        <f t="shared" si="17"/>
        <v>1</v>
      </c>
      <c r="R536" s="466" t="s">
        <v>1114</v>
      </c>
    </row>
    <row r="537" spans="1:18" ht="43.2" x14ac:dyDescent="0.25">
      <c r="A537" s="109" t="s">
        <v>305</v>
      </c>
      <c r="B537" s="236" t="s">
        <v>707</v>
      </c>
      <c r="C537" s="236" t="s">
        <v>749</v>
      </c>
      <c r="D537" s="236" t="s">
        <v>739</v>
      </c>
      <c r="E537" s="237"/>
      <c r="F537" s="238" t="s">
        <v>754</v>
      </c>
      <c r="G537" s="460" t="s">
        <v>724</v>
      </c>
      <c r="H537" s="240" t="s">
        <v>763</v>
      </c>
      <c r="I537" s="240" t="s">
        <v>812</v>
      </c>
      <c r="J537" s="241" t="s">
        <v>669</v>
      </c>
      <c r="K537" s="457">
        <v>17.39</v>
      </c>
      <c r="L537" s="242" t="s">
        <v>814</v>
      </c>
      <c r="M537" s="414">
        <v>10</v>
      </c>
      <c r="N537" s="414">
        <v>1</v>
      </c>
      <c r="O537" s="456">
        <f t="shared" si="16"/>
        <v>0.1</v>
      </c>
      <c r="P537" s="414">
        <v>77.69</v>
      </c>
      <c r="Q537" s="456">
        <f t="shared" si="17"/>
        <v>0.57504312823461756</v>
      </c>
      <c r="R537" s="872" t="s">
        <v>1253</v>
      </c>
    </row>
    <row r="538" spans="1:18" ht="39.6" x14ac:dyDescent="0.25">
      <c r="A538" s="109" t="s">
        <v>305</v>
      </c>
      <c r="B538" s="236" t="s">
        <v>707</v>
      </c>
      <c r="C538" s="236" t="s">
        <v>749</v>
      </c>
      <c r="D538" s="236" t="s">
        <v>739</v>
      </c>
      <c r="E538" s="237"/>
      <c r="F538" s="238" t="s">
        <v>754</v>
      </c>
      <c r="G538" s="460" t="s">
        <v>762</v>
      </c>
      <c r="H538" s="240" t="s">
        <v>763</v>
      </c>
      <c r="I538" s="240" t="s">
        <v>764</v>
      </c>
      <c r="J538" s="241" t="s">
        <v>669</v>
      </c>
      <c r="K538" s="457">
        <v>17.39</v>
      </c>
      <c r="L538" s="242"/>
      <c r="M538" s="414">
        <v>10</v>
      </c>
      <c r="N538" s="414">
        <v>5</v>
      </c>
      <c r="O538" s="456">
        <f t="shared" si="16"/>
        <v>0.5</v>
      </c>
      <c r="P538" s="414">
        <v>100</v>
      </c>
      <c r="Q538" s="456">
        <f t="shared" si="17"/>
        <v>2.8752156411730878</v>
      </c>
      <c r="R538" s="466" t="s">
        <v>1114</v>
      </c>
    </row>
    <row r="539" spans="1:18" ht="39.6" x14ac:dyDescent="0.25">
      <c r="A539" s="109" t="s">
        <v>305</v>
      </c>
      <c r="B539" s="236" t="s">
        <v>707</v>
      </c>
      <c r="C539" s="236" t="s">
        <v>749</v>
      </c>
      <c r="D539" s="236" t="s">
        <v>739</v>
      </c>
      <c r="E539" s="237"/>
      <c r="F539" s="238" t="s">
        <v>754</v>
      </c>
      <c r="G539" s="239" t="s">
        <v>765</v>
      </c>
      <c r="H539" s="240" t="s">
        <v>763</v>
      </c>
      <c r="I539" s="240" t="s">
        <v>764</v>
      </c>
      <c r="J539" s="241" t="s">
        <v>669</v>
      </c>
      <c r="K539" s="457">
        <v>17.39</v>
      </c>
      <c r="L539" s="242"/>
      <c r="M539" s="414">
        <v>10</v>
      </c>
      <c r="N539" s="414">
        <v>5</v>
      </c>
      <c r="O539" s="456">
        <f t="shared" si="16"/>
        <v>0.5</v>
      </c>
      <c r="P539" s="414">
        <v>100</v>
      </c>
      <c r="Q539" s="456">
        <f t="shared" si="17"/>
        <v>2.8752156411730878</v>
      </c>
      <c r="R539" s="466" t="s">
        <v>1114</v>
      </c>
    </row>
    <row r="540" spans="1:18" ht="39.6" x14ac:dyDescent="0.25">
      <c r="A540" s="109" t="s">
        <v>305</v>
      </c>
      <c r="B540" s="236" t="s">
        <v>707</v>
      </c>
      <c r="C540" s="236" t="s">
        <v>749</v>
      </c>
      <c r="D540" s="236" t="s">
        <v>739</v>
      </c>
      <c r="E540" s="237"/>
      <c r="F540" s="238" t="s">
        <v>754</v>
      </c>
      <c r="G540" s="239" t="s">
        <v>766</v>
      </c>
      <c r="H540" s="240" t="s">
        <v>763</v>
      </c>
      <c r="I540" s="240" t="s">
        <v>764</v>
      </c>
      <c r="J540" s="241" t="s">
        <v>669</v>
      </c>
      <c r="K540" s="457">
        <v>17.39</v>
      </c>
      <c r="L540" s="242"/>
      <c r="M540" s="414">
        <v>10</v>
      </c>
      <c r="N540" s="414">
        <v>5</v>
      </c>
      <c r="O540" s="456">
        <f t="shared" si="16"/>
        <v>0.5</v>
      </c>
      <c r="P540" s="414">
        <v>100</v>
      </c>
      <c r="Q540" s="456">
        <f t="shared" si="17"/>
        <v>2.8752156411730878</v>
      </c>
      <c r="R540" s="466" t="s">
        <v>1114</v>
      </c>
    </row>
    <row r="541" spans="1:18" ht="39.6" x14ac:dyDescent="0.25">
      <c r="A541" s="109" t="s">
        <v>305</v>
      </c>
      <c r="B541" s="236" t="s">
        <v>707</v>
      </c>
      <c r="C541" s="236" t="s">
        <v>749</v>
      </c>
      <c r="D541" s="236" t="s">
        <v>739</v>
      </c>
      <c r="E541" s="237"/>
      <c r="F541" s="238" t="s">
        <v>754</v>
      </c>
      <c r="G541" s="459" t="s">
        <v>767</v>
      </c>
      <c r="H541" s="240" t="s">
        <v>763</v>
      </c>
      <c r="I541" s="240" t="s">
        <v>812</v>
      </c>
      <c r="J541" s="241" t="s">
        <v>669</v>
      </c>
      <c r="K541" s="457">
        <v>17.39</v>
      </c>
      <c r="L541" s="242" t="s">
        <v>828</v>
      </c>
      <c r="M541" s="414">
        <v>10</v>
      </c>
      <c r="N541" s="414">
        <v>5</v>
      </c>
      <c r="O541" s="456">
        <f t="shared" si="16"/>
        <v>0.5</v>
      </c>
      <c r="P541" s="414">
        <v>100</v>
      </c>
      <c r="Q541" s="456">
        <f t="shared" si="17"/>
        <v>2.8752156411730878</v>
      </c>
      <c r="R541" s="466" t="s">
        <v>1114</v>
      </c>
    </row>
    <row r="542" spans="1:18" ht="39.6" x14ac:dyDescent="0.25">
      <c r="A542" s="109" t="s">
        <v>305</v>
      </c>
      <c r="B542" s="236" t="s">
        <v>707</v>
      </c>
      <c r="C542" s="236" t="s">
        <v>749</v>
      </c>
      <c r="D542" s="236" t="s">
        <v>739</v>
      </c>
      <c r="E542" s="237"/>
      <c r="F542" s="238" t="s">
        <v>754</v>
      </c>
      <c r="G542" s="239" t="s">
        <v>769</v>
      </c>
      <c r="H542" s="240" t="s">
        <v>763</v>
      </c>
      <c r="I542" s="240" t="s">
        <v>764</v>
      </c>
      <c r="J542" s="241" t="s">
        <v>669</v>
      </c>
      <c r="K542" s="457">
        <v>17.39</v>
      </c>
      <c r="L542" s="242" t="s">
        <v>770</v>
      </c>
      <c r="M542" s="414">
        <v>10</v>
      </c>
      <c r="N542" s="414">
        <v>5</v>
      </c>
      <c r="O542" s="456">
        <f t="shared" si="16"/>
        <v>0.5</v>
      </c>
      <c r="P542" s="414">
        <v>100</v>
      </c>
      <c r="Q542" s="456">
        <f t="shared" si="17"/>
        <v>2.8752156411730878</v>
      </c>
      <c r="R542" s="466" t="s">
        <v>1114</v>
      </c>
    </row>
    <row r="543" spans="1:18" ht="39.6" x14ac:dyDescent="0.25">
      <c r="A543" s="109" t="s">
        <v>305</v>
      </c>
      <c r="B543" s="236" t="s">
        <v>707</v>
      </c>
      <c r="C543" s="236" t="s">
        <v>749</v>
      </c>
      <c r="D543" s="236" t="s">
        <v>739</v>
      </c>
      <c r="E543" s="237"/>
      <c r="F543" s="238" t="s">
        <v>754</v>
      </c>
      <c r="G543" s="239" t="s">
        <v>771</v>
      </c>
      <c r="H543" s="240" t="s">
        <v>763</v>
      </c>
      <c r="I543" s="240" t="s">
        <v>764</v>
      </c>
      <c r="J543" s="241" t="s">
        <v>669</v>
      </c>
      <c r="K543" s="457">
        <v>17.39</v>
      </c>
      <c r="L543" s="242"/>
      <c r="M543" s="414">
        <v>10</v>
      </c>
      <c r="N543" s="414">
        <v>5</v>
      </c>
      <c r="O543" s="456">
        <f t="shared" si="16"/>
        <v>0.5</v>
      </c>
      <c r="P543" s="414">
        <v>100</v>
      </c>
      <c r="Q543" s="456">
        <f t="shared" si="17"/>
        <v>2.8752156411730878</v>
      </c>
      <c r="R543" s="466" t="s">
        <v>1114</v>
      </c>
    </row>
    <row r="544" spans="1:18" ht="39.6" x14ac:dyDescent="0.25">
      <c r="A544" s="109" t="s">
        <v>305</v>
      </c>
      <c r="B544" s="236" t="s">
        <v>707</v>
      </c>
      <c r="C544" s="236" t="s">
        <v>749</v>
      </c>
      <c r="D544" s="236" t="s">
        <v>739</v>
      </c>
      <c r="E544" s="237"/>
      <c r="F544" s="238" t="s">
        <v>754</v>
      </c>
      <c r="G544" s="239" t="s">
        <v>772</v>
      </c>
      <c r="H544" s="240" t="s">
        <v>763</v>
      </c>
      <c r="I544" s="240" t="s">
        <v>764</v>
      </c>
      <c r="J544" s="241" t="s">
        <v>669</v>
      </c>
      <c r="K544" s="457">
        <v>17.39</v>
      </c>
      <c r="L544" s="242" t="s">
        <v>770</v>
      </c>
      <c r="M544" s="414">
        <v>10</v>
      </c>
      <c r="N544" s="414">
        <v>5</v>
      </c>
      <c r="O544" s="456">
        <f t="shared" si="16"/>
        <v>0.5</v>
      </c>
      <c r="P544" s="414">
        <v>100</v>
      </c>
      <c r="Q544" s="456">
        <f t="shared" si="17"/>
        <v>2.8752156411730878</v>
      </c>
      <c r="R544" s="466" t="s">
        <v>1114</v>
      </c>
    </row>
    <row r="545" spans="1:18" ht="39.6" x14ac:dyDescent="0.25">
      <c r="A545" s="109" t="s">
        <v>305</v>
      </c>
      <c r="B545" s="236" t="s">
        <v>707</v>
      </c>
      <c r="C545" s="236" t="s">
        <v>749</v>
      </c>
      <c r="D545" s="236" t="s">
        <v>739</v>
      </c>
      <c r="E545" s="237"/>
      <c r="F545" s="238" t="s">
        <v>754</v>
      </c>
      <c r="G545" s="239" t="s">
        <v>773</v>
      </c>
      <c r="H545" s="240" t="s">
        <v>763</v>
      </c>
      <c r="I545" s="240" t="s">
        <v>764</v>
      </c>
      <c r="J545" s="241" t="s">
        <v>669</v>
      </c>
      <c r="K545" s="457">
        <v>17.39</v>
      </c>
      <c r="L545" s="242"/>
      <c r="M545" s="414">
        <v>10</v>
      </c>
      <c r="N545" s="414">
        <v>5</v>
      </c>
      <c r="O545" s="456">
        <f t="shared" si="16"/>
        <v>0.5</v>
      </c>
      <c r="P545" s="414">
        <v>100</v>
      </c>
      <c r="Q545" s="456">
        <f t="shared" si="17"/>
        <v>2.8752156411730878</v>
      </c>
      <c r="R545" s="466" t="s">
        <v>1114</v>
      </c>
    </row>
    <row r="546" spans="1:18" ht="39.6" x14ac:dyDescent="0.25">
      <c r="A546" s="109" t="s">
        <v>305</v>
      </c>
      <c r="B546" s="236" t="s">
        <v>707</v>
      </c>
      <c r="C546" s="236" t="s">
        <v>749</v>
      </c>
      <c r="D546" s="236" t="s">
        <v>739</v>
      </c>
      <c r="E546" s="237"/>
      <c r="F546" s="238" t="s">
        <v>754</v>
      </c>
      <c r="G546" s="239" t="s">
        <v>774</v>
      </c>
      <c r="H546" s="240" t="s">
        <v>775</v>
      </c>
      <c r="I546" s="240" t="s">
        <v>757</v>
      </c>
      <c r="J546" s="241" t="s">
        <v>669</v>
      </c>
      <c r="K546" s="457">
        <v>100</v>
      </c>
      <c r="L546" s="242"/>
      <c r="M546" s="414">
        <v>10</v>
      </c>
      <c r="N546" s="414">
        <v>10</v>
      </c>
      <c r="O546" s="456">
        <f t="shared" si="16"/>
        <v>1</v>
      </c>
      <c r="P546" s="414">
        <v>100</v>
      </c>
      <c r="Q546" s="456">
        <f t="shared" si="17"/>
        <v>1</v>
      </c>
      <c r="R546" s="466" t="s">
        <v>1114</v>
      </c>
    </row>
    <row r="547" spans="1:18" ht="39.6" x14ac:dyDescent="0.25">
      <c r="A547" s="109" t="s">
        <v>305</v>
      </c>
      <c r="B547" s="236" t="s">
        <v>707</v>
      </c>
      <c r="C547" s="236" t="s">
        <v>749</v>
      </c>
      <c r="D547" s="236" t="s">
        <v>739</v>
      </c>
      <c r="E547" s="237"/>
      <c r="F547" s="238" t="s">
        <v>754</v>
      </c>
      <c r="G547" s="239" t="s">
        <v>776</v>
      </c>
      <c r="H547" s="240" t="s">
        <v>775</v>
      </c>
      <c r="I547" s="240" t="s">
        <v>757</v>
      </c>
      <c r="J547" s="241" t="s">
        <v>669</v>
      </c>
      <c r="K547" s="457">
        <v>100</v>
      </c>
      <c r="L547" s="242"/>
      <c r="M547" s="414">
        <v>10</v>
      </c>
      <c r="N547" s="414">
        <v>10</v>
      </c>
      <c r="O547" s="456">
        <f t="shared" si="16"/>
        <v>1</v>
      </c>
      <c r="P547" s="414">
        <v>100</v>
      </c>
      <c r="Q547" s="456">
        <f t="shared" si="17"/>
        <v>1</v>
      </c>
      <c r="R547" s="466" t="s">
        <v>1114</v>
      </c>
    </row>
    <row r="548" spans="1:18" ht="39.6" x14ac:dyDescent="0.25">
      <c r="A548" s="109" t="s">
        <v>305</v>
      </c>
      <c r="B548" s="236" t="s">
        <v>707</v>
      </c>
      <c r="C548" s="236" t="s">
        <v>749</v>
      </c>
      <c r="D548" s="236" t="s">
        <v>739</v>
      </c>
      <c r="E548" s="237"/>
      <c r="F548" s="238" t="s">
        <v>754</v>
      </c>
      <c r="G548" s="239" t="s">
        <v>777</v>
      </c>
      <c r="H548" s="240" t="s">
        <v>763</v>
      </c>
      <c r="I548" s="240" t="s">
        <v>764</v>
      </c>
      <c r="J548" s="241" t="s">
        <v>669</v>
      </c>
      <c r="K548" s="457">
        <v>17.39</v>
      </c>
      <c r="L548" s="242"/>
      <c r="M548" s="414">
        <v>10</v>
      </c>
      <c r="N548" s="414">
        <v>5</v>
      </c>
      <c r="O548" s="456">
        <f t="shared" si="16"/>
        <v>0.5</v>
      </c>
      <c r="P548" s="414">
        <v>100</v>
      </c>
      <c r="Q548" s="456">
        <f t="shared" si="17"/>
        <v>2.8752156411730878</v>
      </c>
      <c r="R548" s="466" t="s">
        <v>1114</v>
      </c>
    </row>
    <row r="549" spans="1:18" ht="39.6" x14ac:dyDescent="0.25">
      <c r="A549" s="109" t="s">
        <v>305</v>
      </c>
      <c r="B549" s="236" t="s">
        <v>707</v>
      </c>
      <c r="C549" s="236" t="s">
        <v>749</v>
      </c>
      <c r="D549" s="236" t="s">
        <v>739</v>
      </c>
      <c r="E549" s="237"/>
      <c r="F549" s="238" t="s">
        <v>754</v>
      </c>
      <c r="G549" s="239" t="s">
        <v>781</v>
      </c>
      <c r="H549" s="240" t="s">
        <v>775</v>
      </c>
      <c r="I549" s="240" t="s">
        <v>757</v>
      </c>
      <c r="J549" s="241" t="s">
        <v>669</v>
      </c>
      <c r="K549" s="457">
        <v>100</v>
      </c>
      <c r="L549" s="242"/>
      <c r="M549" s="414">
        <v>10</v>
      </c>
      <c r="N549" s="414">
        <v>10</v>
      </c>
      <c r="O549" s="456">
        <f t="shared" si="16"/>
        <v>1</v>
      </c>
      <c r="P549" s="414">
        <v>100</v>
      </c>
      <c r="Q549" s="456">
        <f t="shared" si="17"/>
        <v>1</v>
      </c>
      <c r="R549" s="466" t="s">
        <v>1114</v>
      </c>
    </row>
    <row r="550" spans="1:18" ht="39.6" x14ac:dyDescent="0.25">
      <c r="A550" s="109" t="s">
        <v>305</v>
      </c>
      <c r="B550" s="236" t="s">
        <v>707</v>
      </c>
      <c r="C550" s="236" t="s">
        <v>749</v>
      </c>
      <c r="D550" s="236" t="s">
        <v>739</v>
      </c>
      <c r="E550" s="237"/>
      <c r="F550" s="238" t="s">
        <v>754</v>
      </c>
      <c r="G550" s="239" t="s">
        <v>782</v>
      </c>
      <c r="H550" s="240" t="s">
        <v>763</v>
      </c>
      <c r="I550" s="240" t="s">
        <v>764</v>
      </c>
      <c r="J550" s="241" t="s">
        <v>669</v>
      </c>
      <c r="K550" s="457">
        <v>17.39</v>
      </c>
      <c r="L550" s="242"/>
      <c r="M550" s="414">
        <v>10</v>
      </c>
      <c r="N550" s="414">
        <v>5</v>
      </c>
      <c r="O550" s="456">
        <f t="shared" si="16"/>
        <v>0.5</v>
      </c>
      <c r="P550" s="414">
        <v>100</v>
      </c>
      <c r="Q550" s="456">
        <f t="shared" si="17"/>
        <v>2.8752156411730878</v>
      </c>
      <c r="R550" s="466" t="s">
        <v>1114</v>
      </c>
    </row>
    <row r="551" spans="1:18" ht="39.6" x14ac:dyDescent="0.25">
      <c r="A551" s="109" t="s">
        <v>305</v>
      </c>
      <c r="B551" s="236" t="s">
        <v>707</v>
      </c>
      <c r="C551" s="236" t="s">
        <v>749</v>
      </c>
      <c r="D551" s="236" t="s">
        <v>739</v>
      </c>
      <c r="E551" s="237"/>
      <c r="F551" s="238" t="s">
        <v>754</v>
      </c>
      <c r="G551" s="239" t="s">
        <v>783</v>
      </c>
      <c r="H551" s="240" t="s">
        <v>763</v>
      </c>
      <c r="I551" s="240" t="s">
        <v>764</v>
      </c>
      <c r="J551" s="241" t="s">
        <v>669</v>
      </c>
      <c r="K551" s="457">
        <v>17.39</v>
      </c>
      <c r="L551" s="242"/>
      <c r="M551" s="414">
        <v>10</v>
      </c>
      <c r="N551" s="414">
        <v>5</v>
      </c>
      <c r="O551" s="456">
        <f t="shared" si="16"/>
        <v>0.5</v>
      </c>
      <c r="P551" s="414">
        <v>100</v>
      </c>
      <c r="Q551" s="456">
        <f t="shared" si="17"/>
        <v>2.8752156411730878</v>
      </c>
      <c r="R551" s="466" t="s">
        <v>1114</v>
      </c>
    </row>
    <row r="552" spans="1:18" ht="39.6" x14ac:dyDescent="0.25">
      <c r="A552" s="109" t="s">
        <v>305</v>
      </c>
      <c r="B552" s="236" t="s">
        <v>707</v>
      </c>
      <c r="C552" s="236" t="s">
        <v>749</v>
      </c>
      <c r="D552" s="236" t="s">
        <v>739</v>
      </c>
      <c r="E552" s="237"/>
      <c r="F552" s="238" t="s">
        <v>754</v>
      </c>
      <c r="G552" s="239" t="s">
        <v>784</v>
      </c>
      <c r="H552" s="240" t="s">
        <v>763</v>
      </c>
      <c r="I552" s="240" t="s">
        <v>764</v>
      </c>
      <c r="J552" s="241" t="s">
        <v>669</v>
      </c>
      <c r="K552" s="457">
        <v>17.39</v>
      </c>
      <c r="L552" s="242"/>
      <c r="M552" s="414">
        <v>10</v>
      </c>
      <c r="N552" s="414">
        <v>5</v>
      </c>
      <c r="O552" s="456">
        <f t="shared" si="16"/>
        <v>0.5</v>
      </c>
      <c r="P552" s="414">
        <v>100</v>
      </c>
      <c r="Q552" s="456">
        <f t="shared" si="17"/>
        <v>2.8752156411730878</v>
      </c>
      <c r="R552" s="466" t="s">
        <v>1114</v>
      </c>
    </row>
    <row r="553" spans="1:18" ht="39.6" x14ac:dyDescent="0.25">
      <c r="A553" s="109" t="s">
        <v>305</v>
      </c>
      <c r="B553" s="236" t="s">
        <v>707</v>
      </c>
      <c r="C553" s="236" t="s">
        <v>749</v>
      </c>
      <c r="D553" s="236" t="s">
        <v>739</v>
      </c>
      <c r="E553" s="237"/>
      <c r="F553" s="238" t="s">
        <v>754</v>
      </c>
      <c r="G553" s="460" t="s">
        <v>785</v>
      </c>
      <c r="H553" s="240" t="s">
        <v>763</v>
      </c>
      <c r="I553" s="240" t="s">
        <v>764</v>
      </c>
      <c r="J553" s="241" t="s">
        <v>669</v>
      </c>
      <c r="K553" s="457">
        <v>17.39</v>
      </c>
      <c r="L553" s="242"/>
      <c r="M553" s="414">
        <v>10</v>
      </c>
      <c r="N553" s="414">
        <v>5</v>
      </c>
      <c r="O553" s="456">
        <f t="shared" si="16"/>
        <v>0.5</v>
      </c>
      <c r="P553" s="414">
        <v>100</v>
      </c>
      <c r="Q553" s="456">
        <f t="shared" si="17"/>
        <v>2.8752156411730878</v>
      </c>
      <c r="R553" s="466" t="s">
        <v>1114</v>
      </c>
    </row>
    <row r="554" spans="1:18" ht="39.6" x14ac:dyDescent="0.25">
      <c r="A554" s="109" t="s">
        <v>305</v>
      </c>
      <c r="B554" s="236" t="s">
        <v>707</v>
      </c>
      <c r="C554" s="236" t="s">
        <v>749</v>
      </c>
      <c r="D554" s="236" t="s">
        <v>739</v>
      </c>
      <c r="E554" s="237"/>
      <c r="F554" s="238" t="s">
        <v>754</v>
      </c>
      <c r="G554" s="460" t="s">
        <v>786</v>
      </c>
      <c r="H554" s="240" t="s">
        <v>763</v>
      </c>
      <c r="I554" s="240" t="s">
        <v>764</v>
      </c>
      <c r="J554" s="241" t="s">
        <v>669</v>
      </c>
      <c r="K554" s="457">
        <v>17.39</v>
      </c>
      <c r="L554" s="242"/>
      <c r="M554" s="414">
        <v>10</v>
      </c>
      <c r="N554" s="414">
        <v>5</v>
      </c>
      <c r="O554" s="456">
        <f t="shared" si="16"/>
        <v>0.5</v>
      </c>
      <c r="P554" s="414">
        <v>100</v>
      </c>
      <c r="Q554" s="456">
        <f t="shared" si="17"/>
        <v>2.8752156411730878</v>
      </c>
      <c r="R554" s="466" t="s">
        <v>1114</v>
      </c>
    </row>
    <row r="555" spans="1:18" ht="39.6" x14ac:dyDescent="0.25">
      <c r="A555" s="109" t="s">
        <v>305</v>
      </c>
      <c r="B555" s="236" t="s">
        <v>707</v>
      </c>
      <c r="C555" s="236" t="s">
        <v>749</v>
      </c>
      <c r="D555" s="236" t="s">
        <v>739</v>
      </c>
      <c r="E555" s="237"/>
      <c r="F555" s="238" t="s">
        <v>754</v>
      </c>
      <c r="G555" s="460" t="s">
        <v>787</v>
      </c>
      <c r="H555" s="240" t="s">
        <v>763</v>
      </c>
      <c r="I555" s="240" t="s">
        <v>764</v>
      </c>
      <c r="J555" s="241" t="s">
        <v>669</v>
      </c>
      <c r="K555" s="457">
        <v>17.39</v>
      </c>
      <c r="L555" s="242"/>
      <c r="M555" s="414">
        <v>10</v>
      </c>
      <c r="N555" s="414">
        <v>5</v>
      </c>
      <c r="O555" s="456">
        <f t="shared" si="16"/>
        <v>0.5</v>
      </c>
      <c r="P555" s="414">
        <v>100</v>
      </c>
      <c r="Q555" s="456">
        <f t="shared" si="17"/>
        <v>2.8752156411730878</v>
      </c>
      <c r="R555" s="466" t="s">
        <v>1114</v>
      </c>
    </row>
    <row r="556" spans="1:18" ht="39.6" x14ac:dyDescent="0.25">
      <c r="A556" s="109" t="s">
        <v>305</v>
      </c>
      <c r="B556" s="236" t="s">
        <v>707</v>
      </c>
      <c r="C556" s="236" t="s">
        <v>749</v>
      </c>
      <c r="D556" s="236" t="s">
        <v>739</v>
      </c>
      <c r="E556" s="237"/>
      <c r="F556" s="238" t="s">
        <v>754</v>
      </c>
      <c r="G556" s="460" t="s">
        <v>788</v>
      </c>
      <c r="H556" s="240" t="s">
        <v>763</v>
      </c>
      <c r="I556" s="240" t="s">
        <v>764</v>
      </c>
      <c r="J556" s="241" t="s">
        <v>669</v>
      </c>
      <c r="K556" s="457">
        <v>17.39</v>
      </c>
      <c r="L556" s="242"/>
      <c r="M556" s="414">
        <v>10</v>
      </c>
      <c r="N556" s="414">
        <v>5</v>
      </c>
      <c r="O556" s="456">
        <f t="shared" si="16"/>
        <v>0.5</v>
      </c>
      <c r="P556" s="414">
        <v>100</v>
      </c>
      <c r="Q556" s="456">
        <f t="shared" si="17"/>
        <v>2.8752156411730878</v>
      </c>
      <c r="R556" s="466" t="s">
        <v>1114</v>
      </c>
    </row>
    <row r="557" spans="1:18" ht="39.6" x14ac:dyDescent="0.25">
      <c r="A557" s="109" t="s">
        <v>305</v>
      </c>
      <c r="B557" s="236" t="s">
        <v>707</v>
      </c>
      <c r="C557" s="236" t="s">
        <v>749</v>
      </c>
      <c r="D557" s="236" t="s">
        <v>739</v>
      </c>
      <c r="E557" s="237"/>
      <c r="F557" s="238" t="s">
        <v>754</v>
      </c>
      <c r="G557" s="460" t="s">
        <v>789</v>
      </c>
      <c r="H557" s="240" t="s">
        <v>775</v>
      </c>
      <c r="I557" s="240" t="s">
        <v>757</v>
      </c>
      <c r="J557" s="241" t="s">
        <v>669</v>
      </c>
      <c r="K557" s="457">
        <v>100</v>
      </c>
      <c r="L557" s="242"/>
      <c r="M557" s="414">
        <v>10</v>
      </c>
      <c r="N557" s="414">
        <v>10</v>
      </c>
      <c r="O557" s="456">
        <f t="shared" si="16"/>
        <v>1</v>
      </c>
      <c r="P557" s="414">
        <v>100</v>
      </c>
      <c r="Q557" s="456">
        <f t="shared" si="17"/>
        <v>1</v>
      </c>
      <c r="R557" s="466" t="s">
        <v>1114</v>
      </c>
    </row>
    <row r="558" spans="1:18" ht="39.6" x14ac:dyDescent="0.25">
      <c r="A558" s="109" t="s">
        <v>305</v>
      </c>
      <c r="B558" s="236" t="s">
        <v>707</v>
      </c>
      <c r="C558" s="236" t="s">
        <v>749</v>
      </c>
      <c r="D558" s="236" t="s">
        <v>739</v>
      </c>
      <c r="E558" s="237"/>
      <c r="F558" s="238" t="s">
        <v>754</v>
      </c>
      <c r="G558" s="460" t="s">
        <v>790</v>
      </c>
      <c r="H558" s="240" t="s">
        <v>775</v>
      </c>
      <c r="I558" s="240" t="s">
        <v>757</v>
      </c>
      <c r="J558" s="241" t="s">
        <v>669</v>
      </c>
      <c r="K558" s="457">
        <v>100</v>
      </c>
      <c r="L558" s="242"/>
      <c r="M558" s="414">
        <v>10</v>
      </c>
      <c r="N558" s="414">
        <v>10</v>
      </c>
      <c r="O558" s="456">
        <f t="shared" si="16"/>
        <v>1</v>
      </c>
      <c r="P558" s="414">
        <v>100</v>
      </c>
      <c r="Q558" s="456">
        <f t="shared" si="17"/>
        <v>1</v>
      </c>
      <c r="R558" s="466" t="s">
        <v>1114</v>
      </c>
    </row>
    <row r="559" spans="1:18" ht="39.6" x14ac:dyDescent="0.25">
      <c r="A559" s="109" t="s">
        <v>305</v>
      </c>
      <c r="B559" s="236" t="s">
        <v>707</v>
      </c>
      <c r="C559" s="236" t="s">
        <v>749</v>
      </c>
      <c r="D559" s="236" t="s">
        <v>739</v>
      </c>
      <c r="E559" s="237"/>
      <c r="F559" s="238" t="s">
        <v>754</v>
      </c>
      <c r="G559" s="460" t="s">
        <v>791</v>
      </c>
      <c r="H559" s="240" t="s">
        <v>763</v>
      </c>
      <c r="I559" s="240" t="s">
        <v>764</v>
      </c>
      <c r="J559" s="241" t="s">
        <v>669</v>
      </c>
      <c r="K559" s="457">
        <v>17.39</v>
      </c>
      <c r="L559" s="242"/>
      <c r="M559" s="414">
        <v>10</v>
      </c>
      <c r="N559" s="414">
        <v>5</v>
      </c>
      <c r="O559" s="456">
        <f t="shared" si="16"/>
        <v>0.5</v>
      </c>
      <c r="P559" s="414">
        <v>100</v>
      </c>
      <c r="Q559" s="456">
        <f t="shared" si="17"/>
        <v>2.8752156411730878</v>
      </c>
      <c r="R559" s="466" t="s">
        <v>1114</v>
      </c>
    </row>
    <row r="560" spans="1:18" ht="39.6" x14ac:dyDescent="0.25">
      <c r="A560" s="109" t="s">
        <v>305</v>
      </c>
      <c r="B560" s="236" t="s">
        <v>707</v>
      </c>
      <c r="C560" s="236" t="s">
        <v>749</v>
      </c>
      <c r="D560" s="236" t="s">
        <v>739</v>
      </c>
      <c r="E560" s="237"/>
      <c r="F560" s="238" t="s">
        <v>754</v>
      </c>
      <c r="G560" s="460" t="s">
        <v>792</v>
      </c>
      <c r="H560" s="240" t="s">
        <v>763</v>
      </c>
      <c r="I560" s="240" t="s">
        <v>764</v>
      </c>
      <c r="J560" s="241" t="s">
        <v>669</v>
      </c>
      <c r="K560" s="457">
        <v>17.39</v>
      </c>
      <c r="L560" s="242" t="s">
        <v>829</v>
      </c>
      <c r="M560" s="414">
        <v>10</v>
      </c>
      <c r="N560" s="414">
        <v>5</v>
      </c>
      <c r="O560" s="456">
        <f t="shared" si="16"/>
        <v>0.5</v>
      </c>
      <c r="P560" s="414">
        <v>100</v>
      </c>
      <c r="Q560" s="456">
        <f t="shared" si="17"/>
        <v>2.8752156411730878</v>
      </c>
      <c r="R560" s="466" t="s">
        <v>1114</v>
      </c>
    </row>
    <row r="561" spans="1:18" ht="39.6" x14ac:dyDescent="0.25">
      <c r="A561" s="109" t="s">
        <v>305</v>
      </c>
      <c r="B561" s="236" t="s">
        <v>707</v>
      </c>
      <c r="C561" s="236" t="s">
        <v>749</v>
      </c>
      <c r="D561" s="236" t="s">
        <v>739</v>
      </c>
      <c r="E561" s="237"/>
      <c r="F561" s="238" t="s">
        <v>754</v>
      </c>
      <c r="G561" s="460" t="s">
        <v>794</v>
      </c>
      <c r="H561" s="240" t="s">
        <v>756</v>
      </c>
      <c r="I561" s="240" t="s">
        <v>757</v>
      </c>
      <c r="J561" s="241" t="s">
        <v>669</v>
      </c>
      <c r="K561" s="457">
        <v>100</v>
      </c>
      <c r="L561" s="242" t="s">
        <v>758</v>
      </c>
      <c r="M561" s="414">
        <v>10</v>
      </c>
      <c r="N561" s="414">
        <v>10</v>
      </c>
      <c r="O561" s="456">
        <f t="shared" si="16"/>
        <v>1</v>
      </c>
      <c r="P561" s="414">
        <v>100</v>
      </c>
      <c r="Q561" s="456">
        <f t="shared" si="17"/>
        <v>1</v>
      </c>
      <c r="R561" s="466" t="s">
        <v>1114</v>
      </c>
    </row>
    <row r="562" spans="1:18" ht="39.6" x14ac:dyDescent="0.25">
      <c r="A562" s="109" t="s">
        <v>305</v>
      </c>
      <c r="B562" s="236" t="s">
        <v>707</v>
      </c>
      <c r="C562" s="236" t="s">
        <v>749</v>
      </c>
      <c r="D562" s="236" t="s">
        <v>739</v>
      </c>
      <c r="E562" s="237"/>
      <c r="F562" s="238" t="s">
        <v>754</v>
      </c>
      <c r="G562" s="460" t="s">
        <v>795</v>
      </c>
      <c r="H562" s="240" t="s">
        <v>763</v>
      </c>
      <c r="I562" s="240" t="s">
        <v>764</v>
      </c>
      <c r="J562" s="241" t="s">
        <v>669</v>
      </c>
      <c r="K562" s="457">
        <v>17.39</v>
      </c>
      <c r="L562" s="242" t="s">
        <v>770</v>
      </c>
      <c r="M562" s="414">
        <v>10</v>
      </c>
      <c r="N562" s="414">
        <v>5</v>
      </c>
      <c r="O562" s="456">
        <f t="shared" si="16"/>
        <v>0.5</v>
      </c>
      <c r="P562" s="414">
        <v>100</v>
      </c>
      <c r="Q562" s="456">
        <f t="shared" si="17"/>
        <v>2.8752156411730878</v>
      </c>
      <c r="R562" s="466" t="s">
        <v>1114</v>
      </c>
    </row>
    <row r="563" spans="1:18" ht="39.6" x14ac:dyDescent="0.25">
      <c r="A563" s="109" t="s">
        <v>305</v>
      </c>
      <c r="B563" s="236" t="s">
        <v>707</v>
      </c>
      <c r="C563" s="236" t="s">
        <v>749</v>
      </c>
      <c r="D563" s="236" t="s">
        <v>739</v>
      </c>
      <c r="E563" s="237"/>
      <c r="F563" s="238" t="s">
        <v>754</v>
      </c>
      <c r="G563" s="460" t="s">
        <v>796</v>
      </c>
      <c r="H563" s="240" t="s">
        <v>763</v>
      </c>
      <c r="I563" s="240" t="s">
        <v>797</v>
      </c>
      <c r="J563" s="241" t="s">
        <v>669</v>
      </c>
      <c r="K563" s="457">
        <v>17.39</v>
      </c>
      <c r="L563" s="242"/>
      <c r="M563" s="414">
        <v>10</v>
      </c>
      <c r="N563" s="414">
        <v>5</v>
      </c>
      <c r="O563" s="456">
        <f t="shared" si="16"/>
        <v>0.5</v>
      </c>
      <c r="P563" s="414">
        <v>100</v>
      </c>
      <c r="Q563" s="456">
        <f t="shared" si="17"/>
        <v>2.8752156411730878</v>
      </c>
      <c r="R563" s="466" t="s">
        <v>1114</v>
      </c>
    </row>
    <row r="564" spans="1:18" ht="39.6" x14ac:dyDescent="0.25">
      <c r="A564" s="109" t="s">
        <v>305</v>
      </c>
      <c r="B564" s="236" t="s">
        <v>707</v>
      </c>
      <c r="C564" s="236" t="s">
        <v>749</v>
      </c>
      <c r="D564" s="236" t="s">
        <v>739</v>
      </c>
      <c r="E564" s="237"/>
      <c r="F564" s="238" t="s">
        <v>754</v>
      </c>
      <c r="G564" s="460" t="s">
        <v>798</v>
      </c>
      <c r="H564" s="240" t="s">
        <v>763</v>
      </c>
      <c r="I564" s="240" t="s">
        <v>764</v>
      </c>
      <c r="J564" s="241" t="s">
        <v>669</v>
      </c>
      <c r="K564" s="457">
        <v>17.39</v>
      </c>
      <c r="L564" s="242"/>
      <c r="M564" s="414">
        <v>10</v>
      </c>
      <c r="N564" s="414">
        <v>5</v>
      </c>
      <c r="O564" s="456">
        <f t="shared" si="16"/>
        <v>0.5</v>
      </c>
      <c r="P564" s="414">
        <v>100</v>
      </c>
      <c r="Q564" s="456">
        <f t="shared" si="17"/>
        <v>2.8752156411730878</v>
      </c>
      <c r="R564" s="466" t="s">
        <v>1114</v>
      </c>
    </row>
    <row r="565" spans="1:18" ht="39.6" x14ac:dyDescent="0.25">
      <c r="A565" s="109" t="s">
        <v>305</v>
      </c>
      <c r="B565" s="236" t="s">
        <v>707</v>
      </c>
      <c r="C565" s="236" t="s">
        <v>749</v>
      </c>
      <c r="D565" s="236" t="s">
        <v>739</v>
      </c>
      <c r="E565" s="237"/>
      <c r="F565" s="238" t="s">
        <v>799</v>
      </c>
      <c r="G565" s="460" t="s">
        <v>800</v>
      </c>
      <c r="H565" s="240" t="s">
        <v>763</v>
      </c>
      <c r="I565" s="240" t="s">
        <v>764</v>
      </c>
      <c r="J565" s="461" t="s">
        <v>801</v>
      </c>
      <c r="K565" s="457">
        <v>17.39</v>
      </c>
      <c r="L565" s="242"/>
      <c r="M565" s="414">
        <v>10</v>
      </c>
      <c r="N565" s="414">
        <v>5</v>
      </c>
      <c r="O565" s="456">
        <f t="shared" si="16"/>
        <v>0.5</v>
      </c>
      <c r="P565" s="414">
        <v>100</v>
      </c>
      <c r="Q565" s="456">
        <f t="shared" si="17"/>
        <v>2.8752156411730878</v>
      </c>
      <c r="R565" s="466" t="s">
        <v>1114</v>
      </c>
    </row>
    <row r="566" spans="1:18" ht="39.6" x14ac:dyDescent="0.25">
      <c r="A566" s="109" t="s">
        <v>305</v>
      </c>
      <c r="B566" s="236" t="s">
        <v>707</v>
      </c>
      <c r="C566" s="236" t="s">
        <v>749</v>
      </c>
      <c r="D566" s="236" t="s">
        <v>739</v>
      </c>
      <c r="E566" s="237"/>
      <c r="F566" s="238" t="s">
        <v>799</v>
      </c>
      <c r="G566" s="460" t="s">
        <v>802</v>
      </c>
      <c r="H566" s="240" t="s">
        <v>763</v>
      </c>
      <c r="I566" s="240" t="s">
        <v>764</v>
      </c>
      <c r="J566" s="461" t="s">
        <v>801</v>
      </c>
      <c r="K566" s="457">
        <v>17.39</v>
      </c>
      <c r="L566" s="242"/>
      <c r="M566" s="414">
        <v>10</v>
      </c>
      <c r="N566" s="414">
        <v>5</v>
      </c>
      <c r="O566" s="456">
        <f t="shared" si="16"/>
        <v>0.5</v>
      </c>
      <c r="P566" s="414">
        <v>100</v>
      </c>
      <c r="Q566" s="456">
        <f t="shared" si="17"/>
        <v>2.8752156411730878</v>
      </c>
      <c r="R566" s="466" t="s">
        <v>1114</v>
      </c>
    </row>
    <row r="567" spans="1:18" ht="39.6" x14ac:dyDescent="0.25">
      <c r="A567" s="109" t="s">
        <v>305</v>
      </c>
      <c r="B567" s="236" t="s">
        <v>707</v>
      </c>
      <c r="C567" s="236" t="s">
        <v>749</v>
      </c>
      <c r="D567" s="236" t="s">
        <v>739</v>
      </c>
      <c r="E567" s="237"/>
      <c r="F567" s="238" t="s">
        <v>799</v>
      </c>
      <c r="G567" s="460" t="s">
        <v>803</v>
      </c>
      <c r="H567" s="240" t="s">
        <v>763</v>
      </c>
      <c r="I567" s="240" t="s">
        <v>764</v>
      </c>
      <c r="J567" s="461" t="s">
        <v>801</v>
      </c>
      <c r="K567" s="457">
        <v>17.39</v>
      </c>
      <c r="L567" s="242"/>
      <c r="M567" s="414">
        <v>10</v>
      </c>
      <c r="N567" s="414">
        <v>5</v>
      </c>
      <c r="O567" s="456">
        <f t="shared" si="16"/>
        <v>0.5</v>
      </c>
      <c r="P567" s="414">
        <v>100</v>
      </c>
      <c r="Q567" s="456">
        <f t="shared" si="17"/>
        <v>2.8752156411730878</v>
      </c>
      <c r="R567" s="466" t="s">
        <v>1114</v>
      </c>
    </row>
    <row r="568" spans="1:18" ht="39.6" x14ac:dyDescent="0.25">
      <c r="A568" s="109" t="s">
        <v>305</v>
      </c>
      <c r="B568" s="236" t="s">
        <v>707</v>
      </c>
      <c r="C568" s="236" t="s">
        <v>749</v>
      </c>
      <c r="D568" s="236" t="s">
        <v>739</v>
      </c>
      <c r="E568" s="237"/>
      <c r="F568" s="238" t="s">
        <v>799</v>
      </c>
      <c r="G568" s="460" t="s">
        <v>804</v>
      </c>
      <c r="H568" s="240" t="s">
        <v>763</v>
      </c>
      <c r="I568" s="240" t="s">
        <v>764</v>
      </c>
      <c r="J568" s="461" t="s">
        <v>801</v>
      </c>
      <c r="K568" s="457">
        <v>17.39</v>
      </c>
      <c r="L568" s="242"/>
      <c r="M568" s="414">
        <v>10</v>
      </c>
      <c r="N568" s="414">
        <v>5</v>
      </c>
      <c r="O568" s="456">
        <f t="shared" si="16"/>
        <v>0.5</v>
      </c>
      <c r="P568" s="414">
        <v>100</v>
      </c>
      <c r="Q568" s="456">
        <f t="shared" si="17"/>
        <v>2.8752156411730878</v>
      </c>
      <c r="R568" s="466" t="s">
        <v>1114</v>
      </c>
    </row>
    <row r="569" spans="1:18" ht="39.6" x14ac:dyDescent="0.25">
      <c r="A569" s="109" t="s">
        <v>305</v>
      </c>
      <c r="B569" s="236" t="s">
        <v>707</v>
      </c>
      <c r="C569" s="236" t="s">
        <v>749</v>
      </c>
      <c r="D569" s="236" t="s">
        <v>739</v>
      </c>
      <c r="E569" s="237"/>
      <c r="F569" s="238" t="s">
        <v>799</v>
      </c>
      <c r="G569" s="460" t="s">
        <v>805</v>
      </c>
      <c r="H569" s="240" t="s">
        <v>763</v>
      </c>
      <c r="I569" s="240" t="s">
        <v>764</v>
      </c>
      <c r="J569" s="461" t="s">
        <v>801</v>
      </c>
      <c r="K569" s="457">
        <v>17.39</v>
      </c>
      <c r="L569" s="242"/>
      <c r="M569" s="414">
        <v>10</v>
      </c>
      <c r="N569" s="414">
        <v>5</v>
      </c>
      <c r="O569" s="456">
        <f t="shared" si="16"/>
        <v>0.5</v>
      </c>
      <c r="P569" s="414">
        <v>100</v>
      </c>
      <c r="Q569" s="456">
        <f t="shared" si="17"/>
        <v>2.8752156411730878</v>
      </c>
      <c r="R569" s="466" t="s">
        <v>1114</v>
      </c>
    </row>
    <row r="570" spans="1:18" ht="39.6" x14ac:dyDescent="0.25">
      <c r="A570" s="109" t="s">
        <v>305</v>
      </c>
      <c r="B570" s="236" t="s">
        <v>707</v>
      </c>
      <c r="C570" s="236" t="s">
        <v>749</v>
      </c>
      <c r="D570" s="236" t="s">
        <v>739</v>
      </c>
      <c r="E570" s="237"/>
      <c r="F570" s="238" t="s">
        <v>799</v>
      </c>
      <c r="G570" s="460" t="s">
        <v>806</v>
      </c>
      <c r="H570" s="240" t="s">
        <v>763</v>
      </c>
      <c r="I570" s="240" t="s">
        <v>797</v>
      </c>
      <c r="J570" s="461" t="s">
        <v>801</v>
      </c>
      <c r="K570" s="457">
        <v>17.39</v>
      </c>
      <c r="L570" s="242"/>
      <c r="M570" s="414">
        <v>10</v>
      </c>
      <c r="N570" s="414">
        <v>5</v>
      </c>
      <c r="O570" s="456">
        <f t="shared" si="16"/>
        <v>0.5</v>
      </c>
      <c r="P570" s="414">
        <v>100</v>
      </c>
      <c r="Q570" s="456">
        <f t="shared" si="17"/>
        <v>2.8752156411730878</v>
      </c>
      <c r="R570" s="466" t="s">
        <v>1114</v>
      </c>
    </row>
    <row r="571" spans="1:18" ht="39.6" x14ac:dyDescent="0.25">
      <c r="A571" s="109" t="s">
        <v>305</v>
      </c>
      <c r="B571" s="236" t="s">
        <v>707</v>
      </c>
      <c r="C571" s="236" t="s">
        <v>749</v>
      </c>
      <c r="D571" s="236" t="s">
        <v>739</v>
      </c>
      <c r="E571" s="237"/>
      <c r="F571" s="238" t="s">
        <v>799</v>
      </c>
      <c r="G571" s="460" t="s">
        <v>807</v>
      </c>
      <c r="H571" s="240" t="s">
        <v>763</v>
      </c>
      <c r="I571" s="240" t="s">
        <v>797</v>
      </c>
      <c r="J571" s="461" t="s">
        <v>801</v>
      </c>
      <c r="K571" s="457">
        <v>17.39</v>
      </c>
      <c r="L571" s="242"/>
      <c r="M571" s="414">
        <v>10</v>
      </c>
      <c r="N571" s="414">
        <v>5</v>
      </c>
      <c r="O571" s="456">
        <f t="shared" si="16"/>
        <v>0.5</v>
      </c>
      <c r="P571" s="414">
        <v>100</v>
      </c>
      <c r="Q571" s="456">
        <f t="shared" si="17"/>
        <v>2.8752156411730878</v>
      </c>
      <c r="R571" s="466" t="s">
        <v>1114</v>
      </c>
    </row>
    <row r="572" spans="1:18" ht="39.6" x14ac:dyDescent="0.25">
      <c r="A572" s="109" t="s">
        <v>305</v>
      </c>
      <c r="B572" s="236" t="s">
        <v>707</v>
      </c>
      <c r="C572" s="236" t="s">
        <v>749</v>
      </c>
      <c r="D572" s="236" t="s">
        <v>739</v>
      </c>
      <c r="E572" s="237"/>
      <c r="F572" s="238" t="s">
        <v>799</v>
      </c>
      <c r="G572" s="460" t="s">
        <v>808</v>
      </c>
      <c r="H572" s="240" t="s">
        <v>763</v>
      </c>
      <c r="I572" s="240" t="s">
        <v>764</v>
      </c>
      <c r="J572" s="461" t="s">
        <v>801</v>
      </c>
      <c r="K572" s="457">
        <v>17.39</v>
      </c>
      <c r="L572" s="242"/>
      <c r="M572" s="414">
        <v>10</v>
      </c>
      <c r="N572" s="414">
        <v>5</v>
      </c>
      <c r="O572" s="456">
        <f t="shared" si="16"/>
        <v>0.5</v>
      </c>
      <c r="P572" s="414">
        <v>100</v>
      </c>
      <c r="Q572" s="456">
        <f t="shared" si="17"/>
        <v>2.8752156411730878</v>
      </c>
      <c r="R572" s="466" t="s">
        <v>1114</v>
      </c>
    </row>
    <row r="573" spans="1:18" ht="43.2" x14ac:dyDescent="0.25">
      <c r="A573" s="109" t="s">
        <v>305</v>
      </c>
      <c r="B573" s="236" t="s">
        <v>707</v>
      </c>
      <c r="C573" s="236" t="s">
        <v>830</v>
      </c>
      <c r="D573" s="236" t="s">
        <v>736</v>
      </c>
      <c r="E573" s="237"/>
      <c r="F573" s="238" t="s">
        <v>754</v>
      </c>
      <c r="G573" s="460" t="s">
        <v>809</v>
      </c>
      <c r="H573" s="240" t="s">
        <v>763</v>
      </c>
      <c r="I573" s="240" t="s">
        <v>812</v>
      </c>
      <c r="J573" s="241" t="s">
        <v>669</v>
      </c>
      <c r="K573" s="457">
        <v>27.94</v>
      </c>
      <c r="L573" s="242" t="s">
        <v>827</v>
      </c>
      <c r="M573" s="414">
        <v>49</v>
      </c>
      <c r="N573" s="414">
        <v>8</v>
      </c>
      <c r="O573" s="456">
        <f t="shared" si="16"/>
        <v>0.16326530612244897</v>
      </c>
      <c r="P573" s="414">
        <v>59.65</v>
      </c>
      <c r="Q573" s="456">
        <f t="shared" si="17"/>
        <v>0.58434254159788457</v>
      </c>
      <c r="R573" s="872" t="s">
        <v>1253</v>
      </c>
    </row>
    <row r="574" spans="1:18" ht="39.6" x14ac:dyDescent="0.25">
      <c r="A574" s="109" t="s">
        <v>305</v>
      </c>
      <c r="B574" s="236" t="s">
        <v>707</v>
      </c>
      <c r="C574" s="236" t="s">
        <v>830</v>
      </c>
      <c r="D574" s="236" t="s">
        <v>736</v>
      </c>
      <c r="E574" s="237"/>
      <c r="F574" s="238" t="s">
        <v>754</v>
      </c>
      <c r="G574" s="460" t="s">
        <v>755</v>
      </c>
      <c r="H574" s="240" t="s">
        <v>756</v>
      </c>
      <c r="I574" s="240" t="s">
        <v>757</v>
      </c>
      <c r="J574" s="241" t="s">
        <v>669</v>
      </c>
      <c r="K574" s="457">
        <v>100</v>
      </c>
      <c r="L574" s="242" t="s">
        <v>758</v>
      </c>
      <c r="M574" s="414">
        <v>49</v>
      </c>
      <c r="N574" s="414">
        <v>49</v>
      </c>
      <c r="O574" s="456">
        <f t="shared" si="16"/>
        <v>1</v>
      </c>
      <c r="P574" s="414">
        <v>43.75</v>
      </c>
      <c r="Q574" s="456">
        <f t="shared" si="17"/>
        <v>1</v>
      </c>
      <c r="R574" s="466" t="s">
        <v>1114</v>
      </c>
    </row>
    <row r="575" spans="1:18" ht="43.2" x14ac:dyDescent="0.25">
      <c r="A575" s="109" t="s">
        <v>305</v>
      </c>
      <c r="B575" s="236" t="s">
        <v>707</v>
      </c>
      <c r="C575" s="236" t="s">
        <v>830</v>
      </c>
      <c r="D575" s="236" t="s">
        <v>736</v>
      </c>
      <c r="E575" s="237"/>
      <c r="F575" s="238" t="s">
        <v>754</v>
      </c>
      <c r="G575" s="460" t="s">
        <v>724</v>
      </c>
      <c r="H575" s="240" t="s">
        <v>763</v>
      </c>
      <c r="I575" s="240" t="s">
        <v>812</v>
      </c>
      <c r="J575" s="241" t="s">
        <v>669</v>
      </c>
      <c r="K575" s="457">
        <v>27.94</v>
      </c>
      <c r="L575" s="242" t="s">
        <v>814</v>
      </c>
      <c r="M575" s="414">
        <v>49</v>
      </c>
      <c r="N575" s="414">
        <v>8</v>
      </c>
      <c r="O575" s="456">
        <f t="shared" si="16"/>
        <v>0.16326530612244897</v>
      </c>
      <c r="P575" s="414">
        <v>59.65</v>
      </c>
      <c r="Q575" s="456">
        <f t="shared" si="17"/>
        <v>0.58434254159788457</v>
      </c>
      <c r="R575" s="872" t="s">
        <v>1253</v>
      </c>
    </row>
    <row r="576" spans="1:18" ht="39.6" x14ac:dyDescent="0.25">
      <c r="A576" s="109" t="s">
        <v>305</v>
      </c>
      <c r="B576" s="236" t="s">
        <v>707</v>
      </c>
      <c r="C576" s="236" t="s">
        <v>830</v>
      </c>
      <c r="D576" s="236" t="s">
        <v>736</v>
      </c>
      <c r="E576" s="237"/>
      <c r="F576" s="238" t="s">
        <v>754</v>
      </c>
      <c r="G576" s="460" t="s">
        <v>762</v>
      </c>
      <c r="H576" s="240" t="s">
        <v>763</v>
      </c>
      <c r="I576" s="240" t="s">
        <v>764</v>
      </c>
      <c r="J576" s="241" t="s">
        <v>669</v>
      </c>
      <c r="K576" s="457">
        <v>27.94</v>
      </c>
      <c r="L576" s="242"/>
      <c r="M576" s="414">
        <v>49</v>
      </c>
      <c r="N576" s="414">
        <v>7</v>
      </c>
      <c r="O576" s="456">
        <f t="shared" si="16"/>
        <v>0.14285714285714285</v>
      </c>
      <c r="P576" s="414">
        <v>43.75</v>
      </c>
      <c r="Q576" s="456">
        <f t="shared" si="17"/>
        <v>0.51129972389814904</v>
      </c>
      <c r="R576" s="466" t="s">
        <v>1114</v>
      </c>
    </row>
    <row r="577" spans="1:18" ht="39.6" x14ac:dyDescent="0.25">
      <c r="A577" s="109" t="s">
        <v>305</v>
      </c>
      <c r="B577" s="236" t="s">
        <v>707</v>
      </c>
      <c r="C577" s="236" t="s">
        <v>830</v>
      </c>
      <c r="D577" s="236" t="s">
        <v>736</v>
      </c>
      <c r="E577" s="237"/>
      <c r="F577" s="238" t="s">
        <v>754</v>
      </c>
      <c r="G577" s="239" t="s">
        <v>765</v>
      </c>
      <c r="H577" s="240" t="s">
        <v>763</v>
      </c>
      <c r="I577" s="240" t="s">
        <v>764</v>
      </c>
      <c r="J577" s="241" t="s">
        <v>669</v>
      </c>
      <c r="K577" s="457">
        <v>27.94</v>
      </c>
      <c r="L577" s="242"/>
      <c r="M577" s="414">
        <v>49</v>
      </c>
      <c r="N577" s="414">
        <v>7</v>
      </c>
      <c r="O577" s="456">
        <f t="shared" si="16"/>
        <v>0.14285714285714285</v>
      </c>
      <c r="P577" s="414">
        <v>43.75</v>
      </c>
      <c r="Q577" s="456">
        <f t="shared" si="17"/>
        <v>0.51129972389814904</v>
      </c>
      <c r="R577" s="466" t="s">
        <v>1114</v>
      </c>
    </row>
    <row r="578" spans="1:18" ht="39.6" x14ac:dyDescent="0.25">
      <c r="A578" s="109" t="s">
        <v>305</v>
      </c>
      <c r="B578" s="236" t="s">
        <v>707</v>
      </c>
      <c r="C578" s="236" t="s">
        <v>830</v>
      </c>
      <c r="D578" s="236" t="s">
        <v>736</v>
      </c>
      <c r="E578" s="237"/>
      <c r="F578" s="238" t="s">
        <v>754</v>
      </c>
      <c r="G578" s="239" t="s">
        <v>766</v>
      </c>
      <c r="H578" s="240" t="s">
        <v>763</v>
      </c>
      <c r="I578" s="240" t="s">
        <v>764</v>
      </c>
      <c r="J578" s="241" t="s">
        <v>669</v>
      </c>
      <c r="K578" s="457">
        <v>27.94</v>
      </c>
      <c r="L578" s="242"/>
      <c r="M578" s="414">
        <v>49</v>
      </c>
      <c r="N578" s="414">
        <v>7</v>
      </c>
      <c r="O578" s="456">
        <f t="shared" si="16"/>
        <v>0.14285714285714285</v>
      </c>
      <c r="P578" s="414">
        <v>43.75</v>
      </c>
      <c r="Q578" s="456">
        <f t="shared" si="17"/>
        <v>0.51129972389814904</v>
      </c>
      <c r="R578" s="466" t="s">
        <v>1114</v>
      </c>
    </row>
    <row r="579" spans="1:18" ht="39.6" x14ac:dyDescent="0.25">
      <c r="A579" s="109" t="s">
        <v>305</v>
      </c>
      <c r="B579" s="236" t="s">
        <v>707</v>
      </c>
      <c r="C579" s="236" t="s">
        <v>830</v>
      </c>
      <c r="D579" s="236" t="s">
        <v>736</v>
      </c>
      <c r="E579" s="237"/>
      <c r="F579" s="238" t="s">
        <v>754</v>
      </c>
      <c r="G579" s="459" t="s">
        <v>767</v>
      </c>
      <c r="H579" s="240" t="s">
        <v>763</v>
      </c>
      <c r="I579" s="240" t="s">
        <v>812</v>
      </c>
      <c r="J579" s="241" t="s">
        <v>669</v>
      </c>
      <c r="K579" s="457">
        <v>27.94</v>
      </c>
      <c r="L579" s="242" t="s">
        <v>828</v>
      </c>
      <c r="M579" s="414">
        <v>49</v>
      </c>
      <c r="N579" s="414">
        <v>7</v>
      </c>
      <c r="O579" s="456">
        <f t="shared" si="16"/>
        <v>0.14285714285714285</v>
      </c>
      <c r="P579" s="414">
        <v>43.75</v>
      </c>
      <c r="Q579" s="456">
        <f t="shared" si="17"/>
        <v>0.51129972389814904</v>
      </c>
      <c r="R579" s="466" t="s">
        <v>1114</v>
      </c>
    </row>
    <row r="580" spans="1:18" ht="39.6" x14ac:dyDescent="0.25">
      <c r="A580" s="109" t="s">
        <v>305</v>
      </c>
      <c r="B580" s="236" t="s">
        <v>707</v>
      </c>
      <c r="C580" s="236" t="s">
        <v>830</v>
      </c>
      <c r="D580" s="236" t="s">
        <v>736</v>
      </c>
      <c r="E580" s="237"/>
      <c r="F580" s="238" t="s">
        <v>754</v>
      </c>
      <c r="G580" s="239" t="s">
        <v>769</v>
      </c>
      <c r="H580" s="240" t="s">
        <v>763</v>
      </c>
      <c r="I580" s="240" t="s">
        <v>764</v>
      </c>
      <c r="J580" s="241" t="s">
        <v>669</v>
      </c>
      <c r="K580" s="457">
        <v>27.94</v>
      </c>
      <c r="L580" s="242" t="s">
        <v>770</v>
      </c>
      <c r="M580" s="414">
        <v>49</v>
      </c>
      <c r="N580" s="414">
        <v>7</v>
      </c>
      <c r="O580" s="456">
        <f t="shared" si="16"/>
        <v>0.14285714285714285</v>
      </c>
      <c r="P580" s="414">
        <v>43.75</v>
      </c>
      <c r="Q580" s="456">
        <f t="shared" si="17"/>
        <v>0.51129972389814904</v>
      </c>
      <c r="R580" s="466" t="s">
        <v>1114</v>
      </c>
    </row>
    <row r="581" spans="1:18" ht="39.6" x14ac:dyDescent="0.25">
      <c r="A581" s="109" t="s">
        <v>305</v>
      </c>
      <c r="B581" s="236" t="s">
        <v>707</v>
      </c>
      <c r="C581" s="236" t="s">
        <v>830</v>
      </c>
      <c r="D581" s="236" t="s">
        <v>736</v>
      </c>
      <c r="E581" s="237"/>
      <c r="F581" s="238" t="s">
        <v>754</v>
      </c>
      <c r="G581" s="239" t="s">
        <v>771</v>
      </c>
      <c r="H581" s="240" t="s">
        <v>763</v>
      </c>
      <c r="I581" s="240" t="s">
        <v>764</v>
      </c>
      <c r="J581" s="241" t="s">
        <v>669</v>
      </c>
      <c r="K581" s="457">
        <v>27.94</v>
      </c>
      <c r="L581" s="242"/>
      <c r="M581" s="414">
        <v>49</v>
      </c>
      <c r="N581" s="414">
        <v>7</v>
      </c>
      <c r="O581" s="456">
        <f t="shared" ref="O581:O644" si="18">N581/M581</f>
        <v>0.14285714285714285</v>
      </c>
      <c r="P581" s="414">
        <v>43.75</v>
      </c>
      <c r="Q581" s="456">
        <f t="shared" ref="Q581:Q644" si="19">N581/(M581*K581/100)</f>
        <v>0.51129972389814904</v>
      </c>
      <c r="R581" s="466" t="s">
        <v>1114</v>
      </c>
    </row>
    <row r="582" spans="1:18" ht="39.6" x14ac:dyDescent="0.25">
      <c r="A582" s="109" t="s">
        <v>305</v>
      </c>
      <c r="B582" s="236" t="s">
        <v>707</v>
      </c>
      <c r="C582" s="236" t="s">
        <v>830</v>
      </c>
      <c r="D582" s="236" t="s">
        <v>736</v>
      </c>
      <c r="E582" s="237"/>
      <c r="F582" s="238" t="s">
        <v>754</v>
      </c>
      <c r="G582" s="239" t="s">
        <v>772</v>
      </c>
      <c r="H582" s="240" t="s">
        <v>763</v>
      </c>
      <c r="I582" s="240" t="s">
        <v>764</v>
      </c>
      <c r="J582" s="241" t="s">
        <v>669</v>
      </c>
      <c r="K582" s="457">
        <v>27.94</v>
      </c>
      <c r="L582" s="242" t="s">
        <v>770</v>
      </c>
      <c r="M582" s="414">
        <v>49</v>
      </c>
      <c r="N582" s="414">
        <v>7</v>
      </c>
      <c r="O582" s="456">
        <f t="shared" si="18"/>
        <v>0.14285714285714285</v>
      </c>
      <c r="P582" s="414">
        <v>43.75</v>
      </c>
      <c r="Q582" s="456">
        <f t="shared" si="19"/>
        <v>0.51129972389814904</v>
      </c>
      <c r="R582" s="466" t="s">
        <v>1114</v>
      </c>
    </row>
    <row r="583" spans="1:18" ht="39.6" x14ac:dyDescent="0.25">
      <c r="A583" s="109" t="s">
        <v>305</v>
      </c>
      <c r="B583" s="236" t="s">
        <v>707</v>
      </c>
      <c r="C583" s="236" t="s">
        <v>830</v>
      </c>
      <c r="D583" s="236" t="s">
        <v>736</v>
      </c>
      <c r="E583" s="237"/>
      <c r="F583" s="238" t="s">
        <v>754</v>
      </c>
      <c r="G583" s="239" t="s">
        <v>773</v>
      </c>
      <c r="H583" s="240" t="s">
        <v>763</v>
      </c>
      <c r="I583" s="240" t="s">
        <v>764</v>
      </c>
      <c r="J583" s="241" t="s">
        <v>669</v>
      </c>
      <c r="K583" s="457">
        <v>27.94</v>
      </c>
      <c r="L583" s="242"/>
      <c r="M583" s="414">
        <v>49</v>
      </c>
      <c r="N583" s="414">
        <v>7</v>
      </c>
      <c r="O583" s="456">
        <f t="shared" si="18"/>
        <v>0.14285714285714285</v>
      </c>
      <c r="P583" s="414">
        <v>43.75</v>
      </c>
      <c r="Q583" s="456">
        <f t="shared" si="19"/>
        <v>0.51129972389814904</v>
      </c>
      <c r="R583" s="466" t="s">
        <v>1114</v>
      </c>
    </row>
    <row r="584" spans="1:18" ht="39.6" x14ac:dyDescent="0.25">
      <c r="A584" s="109" t="s">
        <v>305</v>
      </c>
      <c r="B584" s="236" t="s">
        <v>707</v>
      </c>
      <c r="C584" s="236" t="s">
        <v>830</v>
      </c>
      <c r="D584" s="236" t="s">
        <v>736</v>
      </c>
      <c r="E584" s="237"/>
      <c r="F584" s="238" t="s">
        <v>754</v>
      </c>
      <c r="G584" s="239" t="s">
        <v>774</v>
      </c>
      <c r="H584" s="240" t="s">
        <v>775</v>
      </c>
      <c r="I584" s="240" t="s">
        <v>757</v>
      </c>
      <c r="J584" s="241" t="s">
        <v>669</v>
      </c>
      <c r="K584" s="457">
        <v>100</v>
      </c>
      <c r="L584" s="242"/>
      <c r="M584" s="414">
        <v>49</v>
      </c>
      <c r="N584" s="414">
        <v>49</v>
      </c>
      <c r="O584" s="456">
        <f t="shared" si="18"/>
        <v>1</v>
      </c>
      <c r="P584" s="414">
        <v>43.75</v>
      </c>
      <c r="Q584" s="456">
        <f t="shared" si="19"/>
        <v>1</v>
      </c>
      <c r="R584" s="466" t="s">
        <v>1114</v>
      </c>
    </row>
    <row r="585" spans="1:18" ht="39.6" x14ac:dyDescent="0.25">
      <c r="A585" s="109" t="s">
        <v>305</v>
      </c>
      <c r="B585" s="236" t="s">
        <v>707</v>
      </c>
      <c r="C585" s="236" t="s">
        <v>830</v>
      </c>
      <c r="D585" s="236" t="s">
        <v>736</v>
      </c>
      <c r="E585" s="237"/>
      <c r="F585" s="238" t="s">
        <v>754</v>
      </c>
      <c r="G585" s="239" t="s">
        <v>776</v>
      </c>
      <c r="H585" s="240" t="s">
        <v>775</v>
      </c>
      <c r="I585" s="240" t="s">
        <v>757</v>
      </c>
      <c r="J585" s="241" t="s">
        <v>669</v>
      </c>
      <c r="K585" s="457">
        <v>100</v>
      </c>
      <c r="L585" s="242"/>
      <c r="M585" s="414">
        <v>49</v>
      </c>
      <c r="N585" s="414">
        <v>49</v>
      </c>
      <c r="O585" s="456">
        <f t="shared" si="18"/>
        <v>1</v>
      </c>
      <c r="P585" s="414">
        <v>43.75</v>
      </c>
      <c r="Q585" s="456">
        <f t="shared" si="19"/>
        <v>1</v>
      </c>
      <c r="R585" s="466" t="s">
        <v>1114</v>
      </c>
    </row>
    <row r="586" spans="1:18" ht="39.6" x14ac:dyDescent="0.25">
      <c r="A586" s="109" t="s">
        <v>305</v>
      </c>
      <c r="B586" s="236" t="s">
        <v>707</v>
      </c>
      <c r="C586" s="236" t="s">
        <v>830</v>
      </c>
      <c r="D586" s="236" t="s">
        <v>736</v>
      </c>
      <c r="E586" s="237"/>
      <c r="F586" s="238" t="s">
        <v>754</v>
      </c>
      <c r="G586" s="239" t="s">
        <v>777</v>
      </c>
      <c r="H586" s="240" t="s">
        <v>763</v>
      </c>
      <c r="I586" s="240" t="s">
        <v>764</v>
      </c>
      <c r="J586" s="241" t="s">
        <v>669</v>
      </c>
      <c r="K586" s="457">
        <v>27.94</v>
      </c>
      <c r="L586" s="242"/>
      <c r="M586" s="414">
        <v>49</v>
      </c>
      <c r="N586" s="414">
        <v>7</v>
      </c>
      <c r="O586" s="456">
        <f t="shared" si="18"/>
        <v>0.14285714285714285</v>
      </c>
      <c r="P586" s="414">
        <v>43.75</v>
      </c>
      <c r="Q586" s="456">
        <f t="shared" si="19"/>
        <v>0.51129972389814904</v>
      </c>
      <c r="R586" s="466" t="s">
        <v>1114</v>
      </c>
    </row>
    <row r="587" spans="1:18" ht="39.6" x14ac:dyDescent="0.25">
      <c r="A587" s="109" t="s">
        <v>305</v>
      </c>
      <c r="B587" s="236" t="s">
        <v>707</v>
      </c>
      <c r="C587" s="236" t="s">
        <v>830</v>
      </c>
      <c r="D587" s="236" t="s">
        <v>736</v>
      </c>
      <c r="E587" s="237"/>
      <c r="F587" s="238" t="s">
        <v>754</v>
      </c>
      <c r="G587" s="239" t="s">
        <v>781</v>
      </c>
      <c r="H587" s="240" t="s">
        <v>775</v>
      </c>
      <c r="I587" s="240" t="s">
        <v>757</v>
      </c>
      <c r="J587" s="241" t="s">
        <v>669</v>
      </c>
      <c r="K587" s="457">
        <v>100</v>
      </c>
      <c r="L587" s="242"/>
      <c r="M587" s="414">
        <v>49</v>
      </c>
      <c r="N587" s="414">
        <v>49</v>
      </c>
      <c r="O587" s="456">
        <f t="shared" si="18"/>
        <v>1</v>
      </c>
      <c r="P587" s="414">
        <v>43.75</v>
      </c>
      <c r="Q587" s="456">
        <f t="shared" si="19"/>
        <v>1</v>
      </c>
      <c r="R587" s="466" t="s">
        <v>1114</v>
      </c>
    </row>
    <row r="588" spans="1:18" ht="39.6" x14ac:dyDescent="0.25">
      <c r="A588" s="109" t="s">
        <v>305</v>
      </c>
      <c r="B588" s="236" t="s">
        <v>707</v>
      </c>
      <c r="C588" s="236" t="s">
        <v>830</v>
      </c>
      <c r="D588" s="236" t="s">
        <v>736</v>
      </c>
      <c r="E588" s="237"/>
      <c r="F588" s="238" t="s">
        <v>754</v>
      </c>
      <c r="G588" s="239" t="s">
        <v>782</v>
      </c>
      <c r="H588" s="240" t="s">
        <v>763</v>
      </c>
      <c r="I588" s="240" t="s">
        <v>764</v>
      </c>
      <c r="J588" s="241" t="s">
        <v>669</v>
      </c>
      <c r="K588" s="457">
        <v>27.94</v>
      </c>
      <c r="L588" s="242"/>
      <c r="M588" s="414">
        <v>49</v>
      </c>
      <c r="N588" s="414">
        <v>7</v>
      </c>
      <c r="O588" s="456">
        <f t="shared" si="18"/>
        <v>0.14285714285714285</v>
      </c>
      <c r="P588" s="414">
        <v>43.75</v>
      </c>
      <c r="Q588" s="456">
        <f t="shared" si="19"/>
        <v>0.51129972389814904</v>
      </c>
      <c r="R588" s="466" t="s">
        <v>1114</v>
      </c>
    </row>
    <row r="589" spans="1:18" ht="39.6" x14ac:dyDescent="0.25">
      <c r="A589" s="109" t="s">
        <v>305</v>
      </c>
      <c r="B589" s="236" t="s">
        <v>707</v>
      </c>
      <c r="C589" s="236" t="s">
        <v>830</v>
      </c>
      <c r="D589" s="236" t="s">
        <v>736</v>
      </c>
      <c r="E589" s="237"/>
      <c r="F589" s="238" t="s">
        <v>754</v>
      </c>
      <c r="G589" s="239" t="s">
        <v>783</v>
      </c>
      <c r="H589" s="240" t="s">
        <v>763</v>
      </c>
      <c r="I589" s="240" t="s">
        <v>764</v>
      </c>
      <c r="J589" s="241" t="s">
        <v>669</v>
      </c>
      <c r="K589" s="457">
        <v>27.94</v>
      </c>
      <c r="L589" s="242"/>
      <c r="M589" s="414">
        <v>49</v>
      </c>
      <c r="N589" s="414">
        <v>7</v>
      </c>
      <c r="O589" s="456">
        <f t="shared" si="18"/>
        <v>0.14285714285714285</v>
      </c>
      <c r="P589" s="414">
        <v>43.75</v>
      </c>
      <c r="Q589" s="456">
        <f t="shared" si="19"/>
        <v>0.51129972389814904</v>
      </c>
      <c r="R589" s="466" t="s">
        <v>1114</v>
      </c>
    </row>
    <row r="590" spans="1:18" ht="39.6" x14ac:dyDescent="0.25">
      <c r="A590" s="109" t="s">
        <v>305</v>
      </c>
      <c r="B590" s="236" t="s">
        <v>707</v>
      </c>
      <c r="C590" s="236" t="s">
        <v>830</v>
      </c>
      <c r="D590" s="236" t="s">
        <v>736</v>
      </c>
      <c r="E590" s="237"/>
      <c r="F590" s="238" t="s">
        <v>754</v>
      </c>
      <c r="G590" s="239" t="s">
        <v>784</v>
      </c>
      <c r="H590" s="240" t="s">
        <v>763</v>
      </c>
      <c r="I590" s="240" t="s">
        <v>764</v>
      </c>
      <c r="J590" s="241" t="s">
        <v>669</v>
      </c>
      <c r="K590" s="457">
        <v>27.94</v>
      </c>
      <c r="L590" s="242"/>
      <c r="M590" s="414">
        <v>49</v>
      </c>
      <c r="N590" s="414">
        <v>7</v>
      </c>
      <c r="O590" s="456">
        <f t="shared" si="18"/>
        <v>0.14285714285714285</v>
      </c>
      <c r="P590" s="414">
        <v>43.75</v>
      </c>
      <c r="Q590" s="456">
        <f t="shared" si="19"/>
        <v>0.51129972389814904</v>
      </c>
      <c r="R590" s="466" t="s">
        <v>1114</v>
      </c>
    </row>
    <row r="591" spans="1:18" ht="39.6" x14ac:dyDescent="0.25">
      <c r="A591" s="109" t="s">
        <v>305</v>
      </c>
      <c r="B591" s="236" t="s">
        <v>707</v>
      </c>
      <c r="C591" s="236" t="s">
        <v>830</v>
      </c>
      <c r="D591" s="236" t="s">
        <v>736</v>
      </c>
      <c r="E591" s="237"/>
      <c r="F591" s="238" t="s">
        <v>754</v>
      </c>
      <c r="G591" s="460" t="s">
        <v>785</v>
      </c>
      <c r="H591" s="240" t="s">
        <v>763</v>
      </c>
      <c r="I591" s="240" t="s">
        <v>764</v>
      </c>
      <c r="J591" s="241" t="s">
        <v>669</v>
      </c>
      <c r="K591" s="457">
        <v>27.94</v>
      </c>
      <c r="L591" s="242"/>
      <c r="M591" s="414">
        <v>49</v>
      </c>
      <c r="N591" s="414">
        <v>7</v>
      </c>
      <c r="O591" s="456">
        <f t="shared" si="18"/>
        <v>0.14285714285714285</v>
      </c>
      <c r="P591" s="414">
        <v>43.75</v>
      </c>
      <c r="Q591" s="456">
        <f t="shared" si="19"/>
        <v>0.51129972389814904</v>
      </c>
      <c r="R591" s="466" t="s">
        <v>1114</v>
      </c>
    </row>
    <row r="592" spans="1:18" ht="39.6" x14ac:dyDescent="0.25">
      <c r="A592" s="109" t="s">
        <v>305</v>
      </c>
      <c r="B592" s="236" t="s">
        <v>707</v>
      </c>
      <c r="C592" s="236" t="s">
        <v>830</v>
      </c>
      <c r="D592" s="236" t="s">
        <v>736</v>
      </c>
      <c r="E592" s="237"/>
      <c r="F592" s="238" t="s">
        <v>754</v>
      </c>
      <c r="G592" s="460" t="s">
        <v>786</v>
      </c>
      <c r="H592" s="240" t="s">
        <v>763</v>
      </c>
      <c r="I592" s="240" t="s">
        <v>764</v>
      </c>
      <c r="J592" s="241" t="s">
        <v>669</v>
      </c>
      <c r="K592" s="457">
        <v>27.94</v>
      </c>
      <c r="L592" s="242"/>
      <c r="M592" s="414">
        <v>49</v>
      </c>
      <c r="N592" s="414">
        <v>7</v>
      </c>
      <c r="O592" s="456">
        <f t="shared" si="18"/>
        <v>0.14285714285714285</v>
      </c>
      <c r="P592" s="414">
        <v>43.75</v>
      </c>
      <c r="Q592" s="456">
        <f t="shared" si="19"/>
        <v>0.51129972389814904</v>
      </c>
      <c r="R592" s="466" t="s">
        <v>1114</v>
      </c>
    </row>
    <row r="593" spans="1:18" ht="39.6" x14ac:dyDescent="0.25">
      <c r="A593" s="109" t="s">
        <v>305</v>
      </c>
      <c r="B593" s="236" t="s">
        <v>707</v>
      </c>
      <c r="C593" s="236" t="s">
        <v>830</v>
      </c>
      <c r="D593" s="236" t="s">
        <v>736</v>
      </c>
      <c r="E593" s="237"/>
      <c r="F593" s="238" t="s">
        <v>754</v>
      </c>
      <c r="G593" s="460" t="s">
        <v>787</v>
      </c>
      <c r="H593" s="240" t="s">
        <v>763</v>
      </c>
      <c r="I593" s="240" t="s">
        <v>764</v>
      </c>
      <c r="J593" s="241" t="s">
        <v>669</v>
      </c>
      <c r="K593" s="457">
        <v>27.94</v>
      </c>
      <c r="L593" s="242"/>
      <c r="M593" s="414">
        <v>49</v>
      </c>
      <c r="N593" s="414">
        <v>7</v>
      </c>
      <c r="O593" s="456">
        <f t="shared" si="18"/>
        <v>0.14285714285714285</v>
      </c>
      <c r="P593" s="414">
        <v>43.75</v>
      </c>
      <c r="Q593" s="456">
        <f t="shared" si="19"/>
        <v>0.51129972389814904</v>
      </c>
      <c r="R593" s="466" t="s">
        <v>1114</v>
      </c>
    </row>
    <row r="594" spans="1:18" ht="39.6" x14ac:dyDescent="0.25">
      <c r="A594" s="109" t="s">
        <v>305</v>
      </c>
      <c r="B594" s="236" t="s">
        <v>707</v>
      </c>
      <c r="C594" s="236" t="s">
        <v>830</v>
      </c>
      <c r="D594" s="236" t="s">
        <v>736</v>
      </c>
      <c r="E594" s="237"/>
      <c r="F594" s="238" t="s">
        <v>754</v>
      </c>
      <c r="G594" s="460" t="s">
        <v>788</v>
      </c>
      <c r="H594" s="240" t="s">
        <v>763</v>
      </c>
      <c r="I594" s="240" t="s">
        <v>764</v>
      </c>
      <c r="J594" s="241" t="s">
        <v>669</v>
      </c>
      <c r="K594" s="457">
        <v>27.94</v>
      </c>
      <c r="L594" s="242"/>
      <c r="M594" s="414">
        <v>49</v>
      </c>
      <c r="N594" s="414">
        <v>7</v>
      </c>
      <c r="O594" s="456">
        <f t="shared" si="18"/>
        <v>0.14285714285714285</v>
      </c>
      <c r="P594" s="414">
        <v>43.75</v>
      </c>
      <c r="Q594" s="456">
        <f t="shared" si="19"/>
        <v>0.51129972389814904</v>
      </c>
      <c r="R594" s="466" t="s">
        <v>1114</v>
      </c>
    </row>
    <row r="595" spans="1:18" ht="39.6" x14ac:dyDescent="0.25">
      <c r="A595" s="109" t="s">
        <v>305</v>
      </c>
      <c r="B595" s="236" t="s">
        <v>707</v>
      </c>
      <c r="C595" s="236" t="s">
        <v>830</v>
      </c>
      <c r="D595" s="236" t="s">
        <v>736</v>
      </c>
      <c r="E595" s="237"/>
      <c r="F595" s="238" t="s">
        <v>754</v>
      </c>
      <c r="G595" s="460" t="s">
        <v>789</v>
      </c>
      <c r="H595" s="240" t="s">
        <v>775</v>
      </c>
      <c r="I595" s="240" t="s">
        <v>757</v>
      </c>
      <c r="J595" s="241" t="s">
        <v>669</v>
      </c>
      <c r="K595" s="457">
        <v>100</v>
      </c>
      <c r="L595" s="242"/>
      <c r="M595" s="414">
        <v>49</v>
      </c>
      <c r="N595" s="414">
        <v>49</v>
      </c>
      <c r="O595" s="456">
        <f t="shared" si="18"/>
        <v>1</v>
      </c>
      <c r="P595" s="414">
        <v>43.75</v>
      </c>
      <c r="Q595" s="456">
        <f t="shared" si="19"/>
        <v>1</v>
      </c>
      <c r="R595" s="466" t="s">
        <v>1114</v>
      </c>
    </row>
    <row r="596" spans="1:18" ht="39.6" x14ac:dyDescent="0.25">
      <c r="A596" s="109" t="s">
        <v>305</v>
      </c>
      <c r="B596" s="236" t="s">
        <v>707</v>
      </c>
      <c r="C596" s="236" t="s">
        <v>830</v>
      </c>
      <c r="D596" s="236" t="s">
        <v>736</v>
      </c>
      <c r="E596" s="237"/>
      <c r="F596" s="238" t="s">
        <v>754</v>
      </c>
      <c r="G596" s="460" t="s">
        <v>790</v>
      </c>
      <c r="H596" s="240" t="s">
        <v>775</v>
      </c>
      <c r="I596" s="240" t="s">
        <v>757</v>
      </c>
      <c r="J596" s="241" t="s">
        <v>669</v>
      </c>
      <c r="K596" s="457">
        <v>100</v>
      </c>
      <c r="L596" s="242"/>
      <c r="M596" s="414">
        <v>49</v>
      </c>
      <c r="N596" s="414">
        <v>49</v>
      </c>
      <c r="O596" s="456">
        <f t="shared" si="18"/>
        <v>1</v>
      </c>
      <c r="P596" s="414">
        <v>43.75</v>
      </c>
      <c r="Q596" s="456">
        <f t="shared" si="19"/>
        <v>1</v>
      </c>
      <c r="R596" s="466" t="s">
        <v>1114</v>
      </c>
    </row>
    <row r="597" spans="1:18" ht="39.6" x14ac:dyDescent="0.25">
      <c r="A597" s="109" t="s">
        <v>305</v>
      </c>
      <c r="B597" s="236" t="s">
        <v>707</v>
      </c>
      <c r="C597" s="236" t="s">
        <v>830</v>
      </c>
      <c r="D597" s="236" t="s">
        <v>736</v>
      </c>
      <c r="E597" s="237"/>
      <c r="F597" s="238" t="s">
        <v>754</v>
      </c>
      <c r="G597" s="460" t="s">
        <v>791</v>
      </c>
      <c r="H597" s="240" t="s">
        <v>763</v>
      </c>
      <c r="I597" s="240" t="s">
        <v>764</v>
      </c>
      <c r="J597" s="241" t="s">
        <v>669</v>
      </c>
      <c r="K597" s="457">
        <v>27.94</v>
      </c>
      <c r="L597" s="242"/>
      <c r="M597" s="414">
        <v>49</v>
      </c>
      <c r="N597" s="414">
        <v>7</v>
      </c>
      <c r="O597" s="456">
        <f t="shared" si="18"/>
        <v>0.14285714285714285</v>
      </c>
      <c r="P597" s="414">
        <v>43.75</v>
      </c>
      <c r="Q597" s="456">
        <f t="shared" si="19"/>
        <v>0.51129972389814904</v>
      </c>
      <c r="R597" s="466" t="s">
        <v>1114</v>
      </c>
    </row>
    <row r="598" spans="1:18" ht="39.6" x14ac:dyDescent="0.25">
      <c r="A598" s="109" t="s">
        <v>305</v>
      </c>
      <c r="B598" s="236" t="s">
        <v>707</v>
      </c>
      <c r="C598" s="236" t="s">
        <v>830</v>
      </c>
      <c r="D598" s="236" t="s">
        <v>736</v>
      </c>
      <c r="E598" s="237"/>
      <c r="F598" s="238" t="s">
        <v>754</v>
      </c>
      <c r="G598" s="460" t="s">
        <v>792</v>
      </c>
      <c r="H598" s="240" t="s">
        <v>763</v>
      </c>
      <c r="I598" s="240" t="s">
        <v>764</v>
      </c>
      <c r="J598" s="241" t="s">
        <v>669</v>
      </c>
      <c r="K598" s="457">
        <v>27.94</v>
      </c>
      <c r="L598" s="242" t="s">
        <v>829</v>
      </c>
      <c r="M598" s="414">
        <v>49</v>
      </c>
      <c r="N598" s="414">
        <v>7</v>
      </c>
      <c r="O598" s="456">
        <f t="shared" si="18"/>
        <v>0.14285714285714285</v>
      </c>
      <c r="P598" s="414">
        <v>43.75</v>
      </c>
      <c r="Q598" s="456">
        <f t="shared" si="19"/>
        <v>0.51129972389814904</v>
      </c>
      <c r="R598" s="466" t="s">
        <v>1114</v>
      </c>
    </row>
    <row r="599" spans="1:18" ht="39.6" x14ac:dyDescent="0.25">
      <c r="A599" s="109" t="s">
        <v>305</v>
      </c>
      <c r="B599" s="236" t="s">
        <v>707</v>
      </c>
      <c r="C599" s="236" t="s">
        <v>830</v>
      </c>
      <c r="D599" s="236" t="s">
        <v>736</v>
      </c>
      <c r="E599" s="237"/>
      <c r="F599" s="238" t="s">
        <v>754</v>
      </c>
      <c r="G599" s="460" t="s">
        <v>794</v>
      </c>
      <c r="H599" s="240" t="s">
        <v>756</v>
      </c>
      <c r="I599" s="240" t="s">
        <v>757</v>
      </c>
      <c r="J599" s="241" t="s">
        <v>669</v>
      </c>
      <c r="K599" s="457">
        <v>100</v>
      </c>
      <c r="L599" s="242" t="s">
        <v>758</v>
      </c>
      <c r="M599" s="414">
        <v>49</v>
      </c>
      <c r="N599" s="414">
        <v>49</v>
      </c>
      <c r="O599" s="456">
        <f t="shared" si="18"/>
        <v>1</v>
      </c>
      <c r="P599" s="414">
        <v>43.75</v>
      </c>
      <c r="Q599" s="456">
        <f t="shared" si="19"/>
        <v>1</v>
      </c>
      <c r="R599" s="466" t="s">
        <v>1114</v>
      </c>
    </row>
    <row r="600" spans="1:18" ht="39.6" x14ac:dyDescent="0.25">
      <c r="A600" s="109" t="s">
        <v>305</v>
      </c>
      <c r="B600" s="236" t="s">
        <v>707</v>
      </c>
      <c r="C600" s="236" t="s">
        <v>830</v>
      </c>
      <c r="D600" s="236" t="s">
        <v>736</v>
      </c>
      <c r="E600" s="237"/>
      <c r="F600" s="238" t="s">
        <v>754</v>
      </c>
      <c r="G600" s="460" t="s">
        <v>795</v>
      </c>
      <c r="H600" s="240" t="s">
        <v>763</v>
      </c>
      <c r="I600" s="240" t="s">
        <v>764</v>
      </c>
      <c r="J600" s="241" t="s">
        <v>669</v>
      </c>
      <c r="K600" s="457">
        <v>27.94</v>
      </c>
      <c r="L600" s="242" t="s">
        <v>770</v>
      </c>
      <c r="M600" s="414">
        <v>49</v>
      </c>
      <c r="N600" s="414">
        <v>7</v>
      </c>
      <c r="O600" s="456">
        <f t="shared" si="18"/>
        <v>0.14285714285714285</v>
      </c>
      <c r="P600" s="414">
        <v>43.75</v>
      </c>
      <c r="Q600" s="456">
        <f t="shared" si="19"/>
        <v>0.51129972389814904</v>
      </c>
      <c r="R600" s="466" t="s">
        <v>1114</v>
      </c>
    </row>
    <row r="601" spans="1:18" ht="39.6" x14ac:dyDescent="0.25">
      <c r="A601" s="109" t="s">
        <v>305</v>
      </c>
      <c r="B601" s="236" t="s">
        <v>707</v>
      </c>
      <c r="C601" s="236" t="s">
        <v>830</v>
      </c>
      <c r="D601" s="236" t="s">
        <v>736</v>
      </c>
      <c r="E601" s="237"/>
      <c r="F601" s="238" t="s">
        <v>754</v>
      </c>
      <c r="G601" s="460" t="s">
        <v>796</v>
      </c>
      <c r="H601" s="240" t="s">
        <v>763</v>
      </c>
      <c r="I601" s="240" t="s">
        <v>797</v>
      </c>
      <c r="J601" s="241" t="s">
        <v>669</v>
      </c>
      <c r="K601" s="457">
        <v>27.94</v>
      </c>
      <c r="L601" s="242"/>
      <c r="M601" s="414">
        <v>49</v>
      </c>
      <c r="N601" s="414">
        <v>7</v>
      </c>
      <c r="O601" s="456">
        <f t="shared" si="18"/>
        <v>0.14285714285714285</v>
      </c>
      <c r="P601" s="414">
        <v>43.75</v>
      </c>
      <c r="Q601" s="456">
        <f t="shared" si="19"/>
        <v>0.51129972389814904</v>
      </c>
      <c r="R601" s="466" t="s">
        <v>1114</v>
      </c>
    </row>
    <row r="602" spans="1:18" ht="39.6" x14ac:dyDescent="0.25">
      <c r="A602" s="109" t="s">
        <v>305</v>
      </c>
      <c r="B602" s="236" t="s">
        <v>707</v>
      </c>
      <c r="C602" s="236" t="s">
        <v>830</v>
      </c>
      <c r="D602" s="236" t="s">
        <v>736</v>
      </c>
      <c r="E602" s="237"/>
      <c r="F602" s="238" t="s">
        <v>754</v>
      </c>
      <c r="G602" s="460" t="s">
        <v>798</v>
      </c>
      <c r="H602" s="240" t="s">
        <v>763</v>
      </c>
      <c r="I602" s="240" t="s">
        <v>764</v>
      </c>
      <c r="J602" s="241" t="s">
        <v>669</v>
      </c>
      <c r="K602" s="457">
        <v>27.94</v>
      </c>
      <c r="L602" s="242"/>
      <c r="M602" s="414">
        <v>49</v>
      </c>
      <c r="N602" s="414">
        <v>7</v>
      </c>
      <c r="O602" s="456">
        <f t="shared" si="18"/>
        <v>0.14285714285714285</v>
      </c>
      <c r="P602" s="414">
        <v>43.75</v>
      </c>
      <c r="Q602" s="456">
        <f t="shared" si="19"/>
        <v>0.51129972389814904</v>
      </c>
      <c r="R602" s="466" t="s">
        <v>1114</v>
      </c>
    </row>
    <row r="603" spans="1:18" ht="39.6" x14ac:dyDescent="0.25">
      <c r="A603" s="109" t="s">
        <v>305</v>
      </c>
      <c r="B603" s="236" t="s">
        <v>707</v>
      </c>
      <c r="C603" s="236" t="s">
        <v>830</v>
      </c>
      <c r="D603" s="236" t="s">
        <v>736</v>
      </c>
      <c r="E603" s="237"/>
      <c r="F603" s="238" t="s">
        <v>799</v>
      </c>
      <c r="G603" s="460" t="s">
        <v>800</v>
      </c>
      <c r="H603" s="240" t="s">
        <v>763</v>
      </c>
      <c r="I603" s="240" t="s">
        <v>764</v>
      </c>
      <c r="J603" s="461" t="s">
        <v>801</v>
      </c>
      <c r="K603" s="457">
        <v>27.94</v>
      </c>
      <c r="L603" s="242"/>
      <c r="M603" s="414">
        <v>49</v>
      </c>
      <c r="N603" s="414">
        <v>7</v>
      </c>
      <c r="O603" s="456">
        <f t="shared" si="18"/>
        <v>0.14285714285714285</v>
      </c>
      <c r="P603" s="414">
        <v>43.75</v>
      </c>
      <c r="Q603" s="456">
        <f t="shared" si="19"/>
        <v>0.51129972389814904</v>
      </c>
      <c r="R603" s="466" t="s">
        <v>1114</v>
      </c>
    </row>
    <row r="604" spans="1:18" ht="39.6" x14ac:dyDescent="0.25">
      <c r="A604" s="109" t="s">
        <v>305</v>
      </c>
      <c r="B604" s="236" t="s">
        <v>707</v>
      </c>
      <c r="C604" s="236" t="s">
        <v>830</v>
      </c>
      <c r="D604" s="236" t="s">
        <v>736</v>
      </c>
      <c r="E604" s="237"/>
      <c r="F604" s="238" t="s">
        <v>799</v>
      </c>
      <c r="G604" s="460" t="s">
        <v>802</v>
      </c>
      <c r="H604" s="240" t="s">
        <v>763</v>
      </c>
      <c r="I604" s="240" t="s">
        <v>764</v>
      </c>
      <c r="J604" s="461" t="s">
        <v>801</v>
      </c>
      <c r="K604" s="457">
        <v>27.94</v>
      </c>
      <c r="L604" s="242"/>
      <c r="M604" s="414">
        <v>49</v>
      </c>
      <c r="N604" s="414">
        <v>7</v>
      </c>
      <c r="O604" s="456">
        <f t="shared" si="18"/>
        <v>0.14285714285714285</v>
      </c>
      <c r="P604" s="414">
        <v>43.75</v>
      </c>
      <c r="Q604" s="456">
        <f t="shared" si="19"/>
        <v>0.51129972389814904</v>
      </c>
      <c r="R604" s="466" t="s">
        <v>1114</v>
      </c>
    </row>
    <row r="605" spans="1:18" ht="39.6" x14ac:dyDescent="0.25">
      <c r="A605" s="109" t="s">
        <v>305</v>
      </c>
      <c r="B605" s="236" t="s">
        <v>707</v>
      </c>
      <c r="C605" s="236" t="s">
        <v>830</v>
      </c>
      <c r="D605" s="236" t="s">
        <v>736</v>
      </c>
      <c r="E605" s="237"/>
      <c r="F605" s="238" t="s">
        <v>799</v>
      </c>
      <c r="G605" s="460" t="s">
        <v>803</v>
      </c>
      <c r="H605" s="240" t="s">
        <v>763</v>
      </c>
      <c r="I605" s="240" t="s">
        <v>764</v>
      </c>
      <c r="J605" s="461" t="s">
        <v>801</v>
      </c>
      <c r="K605" s="457">
        <v>27.94</v>
      </c>
      <c r="L605" s="242"/>
      <c r="M605" s="414">
        <v>49</v>
      </c>
      <c r="N605" s="414">
        <v>7</v>
      </c>
      <c r="O605" s="456">
        <f t="shared" si="18"/>
        <v>0.14285714285714285</v>
      </c>
      <c r="P605" s="414">
        <v>43.75</v>
      </c>
      <c r="Q605" s="456">
        <f t="shared" si="19"/>
        <v>0.51129972389814904</v>
      </c>
      <c r="R605" s="466" t="s">
        <v>1114</v>
      </c>
    </row>
    <row r="606" spans="1:18" ht="39.6" x14ac:dyDescent="0.25">
      <c r="A606" s="109" t="s">
        <v>305</v>
      </c>
      <c r="B606" s="236" t="s">
        <v>707</v>
      </c>
      <c r="C606" s="236" t="s">
        <v>830</v>
      </c>
      <c r="D606" s="236" t="s">
        <v>736</v>
      </c>
      <c r="E606" s="237"/>
      <c r="F606" s="238" t="s">
        <v>799</v>
      </c>
      <c r="G606" s="460" t="s">
        <v>804</v>
      </c>
      <c r="H606" s="240" t="s">
        <v>763</v>
      </c>
      <c r="I606" s="240" t="s">
        <v>764</v>
      </c>
      <c r="J606" s="461" t="s">
        <v>801</v>
      </c>
      <c r="K606" s="457">
        <v>27.94</v>
      </c>
      <c r="L606" s="242"/>
      <c r="M606" s="414">
        <v>49</v>
      </c>
      <c r="N606" s="414">
        <v>7</v>
      </c>
      <c r="O606" s="456">
        <f t="shared" si="18"/>
        <v>0.14285714285714285</v>
      </c>
      <c r="P606" s="414">
        <v>43.75</v>
      </c>
      <c r="Q606" s="456">
        <f t="shared" si="19"/>
        <v>0.51129972389814904</v>
      </c>
      <c r="R606" s="466" t="s">
        <v>1114</v>
      </c>
    </row>
    <row r="607" spans="1:18" ht="39.6" x14ac:dyDescent="0.25">
      <c r="A607" s="109" t="s">
        <v>305</v>
      </c>
      <c r="B607" s="236" t="s">
        <v>707</v>
      </c>
      <c r="C607" s="236" t="s">
        <v>830</v>
      </c>
      <c r="D607" s="236" t="s">
        <v>736</v>
      </c>
      <c r="E607" s="237"/>
      <c r="F607" s="238" t="s">
        <v>799</v>
      </c>
      <c r="G607" s="460" t="s">
        <v>805</v>
      </c>
      <c r="H607" s="240" t="s">
        <v>763</v>
      </c>
      <c r="I607" s="240" t="s">
        <v>764</v>
      </c>
      <c r="J607" s="461" t="s">
        <v>801</v>
      </c>
      <c r="K607" s="457">
        <v>27.94</v>
      </c>
      <c r="L607" s="242"/>
      <c r="M607" s="414">
        <v>49</v>
      </c>
      <c r="N607" s="414">
        <v>7</v>
      </c>
      <c r="O607" s="456">
        <f t="shared" si="18"/>
        <v>0.14285714285714285</v>
      </c>
      <c r="P607" s="414">
        <v>43.75</v>
      </c>
      <c r="Q607" s="456">
        <f t="shared" si="19"/>
        <v>0.51129972389814904</v>
      </c>
      <c r="R607" s="466" t="s">
        <v>1114</v>
      </c>
    </row>
    <row r="608" spans="1:18" ht="39.6" x14ac:dyDescent="0.25">
      <c r="A608" s="109" t="s">
        <v>305</v>
      </c>
      <c r="B608" s="236" t="s">
        <v>707</v>
      </c>
      <c r="C608" s="236" t="s">
        <v>830</v>
      </c>
      <c r="D608" s="236" t="s">
        <v>736</v>
      </c>
      <c r="E608" s="237"/>
      <c r="F608" s="238" t="s">
        <v>799</v>
      </c>
      <c r="G608" s="460" t="s">
        <v>806</v>
      </c>
      <c r="H608" s="240" t="s">
        <v>763</v>
      </c>
      <c r="I608" s="240" t="s">
        <v>797</v>
      </c>
      <c r="J608" s="461" t="s">
        <v>801</v>
      </c>
      <c r="K608" s="457">
        <v>27.94</v>
      </c>
      <c r="L608" s="242"/>
      <c r="M608" s="414">
        <v>49</v>
      </c>
      <c r="N608" s="414">
        <v>7</v>
      </c>
      <c r="O608" s="456">
        <f t="shared" si="18"/>
        <v>0.14285714285714285</v>
      </c>
      <c r="P608" s="414">
        <v>43.75</v>
      </c>
      <c r="Q608" s="456">
        <f t="shared" si="19"/>
        <v>0.51129972389814904</v>
      </c>
      <c r="R608" s="466" t="s">
        <v>1114</v>
      </c>
    </row>
    <row r="609" spans="1:18" ht="39.6" x14ac:dyDescent="0.25">
      <c r="A609" s="109" t="s">
        <v>305</v>
      </c>
      <c r="B609" s="236" t="s">
        <v>707</v>
      </c>
      <c r="C609" s="236" t="s">
        <v>830</v>
      </c>
      <c r="D609" s="236" t="s">
        <v>736</v>
      </c>
      <c r="E609" s="237"/>
      <c r="F609" s="238" t="s">
        <v>799</v>
      </c>
      <c r="G609" s="460" t="s">
        <v>807</v>
      </c>
      <c r="H609" s="240" t="s">
        <v>763</v>
      </c>
      <c r="I609" s="240" t="s">
        <v>797</v>
      </c>
      <c r="J609" s="461" t="s">
        <v>801</v>
      </c>
      <c r="K609" s="457">
        <v>27.94</v>
      </c>
      <c r="L609" s="242"/>
      <c r="M609" s="414">
        <v>49</v>
      </c>
      <c r="N609" s="414">
        <v>7</v>
      </c>
      <c r="O609" s="456">
        <f t="shared" si="18"/>
        <v>0.14285714285714285</v>
      </c>
      <c r="P609" s="414">
        <v>43.75</v>
      </c>
      <c r="Q609" s="456">
        <f t="shared" si="19"/>
        <v>0.51129972389814904</v>
      </c>
      <c r="R609" s="466" t="s">
        <v>1114</v>
      </c>
    </row>
    <row r="610" spans="1:18" ht="39.6" x14ac:dyDescent="0.25">
      <c r="A610" s="109" t="s">
        <v>305</v>
      </c>
      <c r="B610" s="236" t="s">
        <v>707</v>
      </c>
      <c r="C610" s="236" t="s">
        <v>830</v>
      </c>
      <c r="D610" s="236" t="s">
        <v>736</v>
      </c>
      <c r="E610" s="237"/>
      <c r="F610" s="238" t="s">
        <v>799</v>
      </c>
      <c r="G610" s="460" t="s">
        <v>808</v>
      </c>
      <c r="H610" s="240" t="s">
        <v>763</v>
      </c>
      <c r="I610" s="240" t="s">
        <v>764</v>
      </c>
      <c r="J610" s="461" t="s">
        <v>801</v>
      </c>
      <c r="K610" s="457">
        <v>27.94</v>
      </c>
      <c r="L610" s="242"/>
      <c r="M610" s="414">
        <v>49</v>
      </c>
      <c r="N610" s="414">
        <v>7</v>
      </c>
      <c r="O610" s="456">
        <f t="shared" si="18"/>
        <v>0.14285714285714285</v>
      </c>
      <c r="P610" s="414">
        <v>43.75</v>
      </c>
      <c r="Q610" s="456">
        <f t="shared" si="19"/>
        <v>0.51129972389814904</v>
      </c>
      <c r="R610" s="466" t="s">
        <v>1114</v>
      </c>
    </row>
    <row r="611" spans="1:18" ht="43.2" x14ac:dyDescent="0.25">
      <c r="A611" s="109" t="s">
        <v>305</v>
      </c>
      <c r="B611" s="236" t="s">
        <v>707</v>
      </c>
      <c r="C611" s="236" t="s">
        <v>831</v>
      </c>
      <c r="D611" s="236" t="s">
        <v>739</v>
      </c>
      <c r="E611" s="237"/>
      <c r="F611" s="238" t="s">
        <v>754</v>
      </c>
      <c r="G611" s="460" t="s">
        <v>809</v>
      </c>
      <c r="H611" s="240" t="s">
        <v>763</v>
      </c>
      <c r="I611" s="240" t="s">
        <v>812</v>
      </c>
      <c r="J611" s="241" t="s">
        <v>669</v>
      </c>
      <c r="K611" s="457">
        <v>6.12</v>
      </c>
      <c r="L611" s="242" t="s">
        <v>827</v>
      </c>
      <c r="M611" s="414">
        <v>271</v>
      </c>
      <c r="N611" s="414">
        <v>17</v>
      </c>
      <c r="O611" s="456">
        <f t="shared" si="18"/>
        <v>6.273062730627306E-2</v>
      </c>
      <c r="P611" s="414">
        <v>100</v>
      </c>
      <c r="Q611" s="456">
        <f t="shared" si="19"/>
        <v>1.0250102501025009</v>
      </c>
      <c r="R611" s="872" t="s">
        <v>1253</v>
      </c>
    </row>
    <row r="612" spans="1:18" ht="39.6" x14ac:dyDescent="0.25">
      <c r="A612" s="109" t="s">
        <v>305</v>
      </c>
      <c r="B612" s="236" t="s">
        <v>707</v>
      </c>
      <c r="C612" s="236" t="s">
        <v>831</v>
      </c>
      <c r="D612" s="236" t="s">
        <v>739</v>
      </c>
      <c r="E612" s="237"/>
      <c r="F612" s="238" t="s">
        <v>754</v>
      </c>
      <c r="G612" s="460" t="s">
        <v>755</v>
      </c>
      <c r="H612" s="240" t="s">
        <v>756</v>
      </c>
      <c r="I612" s="240" t="s">
        <v>757</v>
      </c>
      <c r="J612" s="241" t="s">
        <v>669</v>
      </c>
      <c r="K612" s="457">
        <v>100</v>
      </c>
      <c r="L612" s="242" t="s">
        <v>758</v>
      </c>
      <c r="M612" s="414">
        <v>271</v>
      </c>
      <c r="N612" s="414">
        <v>271</v>
      </c>
      <c r="O612" s="456">
        <f t="shared" si="18"/>
        <v>1</v>
      </c>
      <c r="P612" s="414">
        <v>100</v>
      </c>
      <c r="Q612" s="456">
        <f t="shared" si="19"/>
        <v>1</v>
      </c>
      <c r="R612" s="466" t="s">
        <v>1114</v>
      </c>
    </row>
    <row r="613" spans="1:18" ht="43.2" x14ac:dyDescent="0.25">
      <c r="A613" s="109" t="s">
        <v>305</v>
      </c>
      <c r="B613" s="236" t="s">
        <v>707</v>
      </c>
      <c r="C613" s="236" t="s">
        <v>831</v>
      </c>
      <c r="D613" s="236" t="s">
        <v>739</v>
      </c>
      <c r="E613" s="237"/>
      <c r="F613" s="238" t="s">
        <v>754</v>
      </c>
      <c r="G613" s="460" t="s">
        <v>724</v>
      </c>
      <c r="H613" s="240" t="s">
        <v>763</v>
      </c>
      <c r="I613" s="240" t="s">
        <v>812</v>
      </c>
      <c r="J613" s="241" t="s">
        <v>669</v>
      </c>
      <c r="K613" s="457">
        <v>6.12</v>
      </c>
      <c r="L613" s="242" t="s">
        <v>814</v>
      </c>
      <c r="M613" s="414">
        <v>271</v>
      </c>
      <c r="N613" s="414">
        <v>17</v>
      </c>
      <c r="O613" s="456">
        <f t="shared" si="18"/>
        <v>6.273062730627306E-2</v>
      </c>
      <c r="P613" s="414">
        <v>100</v>
      </c>
      <c r="Q613" s="456">
        <f t="shared" si="19"/>
        <v>1.0250102501025009</v>
      </c>
      <c r="R613" s="872" t="s">
        <v>1253</v>
      </c>
    </row>
    <row r="614" spans="1:18" ht="39.6" x14ac:dyDescent="0.25">
      <c r="A614" s="109" t="s">
        <v>305</v>
      </c>
      <c r="B614" s="236" t="s">
        <v>707</v>
      </c>
      <c r="C614" s="236" t="s">
        <v>831</v>
      </c>
      <c r="D614" s="236" t="s">
        <v>739</v>
      </c>
      <c r="E614" s="237"/>
      <c r="F614" s="238" t="s">
        <v>754</v>
      </c>
      <c r="G614" s="460" t="s">
        <v>762</v>
      </c>
      <c r="H614" s="240" t="s">
        <v>763</v>
      </c>
      <c r="I614" s="240" t="s">
        <v>764</v>
      </c>
      <c r="J614" s="241" t="s">
        <v>669</v>
      </c>
      <c r="K614" s="457">
        <v>6.12</v>
      </c>
      <c r="L614" s="242"/>
      <c r="M614" s="414">
        <v>271</v>
      </c>
      <c r="N614" s="414">
        <v>25</v>
      </c>
      <c r="O614" s="456">
        <f t="shared" si="18"/>
        <v>9.2250922509225092E-2</v>
      </c>
      <c r="P614" s="414">
        <v>100</v>
      </c>
      <c r="Q614" s="456">
        <f t="shared" si="19"/>
        <v>1.5073680148566191</v>
      </c>
      <c r="R614" s="466" t="s">
        <v>1114</v>
      </c>
    </row>
    <row r="615" spans="1:18" ht="39.6" x14ac:dyDescent="0.25">
      <c r="A615" s="109" t="s">
        <v>305</v>
      </c>
      <c r="B615" s="236" t="s">
        <v>707</v>
      </c>
      <c r="C615" s="236" t="s">
        <v>831</v>
      </c>
      <c r="D615" s="236" t="s">
        <v>739</v>
      </c>
      <c r="E615" s="237"/>
      <c r="F615" s="238" t="s">
        <v>754</v>
      </c>
      <c r="G615" s="239" t="s">
        <v>765</v>
      </c>
      <c r="H615" s="240" t="s">
        <v>763</v>
      </c>
      <c r="I615" s="240" t="s">
        <v>764</v>
      </c>
      <c r="J615" s="241" t="s">
        <v>669</v>
      </c>
      <c r="K615" s="457">
        <v>6.12</v>
      </c>
      <c r="L615" s="242"/>
      <c r="M615" s="414">
        <v>271</v>
      </c>
      <c r="N615" s="414">
        <v>25</v>
      </c>
      <c r="O615" s="456">
        <f t="shared" si="18"/>
        <v>9.2250922509225092E-2</v>
      </c>
      <c r="P615" s="414">
        <v>100</v>
      </c>
      <c r="Q615" s="456">
        <f t="shared" si="19"/>
        <v>1.5073680148566191</v>
      </c>
      <c r="R615" s="466" t="s">
        <v>1114</v>
      </c>
    </row>
    <row r="616" spans="1:18" ht="39.6" x14ac:dyDescent="0.25">
      <c r="A616" s="109" t="s">
        <v>305</v>
      </c>
      <c r="B616" s="236" t="s">
        <v>707</v>
      </c>
      <c r="C616" s="236" t="s">
        <v>831</v>
      </c>
      <c r="D616" s="236" t="s">
        <v>739</v>
      </c>
      <c r="E616" s="237"/>
      <c r="F616" s="238" t="s">
        <v>754</v>
      </c>
      <c r="G616" s="239" t="s">
        <v>766</v>
      </c>
      <c r="H616" s="240" t="s">
        <v>763</v>
      </c>
      <c r="I616" s="240" t="s">
        <v>764</v>
      </c>
      <c r="J616" s="241" t="s">
        <v>669</v>
      </c>
      <c r="K616" s="457">
        <v>6.12</v>
      </c>
      <c r="L616" s="242"/>
      <c r="M616" s="414">
        <v>271</v>
      </c>
      <c r="N616" s="414">
        <v>25</v>
      </c>
      <c r="O616" s="456">
        <f t="shared" si="18"/>
        <v>9.2250922509225092E-2</v>
      </c>
      <c r="P616" s="414">
        <v>100</v>
      </c>
      <c r="Q616" s="456">
        <f t="shared" si="19"/>
        <v>1.5073680148566191</v>
      </c>
      <c r="R616" s="466" t="s">
        <v>1114</v>
      </c>
    </row>
    <row r="617" spans="1:18" ht="39.6" x14ac:dyDescent="0.25">
      <c r="A617" s="109" t="s">
        <v>305</v>
      </c>
      <c r="B617" s="236" t="s">
        <v>707</v>
      </c>
      <c r="C617" s="236" t="s">
        <v>831</v>
      </c>
      <c r="D617" s="236" t="s">
        <v>739</v>
      </c>
      <c r="E617" s="237"/>
      <c r="F617" s="238" t="s">
        <v>754</v>
      </c>
      <c r="G617" s="459" t="s">
        <v>767</v>
      </c>
      <c r="H617" s="240" t="s">
        <v>763</v>
      </c>
      <c r="I617" s="240" t="s">
        <v>812</v>
      </c>
      <c r="J617" s="241" t="s">
        <v>669</v>
      </c>
      <c r="K617" s="457">
        <v>6.12</v>
      </c>
      <c r="L617" s="242" t="s">
        <v>828</v>
      </c>
      <c r="M617" s="414">
        <v>271</v>
      </c>
      <c r="N617" s="414">
        <v>25</v>
      </c>
      <c r="O617" s="456">
        <f t="shared" si="18"/>
        <v>9.2250922509225092E-2</v>
      </c>
      <c r="P617" s="414">
        <v>100</v>
      </c>
      <c r="Q617" s="456">
        <f t="shared" si="19"/>
        <v>1.5073680148566191</v>
      </c>
      <c r="R617" s="466" t="s">
        <v>1114</v>
      </c>
    </row>
    <row r="618" spans="1:18" ht="40.200000000000003" x14ac:dyDescent="0.3">
      <c r="A618" s="109" t="s">
        <v>305</v>
      </c>
      <c r="B618" s="236" t="s">
        <v>707</v>
      </c>
      <c r="C618" s="236" t="s">
        <v>831</v>
      </c>
      <c r="D618" s="236" t="s">
        <v>739</v>
      </c>
      <c r="E618" s="237"/>
      <c r="F618" s="238" t="s">
        <v>754</v>
      </c>
      <c r="G618" s="460" t="s">
        <v>769</v>
      </c>
      <c r="H618" s="240" t="s">
        <v>763</v>
      </c>
      <c r="I618" s="240" t="s">
        <v>764</v>
      </c>
      <c r="J618" s="241" t="s">
        <v>669</v>
      </c>
      <c r="K618" s="457">
        <v>6.12</v>
      </c>
      <c r="L618" s="243" t="s">
        <v>832</v>
      </c>
      <c r="M618" s="414">
        <v>271</v>
      </c>
      <c r="N618" s="414">
        <v>25</v>
      </c>
      <c r="O618" s="456">
        <f t="shared" si="18"/>
        <v>9.2250922509225092E-2</v>
      </c>
      <c r="P618" s="414">
        <v>100</v>
      </c>
      <c r="Q618" s="456">
        <f t="shared" si="19"/>
        <v>1.5073680148566191</v>
      </c>
      <c r="R618" s="466" t="s">
        <v>1114</v>
      </c>
    </row>
    <row r="619" spans="1:18" ht="39.6" x14ac:dyDescent="0.25">
      <c r="A619" s="109" t="s">
        <v>305</v>
      </c>
      <c r="B619" s="236" t="s">
        <v>707</v>
      </c>
      <c r="C619" s="236" t="s">
        <v>831</v>
      </c>
      <c r="D619" s="236" t="s">
        <v>739</v>
      </c>
      <c r="E619" s="237"/>
      <c r="F619" s="238" t="s">
        <v>754</v>
      </c>
      <c r="G619" s="460" t="s">
        <v>771</v>
      </c>
      <c r="H619" s="240" t="s">
        <v>763</v>
      </c>
      <c r="I619" s="240" t="s">
        <v>764</v>
      </c>
      <c r="J619" s="241" t="s">
        <v>669</v>
      </c>
      <c r="K619" s="457">
        <v>6.12</v>
      </c>
      <c r="L619" s="242"/>
      <c r="M619" s="414">
        <v>271</v>
      </c>
      <c r="N619" s="414">
        <v>25</v>
      </c>
      <c r="O619" s="456">
        <f t="shared" si="18"/>
        <v>9.2250922509225092E-2</v>
      </c>
      <c r="P619" s="414">
        <v>100</v>
      </c>
      <c r="Q619" s="456">
        <f t="shared" si="19"/>
        <v>1.5073680148566191</v>
      </c>
      <c r="R619" s="466" t="s">
        <v>1114</v>
      </c>
    </row>
    <row r="620" spans="1:18" ht="39.6" x14ac:dyDescent="0.25">
      <c r="A620" s="109" t="s">
        <v>305</v>
      </c>
      <c r="B620" s="236" t="s">
        <v>707</v>
      </c>
      <c r="C620" s="236" t="s">
        <v>831</v>
      </c>
      <c r="D620" s="236" t="s">
        <v>739</v>
      </c>
      <c r="E620" s="237"/>
      <c r="F620" s="238" t="s">
        <v>754</v>
      </c>
      <c r="G620" s="460" t="s">
        <v>772</v>
      </c>
      <c r="H620" s="240" t="s">
        <v>763</v>
      </c>
      <c r="I620" s="240" t="s">
        <v>764</v>
      </c>
      <c r="J620" s="241" t="s">
        <v>669</v>
      </c>
      <c r="K620" s="457">
        <v>6.12</v>
      </c>
      <c r="L620" s="242"/>
      <c r="M620" s="414">
        <v>271</v>
      </c>
      <c r="N620" s="414">
        <v>25</v>
      </c>
      <c r="O620" s="456">
        <f t="shared" si="18"/>
        <v>9.2250922509225092E-2</v>
      </c>
      <c r="P620" s="414">
        <v>100</v>
      </c>
      <c r="Q620" s="456">
        <f t="shared" si="19"/>
        <v>1.5073680148566191</v>
      </c>
      <c r="R620" s="466" t="s">
        <v>1114</v>
      </c>
    </row>
    <row r="621" spans="1:18" ht="39.6" x14ac:dyDescent="0.25">
      <c r="A621" s="109" t="s">
        <v>305</v>
      </c>
      <c r="B621" s="236" t="s">
        <v>707</v>
      </c>
      <c r="C621" s="236" t="s">
        <v>831</v>
      </c>
      <c r="D621" s="236" t="s">
        <v>739</v>
      </c>
      <c r="E621" s="237"/>
      <c r="F621" s="238" t="s">
        <v>754</v>
      </c>
      <c r="G621" s="460" t="s">
        <v>773</v>
      </c>
      <c r="H621" s="240" t="s">
        <v>763</v>
      </c>
      <c r="I621" s="240" t="s">
        <v>764</v>
      </c>
      <c r="J621" s="241" t="s">
        <v>669</v>
      </c>
      <c r="K621" s="457">
        <v>6.12</v>
      </c>
      <c r="L621" s="242"/>
      <c r="M621" s="414">
        <v>271</v>
      </c>
      <c r="N621" s="414">
        <v>25</v>
      </c>
      <c r="O621" s="456">
        <f t="shared" si="18"/>
        <v>9.2250922509225092E-2</v>
      </c>
      <c r="P621" s="414">
        <v>100</v>
      </c>
      <c r="Q621" s="456">
        <f t="shared" si="19"/>
        <v>1.5073680148566191</v>
      </c>
      <c r="R621" s="466" t="s">
        <v>1114</v>
      </c>
    </row>
    <row r="622" spans="1:18" ht="39.6" x14ac:dyDescent="0.25">
      <c r="A622" s="109" t="s">
        <v>305</v>
      </c>
      <c r="B622" s="236" t="s">
        <v>707</v>
      </c>
      <c r="C622" s="236" t="s">
        <v>831</v>
      </c>
      <c r="D622" s="236" t="s">
        <v>739</v>
      </c>
      <c r="E622" s="237"/>
      <c r="F622" s="238" t="s">
        <v>754</v>
      </c>
      <c r="G622" s="239" t="s">
        <v>774</v>
      </c>
      <c r="H622" s="240" t="s">
        <v>775</v>
      </c>
      <c r="I622" s="240" t="s">
        <v>757</v>
      </c>
      <c r="J622" s="241" t="s">
        <v>669</v>
      </c>
      <c r="K622" s="457">
        <v>100</v>
      </c>
      <c r="L622" s="242"/>
      <c r="M622" s="414">
        <v>271</v>
      </c>
      <c r="N622" s="414">
        <v>271</v>
      </c>
      <c r="O622" s="456">
        <f t="shared" si="18"/>
        <v>1</v>
      </c>
      <c r="P622" s="414">
        <v>100</v>
      </c>
      <c r="Q622" s="456">
        <f t="shared" si="19"/>
        <v>1</v>
      </c>
      <c r="R622" s="466" t="s">
        <v>1114</v>
      </c>
    </row>
    <row r="623" spans="1:18" ht="39.6" x14ac:dyDescent="0.25">
      <c r="A623" s="109" t="s">
        <v>305</v>
      </c>
      <c r="B623" s="236" t="s">
        <v>707</v>
      </c>
      <c r="C623" s="236" t="s">
        <v>831</v>
      </c>
      <c r="D623" s="236" t="s">
        <v>739</v>
      </c>
      <c r="E623" s="237"/>
      <c r="F623" s="238" t="s">
        <v>754</v>
      </c>
      <c r="G623" s="239" t="s">
        <v>776</v>
      </c>
      <c r="H623" s="240" t="s">
        <v>775</v>
      </c>
      <c r="I623" s="240" t="s">
        <v>757</v>
      </c>
      <c r="J623" s="241" t="s">
        <v>669</v>
      </c>
      <c r="K623" s="457">
        <v>100</v>
      </c>
      <c r="L623" s="242"/>
      <c r="M623" s="414">
        <v>271</v>
      </c>
      <c r="N623" s="414">
        <v>271</v>
      </c>
      <c r="O623" s="456">
        <f t="shared" si="18"/>
        <v>1</v>
      </c>
      <c r="P623" s="414">
        <v>100</v>
      </c>
      <c r="Q623" s="456">
        <f t="shared" si="19"/>
        <v>1</v>
      </c>
      <c r="R623" s="466" t="s">
        <v>1114</v>
      </c>
    </row>
    <row r="624" spans="1:18" ht="39.6" x14ac:dyDescent="0.25">
      <c r="A624" s="109" t="s">
        <v>305</v>
      </c>
      <c r="B624" s="236" t="s">
        <v>707</v>
      </c>
      <c r="C624" s="236" t="s">
        <v>831</v>
      </c>
      <c r="D624" s="236" t="s">
        <v>739</v>
      </c>
      <c r="E624" s="237"/>
      <c r="F624" s="238" t="s">
        <v>754</v>
      </c>
      <c r="G624" s="239" t="s">
        <v>777</v>
      </c>
      <c r="H624" s="240" t="s">
        <v>763</v>
      </c>
      <c r="I624" s="240" t="s">
        <v>764</v>
      </c>
      <c r="J624" s="241" t="s">
        <v>669</v>
      </c>
      <c r="K624" s="457">
        <v>6.12</v>
      </c>
      <c r="L624" s="242"/>
      <c r="M624" s="414">
        <v>271</v>
      </c>
      <c r="N624" s="414">
        <v>25</v>
      </c>
      <c r="O624" s="456">
        <f t="shared" si="18"/>
        <v>9.2250922509225092E-2</v>
      </c>
      <c r="P624" s="414">
        <v>100</v>
      </c>
      <c r="Q624" s="456">
        <f t="shared" si="19"/>
        <v>1.5073680148566191</v>
      </c>
      <c r="R624" s="466" t="s">
        <v>1114</v>
      </c>
    </row>
    <row r="625" spans="1:18" ht="39.6" x14ac:dyDescent="0.25">
      <c r="A625" s="109" t="s">
        <v>305</v>
      </c>
      <c r="B625" s="236" t="s">
        <v>707</v>
      </c>
      <c r="C625" s="236" t="s">
        <v>831</v>
      </c>
      <c r="D625" s="236" t="s">
        <v>739</v>
      </c>
      <c r="E625" s="237"/>
      <c r="F625" s="238" t="s">
        <v>754</v>
      </c>
      <c r="G625" s="460" t="s">
        <v>781</v>
      </c>
      <c r="H625" s="240" t="s">
        <v>775</v>
      </c>
      <c r="I625" s="240" t="s">
        <v>757</v>
      </c>
      <c r="J625" s="241" t="s">
        <v>669</v>
      </c>
      <c r="K625" s="457">
        <v>100</v>
      </c>
      <c r="L625" s="242"/>
      <c r="M625" s="414">
        <v>271</v>
      </c>
      <c r="N625" s="414">
        <v>271</v>
      </c>
      <c r="O625" s="456">
        <f t="shared" si="18"/>
        <v>1</v>
      </c>
      <c r="P625" s="414">
        <v>100</v>
      </c>
      <c r="Q625" s="456">
        <f t="shared" si="19"/>
        <v>1</v>
      </c>
      <c r="R625" s="466" t="s">
        <v>1114</v>
      </c>
    </row>
    <row r="626" spans="1:18" ht="39.6" x14ac:dyDescent="0.25">
      <c r="A626" s="109" t="s">
        <v>305</v>
      </c>
      <c r="B626" s="236" t="s">
        <v>707</v>
      </c>
      <c r="C626" s="236" t="s">
        <v>831</v>
      </c>
      <c r="D626" s="236" t="s">
        <v>739</v>
      </c>
      <c r="E626" s="237"/>
      <c r="F626" s="238" t="s">
        <v>754</v>
      </c>
      <c r="G626" s="460" t="s">
        <v>782</v>
      </c>
      <c r="H626" s="240" t="s">
        <v>763</v>
      </c>
      <c r="I626" s="240" t="s">
        <v>764</v>
      </c>
      <c r="J626" s="241" t="s">
        <v>669</v>
      </c>
      <c r="K626" s="457">
        <v>6.12</v>
      </c>
      <c r="L626" s="242"/>
      <c r="M626" s="414">
        <v>271</v>
      </c>
      <c r="N626" s="414">
        <v>25</v>
      </c>
      <c r="O626" s="456">
        <f t="shared" si="18"/>
        <v>9.2250922509225092E-2</v>
      </c>
      <c r="P626" s="414">
        <v>100</v>
      </c>
      <c r="Q626" s="456">
        <f t="shared" si="19"/>
        <v>1.5073680148566191</v>
      </c>
      <c r="R626" s="466" t="s">
        <v>1114</v>
      </c>
    </row>
    <row r="627" spans="1:18" ht="39.6" x14ac:dyDescent="0.25">
      <c r="A627" s="109" t="s">
        <v>305</v>
      </c>
      <c r="B627" s="236" t="s">
        <v>707</v>
      </c>
      <c r="C627" s="236" t="s">
        <v>831</v>
      </c>
      <c r="D627" s="236" t="s">
        <v>739</v>
      </c>
      <c r="E627" s="237"/>
      <c r="F627" s="238" t="s">
        <v>754</v>
      </c>
      <c r="G627" s="460" t="s">
        <v>783</v>
      </c>
      <c r="H627" s="240" t="s">
        <v>763</v>
      </c>
      <c r="I627" s="240" t="s">
        <v>764</v>
      </c>
      <c r="J627" s="241" t="s">
        <v>669</v>
      </c>
      <c r="K627" s="457">
        <v>6.12</v>
      </c>
      <c r="L627" s="242"/>
      <c r="M627" s="414">
        <v>271</v>
      </c>
      <c r="N627" s="414">
        <v>25</v>
      </c>
      <c r="O627" s="456">
        <f t="shared" si="18"/>
        <v>9.2250922509225092E-2</v>
      </c>
      <c r="P627" s="414">
        <v>100</v>
      </c>
      <c r="Q627" s="456">
        <f t="shared" si="19"/>
        <v>1.5073680148566191</v>
      </c>
      <c r="R627" s="466" t="s">
        <v>1114</v>
      </c>
    </row>
    <row r="628" spans="1:18" ht="39.6" x14ac:dyDescent="0.25">
      <c r="A628" s="109" t="s">
        <v>305</v>
      </c>
      <c r="B628" s="236" t="s">
        <v>707</v>
      </c>
      <c r="C628" s="236" t="s">
        <v>831</v>
      </c>
      <c r="D628" s="236" t="s">
        <v>739</v>
      </c>
      <c r="E628" s="237"/>
      <c r="F628" s="238" t="s">
        <v>754</v>
      </c>
      <c r="G628" s="239" t="s">
        <v>784</v>
      </c>
      <c r="H628" s="240" t="s">
        <v>763</v>
      </c>
      <c r="I628" s="240" t="s">
        <v>764</v>
      </c>
      <c r="J628" s="241" t="s">
        <v>669</v>
      </c>
      <c r="K628" s="457">
        <v>6.12</v>
      </c>
      <c r="L628" s="242"/>
      <c r="M628" s="414">
        <v>271</v>
      </c>
      <c r="N628" s="414">
        <v>25</v>
      </c>
      <c r="O628" s="456">
        <f t="shared" si="18"/>
        <v>9.2250922509225092E-2</v>
      </c>
      <c r="P628" s="414">
        <v>100</v>
      </c>
      <c r="Q628" s="456">
        <f t="shared" si="19"/>
        <v>1.5073680148566191</v>
      </c>
      <c r="R628" s="466" t="s">
        <v>1114</v>
      </c>
    </row>
    <row r="629" spans="1:18" ht="39.6" x14ac:dyDescent="0.25">
      <c r="A629" s="109" t="s">
        <v>305</v>
      </c>
      <c r="B629" s="236" t="s">
        <v>707</v>
      </c>
      <c r="C629" s="236" t="s">
        <v>831</v>
      </c>
      <c r="D629" s="236" t="s">
        <v>739</v>
      </c>
      <c r="E629" s="237"/>
      <c r="F629" s="238" t="s">
        <v>754</v>
      </c>
      <c r="G629" s="239" t="s">
        <v>785</v>
      </c>
      <c r="H629" s="240" t="s">
        <v>763</v>
      </c>
      <c r="I629" s="240" t="s">
        <v>764</v>
      </c>
      <c r="J629" s="241" t="s">
        <v>669</v>
      </c>
      <c r="K629" s="457">
        <v>6.12</v>
      </c>
      <c r="L629" s="242"/>
      <c r="M629" s="414">
        <v>271</v>
      </c>
      <c r="N629" s="414">
        <v>25</v>
      </c>
      <c r="O629" s="456">
        <f t="shared" si="18"/>
        <v>9.2250922509225092E-2</v>
      </c>
      <c r="P629" s="414">
        <v>100</v>
      </c>
      <c r="Q629" s="456">
        <f t="shared" si="19"/>
        <v>1.5073680148566191</v>
      </c>
      <c r="R629" s="466" t="s">
        <v>1114</v>
      </c>
    </row>
    <row r="630" spans="1:18" ht="39.6" x14ac:dyDescent="0.25">
      <c r="A630" s="109" t="s">
        <v>305</v>
      </c>
      <c r="B630" s="236" t="s">
        <v>707</v>
      </c>
      <c r="C630" s="236" t="s">
        <v>831</v>
      </c>
      <c r="D630" s="236" t="s">
        <v>739</v>
      </c>
      <c r="E630" s="237"/>
      <c r="F630" s="238" t="s">
        <v>754</v>
      </c>
      <c r="G630" s="239" t="s">
        <v>786</v>
      </c>
      <c r="H630" s="240" t="s">
        <v>763</v>
      </c>
      <c r="I630" s="240" t="s">
        <v>764</v>
      </c>
      <c r="J630" s="241" t="s">
        <v>669</v>
      </c>
      <c r="K630" s="457">
        <v>6.12</v>
      </c>
      <c r="L630" s="242"/>
      <c r="M630" s="414">
        <v>271</v>
      </c>
      <c r="N630" s="414">
        <v>25</v>
      </c>
      <c r="O630" s="456">
        <f t="shared" si="18"/>
        <v>9.2250922509225092E-2</v>
      </c>
      <c r="P630" s="414">
        <v>100</v>
      </c>
      <c r="Q630" s="456">
        <f t="shared" si="19"/>
        <v>1.5073680148566191</v>
      </c>
      <c r="R630" s="466" t="s">
        <v>1114</v>
      </c>
    </row>
    <row r="631" spans="1:18" ht="39.6" x14ac:dyDescent="0.25">
      <c r="A631" s="109" t="s">
        <v>305</v>
      </c>
      <c r="B631" s="236" t="s">
        <v>707</v>
      </c>
      <c r="C631" s="236" t="s">
        <v>831</v>
      </c>
      <c r="D631" s="236" t="s">
        <v>739</v>
      </c>
      <c r="E631" s="237"/>
      <c r="F631" s="238" t="s">
        <v>754</v>
      </c>
      <c r="G631" s="460" t="s">
        <v>787</v>
      </c>
      <c r="H631" s="240" t="s">
        <v>763</v>
      </c>
      <c r="I631" s="240" t="s">
        <v>764</v>
      </c>
      <c r="J631" s="241" t="s">
        <v>669</v>
      </c>
      <c r="K631" s="457">
        <v>6.12</v>
      </c>
      <c r="L631" s="242"/>
      <c r="M631" s="414">
        <v>271</v>
      </c>
      <c r="N631" s="414">
        <v>25</v>
      </c>
      <c r="O631" s="456">
        <f t="shared" si="18"/>
        <v>9.2250922509225092E-2</v>
      </c>
      <c r="P631" s="414">
        <v>100</v>
      </c>
      <c r="Q631" s="456">
        <f t="shared" si="19"/>
        <v>1.5073680148566191</v>
      </c>
      <c r="R631" s="466" t="s">
        <v>1114</v>
      </c>
    </row>
    <row r="632" spans="1:18" ht="39.6" x14ac:dyDescent="0.25">
      <c r="A632" s="109" t="s">
        <v>305</v>
      </c>
      <c r="B632" s="236" t="s">
        <v>707</v>
      </c>
      <c r="C632" s="236" t="s">
        <v>831</v>
      </c>
      <c r="D632" s="236" t="s">
        <v>739</v>
      </c>
      <c r="E632" s="237"/>
      <c r="F632" s="238" t="s">
        <v>754</v>
      </c>
      <c r="G632" s="460" t="s">
        <v>788</v>
      </c>
      <c r="H632" s="240" t="s">
        <v>763</v>
      </c>
      <c r="I632" s="240" t="s">
        <v>764</v>
      </c>
      <c r="J632" s="241" t="s">
        <v>669</v>
      </c>
      <c r="K632" s="457">
        <v>6.12</v>
      </c>
      <c r="L632" s="242"/>
      <c r="M632" s="414">
        <v>271</v>
      </c>
      <c r="N632" s="414">
        <v>25</v>
      </c>
      <c r="O632" s="456">
        <f t="shared" si="18"/>
        <v>9.2250922509225092E-2</v>
      </c>
      <c r="P632" s="414">
        <v>100</v>
      </c>
      <c r="Q632" s="456">
        <f t="shared" si="19"/>
        <v>1.5073680148566191</v>
      </c>
      <c r="R632" s="466" t="s">
        <v>1114</v>
      </c>
    </row>
    <row r="633" spans="1:18" ht="39.6" x14ac:dyDescent="0.25">
      <c r="A633" s="109" t="s">
        <v>305</v>
      </c>
      <c r="B633" s="236" t="s">
        <v>707</v>
      </c>
      <c r="C633" s="236" t="s">
        <v>831</v>
      </c>
      <c r="D633" s="236" t="s">
        <v>739</v>
      </c>
      <c r="E633" s="237"/>
      <c r="F633" s="238" t="s">
        <v>754</v>
      </c>
      <c r="G633" s="460" t="s">
        <v>789</v>
      </c>
      <c r="H633" s="240" t="s">
        <v>775</v>
      </c>
      <c r="I633" s="240" t="s">
        <v>757</v>
      </c>
      <c r="J633" s="241" t="s">
        <v>669</v>
      </c>
      <c r="K633" s="457">
        <v>100</v>
      </c>
      <c r="L633" s="242"/>
      <c r="M633" s="414">
        <v>271</v>
      </c>
      <c r="N633" s="414">
        <v>271</v>
      </c>
      <c r="O633" s="456">
        <f t="shared" si="18"/>
        <v>1</v>
      </c>
      <c r="P633" s="414">
        <v>100</v>
      </c>
      <c r="Q633" s="456">
        <f t="shared" si="19"/>
        <v>1</v>
      </c>
      <c r="R633" s="466" t="s">
        <v>1114</v>
      </c>
    </row>
    <row r="634" spans="1:18" ht="39.6" x14ac:dyDescent="0.25">
      <c r="A634" s="109" t="s">
        <v>305</v>
      </c>
      <c r="B634" s="236" t="s">
        <v>707</v>
      </c>
      <c r="C634" s="236" t="s">
        <v>831</v>
      </c>
      <c r="D634" s="236" t="s">
        <v>739</v>
      </c>
      <c r="E634" s="237"/>
      <c r="F634" s="238" t="s">
        <v>754</v>
      </c>
      <c r="G634" s="460" t="s">
        <v>790</v>
      </c>
      <c r="H634" s="240" t="s">
        <v>775</v>
      </c>
      <c r="I634" s="240" t="s">
        <v>757</v>
      </c>
      <c r="J634" s="241" t="s">
        <v>669</v>
      </c>
      <c r="K634" s="457">
        <v>100</v>
      </c>
      <c r="L634" s="242"/>
      <c r="M634" s="414">
        <v>271</v>
      </c>
      <c r="N634" s="414">
        <v>271</v>
      </c>
      <c r="O634" s="456">
        <f t="shared" si="18"/>
        <v>1</v>
      </c>
      <c r="P634" s="414">
        <v>100</v>
      </c>
      <c r="Q634" s="456">
        <f t="shared" si="19"/>
        <v>1</v>
      </c>
      <c r="R634" s="466" t="s">
        <v>1114</v>
      </c>
    </row>
    <row r="635" spans="1:18" ht="39.6" x14ac:dyDescent="0.25">
      <c r="A635" s="109" t="s">
        <v>305</v>
      </c>
      <c r="B635" s="236" t="s">
        <v>707</v>
      </c>
      <c r="C635" s="236" t="s">
        <v>831</v>
      </c>
      <c r="D635" s="236" t="s">
        <v>739</v>
      </c>
      <c r="E635" s="237"/>
      <c r="F635" s="238" t="s">
        <v>754</v>
      </c>
      <c r="G635" s="239" t="s">
        <v>791</v>
      </c>
      <c r="H635" s="240" t="s">
        <v>763</v>
      </c>
      <c r="I635" s="240" t="s">
        <v>764</v>
      </c>
      <c r="J635" s="241" t="s">
        <v>669</v>
      </c>
      <c r="K635" s="457">
        <v>6.12</v>
      </c>
      <c r="L635" s="242"/>
      <c r="M635" s="414">
        <v>271</v>
      </c>
      <c r="N635" s="414">
        <v>25</v>
      </c>
      <c r="O635" s="456">
        <f t="shared" si="18"/>
        <v>9.2250922509225092E-2</v>
      </c>
      <c r="P635" s="414">
        <v>100</v>
      </c>
      <c r="Q635" s="456">
        <f t="shared" si="19"/>
        <v>1.5073680148566191</v>
      </c>
      <c r="R635" s="466" t="s">
        <v>1114</v>
      </c>
    </row>
    <row r="636" spans="1:18" ht="39.6" x14ac:dyDescent="0.25">
      <c r="A636" s="109" t="s">
        <v>305</v>
      </c>
      <c r="B636" s="236" t="s">
        <v>707</v>
      </c>
      <c r="C636" s="236" t="s">
        <v>831</v>
      </c>
      <c r="D636" s="236" t="s">
        <v>739</v>
      </c>
      <c r="E636" s="237"/>
      <c r="F636" s="238" t="s">
        <v>754</v>
      </c>
      <c r="G636" s="239" t="s">
        <v>792</v>
      </c>
      <c r="H636" s="240" t="s">
        <v>763</v>
      </c>
      <c r="I636" s="240" t="s">
        <v>764</v>
      </c>
      <c r="J636" s="241" t="s">
        <v>669</v>
      </c>
      <c r="K636" s="457">
        <v>6.12</v>
      </c>
      <c r="L636" s="242" t="s">
        <v>829</v>
      </c>
      <c r="M636" s="414">
        <v>271</v>
      </c>
      <c r="N636" s="414">
        <v>25</v>
      </c>
      <c r="O636" s="456">
        <f t="shared" si="18"/>
        <v>9.2250922509225092E-2</v>
      </c>
      <c r="P636" s="414">
        <v>100</v>
      </c>
      <c r="Q636" s="456">
        <f t="shared" si="19"/>
        <v>1.5073680148566191</v>
      </c>
      <c r="R636" s="466" t="s">
        <v>1114</v>
      </c>
    </row>
    <row r="637" spans="1:18" ht="39.6" x14ac:dyDescent="0.25">
      <c r="A637" s="109" t="s">
        <v>305</v>
      </c>
      <c r="B637" s="236" t="s">
        <v>707</v>
      </c>
      <c r="C637" s="236" t="s">
        <v>831</v>
      </c>
      <c r="D637" s="236" t="s">
        <v>739</v>
      </c>
      <c r="E637" s="237"/>
      <c r="F637" s="238" t="s">
        <v>754</v>
      </c>
      <c r="G637" s="239" t="s">
        <v>794</v>
      </c>
      <c r="H637" s="240" t="s">
        <v>756</v>
      </c>
      <c r="I637" s="240" t="s">
        <v>757</v>
      </c>
      <c r="J637" s="241" t="s">
        <v>669</v>
      </c>
      <c r="K637" s="457">
        <v>100</v>
      </c>
      <c r="L637" s="242" t="s">
        <v>758</v>
      </c>
      <c r="M637" s="414">
        <v>271</v>
      </c>
      <c r="N637" s="414">
        <v>271</v>
      </c>
      <c r="O637" s="456">
        <f t="shared" si="18"/>
        <v>1</v>
      </c>
      <c r="P637" s="414">
        <v>100</v>
      </c>
      <c r="Q637" s="456">
        <f t="shared" si="19"/>
        <v>1</v>
      </c>
      <c r="R637" s="466" t="s">
        <v>1114</v>
      </c>
    </row>
    <row r="638" spans="1:18" ht="39.6" x14ac:dyDescent="0.25">
      <c r="A638" s="109" t="s">
        <v>305</v>
      </c>
      <c r="B638" s="236" t="s">
        <v>707</v>
      </c>
      <c r="C638" s="236" t="s">
        <v>831</v>
      </c>
      <c r="D638" s="236" t="s">
        <v>739</v>
      </c>
      <c r="E638" s="237"/>
      <c r="F638" s="238" t="s">
        <v>754</v>
      </c>
      <c r="G638" s="460" t="s">
        <v>795</v>
      </c>
      <c r="H638" s="240" t="s">
        <v>763</v>
      </c>
      <c r="I638" s="240" t="s">
        <v>764</v>
      </c>
      <c r="J638" s="241" t="s">
        <v>669</v>
      </c>
      <c r="K638" s="457">
        <v>6.12</v>
      </c>
      <c r="L638" s="242"/>
      <c r="M638" s="414">
        <v>271</v>
      </c>
      <c r="N638" s="414">
        <v>25</v>
      </c>
      <c r="O638" s="456">
        <f t="shared" si="18"/>
        <v>9.2250922509225092E-2</v>
      </c>
      <c r="P638" s="414">
        <v>100</v>
      </c>
      <c r="Q638" s="456">
        <f t="shared" si="19"/>
        <v>1.5073680148566191</v>
      </c>
      <c r="R638" s="466" t="s">
        <v>1114</v>
      </c>
    </row>
    <row r="639" spans="1:18" ht="39.6" x14ac:dyDescent="0.25">
      <c r="A639" s="109" t="s">
        <v>305</v>
      </c>
      <c r="B639" s="236" t="s">
        <v>707</v>
      </c>
      <c r="C639" s="236" t="s">
        <v>831</v>
      </c>
      <c r="D639" s="236" t="s">
        <v>739</v>
      </c>
      <c r="E639" s="237"/>
      <c r="F639" s="238" t="s">
        <v>754</v>
      </c>
      <c r="G639" s="460" t="s">
        <v>796</v>
      </c>
      <c r="H639" s="240" t="s">
        <v>763</v>
      </c>
      <c r="I639" s="240" t="s">
        <v>797</v>
      </c>
      <c r="J639" s="241" t="s">
        <v>669</v>
      </c>
      <c r="K639" s="457">
        <v>6.12</v>
      </c>
      <c r="L639" s="242"/>
      <c r="M639" s="414">
        <v>271</v>
      </c>
      <c r="N639" s="414">
        <v>25</v>
      </c>
      <c r="O639" s="456">
        <f t="shared" si="18"/>
        <v>9.2250922509225092E-2</v>
      </c>
      <c r="P639" s="414">
        <v>100</v>
      </c>
      <c r="Q639" s="456">
        <f t="shared" si="19"/>
        <v>1.5073680148566191</v>
      </c>
      <c r="R639" s="466" t="s">
        <v>1114</v>
      </c>
    </row>
    <row r="640" spans="1:18" ht="39.6" x14ac:dyDescent="0.25">
      <c r="A640" s="109" t="s">
        <v>305</v>
      </c>
      <c r="B640" s="236" t="s">
        <v>707</v>
      </c>
      <c r="C640" s="236" t="s">
        <v>831</v>
      </c>
      <c r="D640" s="236" t="s">
        <v>739</v>
      </c>
      <c r="E640" s="237"/>
      <c r="F640" s="238" t="s">
        <v>754</v>
      </c>
      <c r="G640" s="460" t="s">
        <v>798</v>
      </c>
      <c r="H640" s="240" t="s">
        <v>763</v>
      </c>
      <c r="I640" s="240" t="s">
        <v>764</v>
      </c>
      <c r="J640" s="241" t="s">
        <v>669</v>
      </c>
      <c r="K640" s="457">
        <v>6.12</v>
      </c>
      <c r="L640" s="242"/>
      <c r="M640" s="414">
        <v>271</v>
      </c>
      <c r="N640" s="414">
        <v>25</v>
      </c>
      <c r="O640" s="456">
        <f t="shared" si="18"/>
        <v>9.2250922509225092E-2</v>
      </c>
      <c r="P640" s="414">
        <v>100</v>
      </c>
      <c r="Q640" s="456">
        <f t="shared" si="19"/>
        <v>1.5073680148566191</v>
      </c>
      <c r="R640" s="466" t="s">
        <v>1114</v>
      </c>
    </row>
    <row r="641" spans="1:18" ht="39.6" x14ac:dyDescent="0.25">
      <c r="A641" s="109" t="s">
        <v>305</v>
      </c>
      <c r="B641" s="236" t="s">
        <v>707</v>
      </c>
      <c r="C641" s="236" t="s">
        <v>831</v>
      </c>
      <c r="D641" s="236" t="s">
        <v>739</v>
      </c>
      <c r="E641" s="237"/>
      <c r="F641" s="238" t="s">
        <v>799</v>
      </c>
      <c r="G641" s="460" t="s">
        <v>800</v>
      </c>
      <c r="H641" s="240" t="s">
        <v>763</v>
      </c>
      <c r="I641" s="240" t="s">
        <v>764</v>
      </c>
      <c r="J641" s="461" t="s">
        <v>801</v>
      </c>
      <c r="K641" s="457">
        <v>6.12</v>
      </c>
      <c r="L641" s="242"/>
      <c r="M641" s="414">
        <v>271</v>
      </c>
      <c r="N641" s="414">
        <v>25</v>
      </c>
      <c r="O641" s="456">
        <f t="shared" si="18"/>
        <v>9.2250922509225092E-2</v>
      </c>
      <c r="P641" s="414">
        <v>100</v>
      </c>
      <c r="Q641" s="456">
        <f t="shared" si="19"/>
        <v>1.5073680148566191</v>
      </c>
      <c r="R641" s="466" t="s">
        <v>1114</v>
      </c>
    </row>
    <row r="642" spans="1:18" ht="39.6" x14ac:dyDescent="0.25">
      <c r="A642" s="109" t="s">
        <v>305</v>
      </c>
      <c r="B642" s="236" t="s">
        <v>707</v>
      </c>
      <c r="C642" s="236" t="s">
        <v>831</v>
      </c>
      <c r="D642" s="236" t="s">
        <v>739</v>
      </c>
      <c r="E642" s="237"/>
      <c r="F642" s="238" t="s">
        <v>799</v>
      </c>
      <c r="G642" s="239" t="s">
        <v>802</v>
      </c>
      <c r="H642" s="240" t="s">
        <v>763</v>
      </c>
      <c r="I642" s="240" t="s">
        <v>764</v>
      </c>
      <c r="J642" s="461" t="s">
        <v>801</v>
      </c>
      <c r="K642" s="457">
        <v>6.12</v>
      </c>
      <c r="L642" s="242"/>
      <c r="M642" s="414">
        <v>271</v>
      </c>
      <c r="N642" s="414">
        <v>25</v>
      </c>
      <c r="O642" s="456">
        <f t="shared" si="18"/>
        <v>9.2250922509225092E-2</v>
      </c>
      <c r="P642" s="414">
        <v>100</v>
      </c>
      <c r="Q642" s="456">
        <f t="shared" si="19"/>
        <v>1.5073680148566191</v>
      </c>
      <c r="R642" s="466" t="s">
        <v>1114</v>
      </c>
    </row>
    <row r="643" spans="1:18" ht="39.6" x14ac:dyDescent="0.25">
      <c r="A643" s="109" t="s">
        <v>305</v>
      </c>
      <c r="B643" s="236" t="s">
        <v>707</v>
      </c>
      <c r="C643" s="236" t="s">
        <v>831</v>
      </c>
      <c r="D643" s="236" t="s">
        <v>739</v>
      </c>
      <c r="E643" s="237"/>
      <c r="F643" s="238" t="s">
        <v>799</v>
      </c>
      <c r="G643" s="239" t="s">
        <v>803</v>
      </c>
      <c r="H643" s="240" t="s">
        <v>763</v>
      </c>
      <c r="I643" s="240" t="s">
        <v>764</v>
      </c>
      <c r="J643" s="461" t="s">
        <v>801</v>
      </c>
      <c r="K643" s="457">
        <v>6.12</v>
      </c>
      <c r="L643" s="242"/>
      <c r="M643" s="414">
        <v>271</v>
      </c>
      <c r="N643" s="414">
        <v>25</v>
      </c>
      <c r="O643" s="456">
        <f t="shared" si="18"/>
        <v>9.2250922509225092E-2</v>
      </c>
      <c r="P643" s="414">
        <v>100</v>
      </c>
      <c r="Q643" s="456">
        <f t="shared" si="19"/>
        <v>1.5073680148566191</v>
      </c>
      <c r="R643" s="466" t="s">
        <v>1114</v>
      </c>
    </row>
    <row r="644" spans="1:18" ht="39.6" x14ac:dyDescent="0.25">
      <c r="A644" s="109" t="s">
        <v>305</v>
      </c>
      <c r="B644" s="236" t="s">
        <v>707</v>
      </c>
      <c r="C644" s="236" t="s">
        <v>831</v>
      </c>
      <c r="D644" s="236" t="s">
        <v>739</v>
      </c>
      <c r="E644" s="237"/>
      <c r="F644" s="238" t="s">
        <v>799</v>
      </c>
      <c r="G644" s="239" t="s">
        <v>804</v>
      </c>
      <c r="H644" s="240" t="s">
        <v>763</v>
      </c>
      <c r="I644" s="240" t="s">
        <v>764</v>
      </c>
      <c r="J644" s="461" t="s">
        <v>801</v>
      </c>
      <c r="K644" s="457">
        <v>6.12</v>
      </c>
      <c r="L644" s="242"/>
      <c r="M644" s="414">
        <v>271</v>
      </c>
      <c r="N644" s="414">
        <v>25</v>
      </c>
      <c r="O644" s="456">
        <f t="shared" si="18"/>
        <v>9.2250922509225092E-2</v>
      </c>
      <c r="P644" s="414">
        <v>100</v>
      </c>
      <c r="Q644" s="456">
        <f t="shared" si="19"/>
        <v>1.5073680148566191</v>
      </c>
      <c r="R644" s="466" t="s">
        <v>1114</v>
      </c>
    </row>
    <row r="645" spans="1:18" ht="39.6" x14ac:dyDescent="0.25">
      <c r="A645" s="109" t="s">
        <v>305</v>
      </c>
      <c r="B645" s="236" t="s">
        <v>707</v>
      </c>
      <c r="C645" s="236" t="s">
        <v>831</v>
      </c>
      <c r="D645" s="236" t="s">
        <v>739</v>
      </c>
      <c r="E645" s="237"/>
      <c r="F645" s="238" t="s">
        <v>799</v>
      </c>
      <c r="G645" s="460" t="s">
        <v>805</v>
      </c>
      <c r="H645" s="240" t="s">
        <v>763</v>
      </c>
      <c r="I645" s="240" t="s">
        <v>764</v>
      </c>
      <c r="J645" s="461" t="s">
        <v>801</v>
      </c>
      <c r="K645" s="457">
        <v>6.12</v>
      </c>
      <c r="L645" s="242"/>
      <c r="M645" s="414">
        <v>271</v>
      </c>
      <c r="N645" s="414">
        <v>25</v>
      </c>
      <c r="O645" s="456">
        <f t="shared" ref="O645:O648" si="20">N645/M645</f>
        <v>9.2250922509225092E-2</v>
      </c>
      <c r="P645" s="414">
        <v>100</v>
      </c>
      <c r="Q645" s="456">
        <f t="shared" ref="Q645:Q648" si="21">N645/(M645*K645/100)</f>
        <v>1.5073680148566191</v>
      </c>
      <c r="R645" s="466" t="s">
        <v>1114</v>
      </c>
    </row>
    <row r="646" spans="1:18" ht="39.6" x14ac:dyDescent="0.25">
      <c r="A646" s="109" t="s">
        <v>305</v>
      </c>
      <c r="B646" s="236" t="s">
        <v>707</v>
      </c>
      <c r="C646" s="236" t="s">
        <v>831</v>
      </c>
      <c r="D646" s="236" t="s">
        <v>739</v>
      </c>
      <c r="E646" s="237"/>
      <c r="F646" s="238" t="s">
        <v>799</v>
      </c>
      <c r="G646" s="460" t="s">
        <v>806</v>
      </c>
      <c r="H646" s="240" t="s">
        <v>763</v>
      </c>
      <c r="I646" s="240" t="s">
        <v>797</v>
      </c>
      <c r="J646" s="461" t="s">
        <v>801</v>
      </c>
      <c r="K646" s="457">
        <v>6.12</v>
      </c>
      <c r="L646" s="242"/>
      <c r="M646" s="414">
        <v>271</v>
      </c>
      <c r="N646" s="414">
        <v>25</v>
      </c>
      <c r="O646" s="456">
        <f t="shared" si="20"/>
        <v>9.2250922509225092E-2</v>
      </c>
      <c r="P646" s="414">
        <v>100</v>
      </c>
      <c r="Q646" s="456">
        <f t="shared" si="21"/>
        <v>1.5073680148566191</v>
      </c>
      <c r="R646" s="466" t="s">
        <v>1114</v>
      </c>
    </row>
    <row r="647" spans="1:18" ht="39.6" x14ac:dyDescent="0.25">
      <c r="A647" s="109" t="s">
        <v>305</v>
      </c>
      <c r="B647" s="236" t="s">
        <v>707</v>
      </c>
      <c r="C647" s="236" t="s">
        <v>831</v>
      </c>
      <c r="D647" s="236" t="s">
        <v>739</v>
      </c>
      <c r="E647" s="237"/>
      <c r="F647" s="238" t="s">
        <v>799</v>
      </c>
      <c r="G647" s="460" t="s">
        <v>807</v>
      </c>
      <c r="H647" s="240" t="s">
        <v>763</v>
      </c>
      <c r="I647" s="240" t="s">
        <v>797</v>
      </c>
      <c r="J647" s="461" t="s">
        <v>801</v>
      </c>
      <c r="K647" s="457">
        <v>6.12</v>
      </c>
      <c r="L647" s="242"/>
      <c r="M647" s="414">
        <v>271</v>
      </c>
      <c r="N647" s="414">
        <v>25</v>
      </c>
      <c r="O647" s="456">
        <f t="shared" si="20"/>
        <v>9.2250922509225092E-2</v>
      </c>
      <c r="P647" s="414">
        <v>100</v>
      </c>
      <c r="Q647" s="456">
        <f t="shared" si="21"/>
        <v>1.5073680148566191</v>
      </c>
      <c r="R647" s="466" t="s">
        <v>1114</v>
      </c>
    </row>
    <row r="648" spans="1:18" ht="39.6" x14ac:dyDescent="0.25">
      <c r="A648" s="109" t="s">
        <v>305</v>
      </c>
      <c r="B648" s="236" t="s">
        <v>707</v>
      </c>
      <c r="C648" s="236" t="s">
        <v>831</v>
      </c>
      <c r="D648" s="236" t="s">
        <v>739</v>
      </c>
      <c r="E648" s="237"/>
      <c r="F648" s="238" t="s">
        <v>799</v>
      </c>
      <c r="G648" s="460" t="s">
        <v>808</v>
      </c>
      <c r="H648" s="240" t="s">
        <v>763</v>
      </c>
      <c r="I648" s="240" t="s">
        <v>764</v>
      </c>
      <c r="J648" s="461" t="s">
        <v>801</v>
      </c>
      <c r="K648" s="457">
        <v>6.12</v>
      </c>
      <c r="L648" s="242"/>
      <c r="M648" s="414">
        <v>271</v>
      </c>
      <c r="N648" s="414">
        <v>25</v>
      </c>
      <c r="O648" s="456">
        <f t="shared" si="20"/>
        <v>9.2250922509225092E-2</v>
      </c>
      <c r="P648" s="414">
        <v>100</v>
      </c>
      <c r="Q648" s="456">
        <f t="shared" si="21"/>
        <v>1.5073680148566191</v>
      </c>
      <c r="R648" s="466" t="s">
        <v>1114</v>
      </c>
    </row>
  </sheetData>
  <autoFilter ref="A4:R648" xr:uid="{00000000-0001-0000-0900-000000000000}"/>
  <dataValidations disablePrompts="1" count="1">
    <dataValidation type="list" allowBlank="1" showInputMessage="1" showErrorMessage="1" sqref="J5:J648" xr:uid="{5988E7F9-62C4-49F1-91E5-EEFDC9D571EA}">
      <formula1>#REF!</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88"/>
  <sheetViews>
    <sheetView view="pageBreakPreview" zoomScale="60" zoomScaleNormal="70" workbookViewId="0">
      <selection activeCell="G25" sqref="G25"/>
    </sheetView>
  </sheetViews>
  <sheetFormatPr defaultColWidth="9.109375" defaultRowHeight="13.2" x14ac:dyDescent="0.25"/>
  <cols>
    <col min="1" max="1" width="6.109375" style="12" customWidth="1"/>
    <col min="2" max="2" width="11.44140625" style="12" customWidth="1"/>
    <col min="3" max="3" width="20.44140625" style="12" bestFit="1" customWidth="1"/>
    <col min="4" max="4" width="8.44140625" style="12" bestFit="1" customWidth="1"/>
    <col min="5" max="5" width="67.88671875" style="12" bestFit="1" customWidth="1"/>
    <col min="6" max="6" width="31.5546875" style="12" bestFit="1" customWidth="1"/>
    <col min="7" max="7" width="32" style="12" bestFit="1" customWidth="1"/>
    <col min="8" max="8" width="10" style="12" bestFit="1" customWidth="1"/>
    <col min="9" max="9" width="11.44140625" style="12" customWidth="1"/>
    <col min="10" max="10" width="10.5546875" style="12" bestFit="1" customWidth="1"/>
    <col min="11" max="11" width="8.5546875" style="12" bestFit="1" customWidth="1"/>
    <col min="12" max="12" width="38" style="6" bestFit="1" customWidth="1"/>
    <col min="13" max="13" width="10.6640625" style="12" bestFit="1" customWidth="1"/>
    <col min="14" max="14" width="8.33203125" style="12" bestFit="1" customWidth="1"/>
    <col min="15" max="15" width="19.88671875" style="12" customWidth="1"/>
    <col min="16" max="16" width="10.5546875" style="12" customWidth="1"/>
    <col min="17" max="17" width="11.44140625" style="12" customWidth="1"/>
    <col min="18" max="18" width="27.6640625" style="12" customWidth="1"/>
    <col min="19" max="16384" width="9.109375" style="12"/>
  </cols>
  <sheetData>
    <row r="1" spans="1:22" ht="13.8" thickBot="1" x14ac:dyDescent="0.3">
      <c r="A1" s="246" t="s">
        <v>157</v>
      </c>
      <c r="B1" s="6"/>
      <c r="C1" s="6"/>
      <c r="D1" s="6"/>
      <c r="E1" s="6"/>
      <c r="F1" s="6"/>
      <c r="G1" s="6"/>
      <c r="H1" s="6"/>
      <c r="I1" s="6"/>
      <c r="J1" s="6"/>
      <c r="K1" s="6"/>
      <c r="M1" s="6"/>
      <c r="N1" s="6"/>
      <c r="O1" s="6"/>
      <c r="P1" s="6"/>
      <c r="Q1" s="6"/>
      <c r="R1" s="6"/>
    </row>
    <row r="2" spans="1:22" x14ac:dyDescent="0.25">
      <c r="A2" s="8"/>
      <c r="B2" s="6"/>
      <c r="C2" s="6"/>
      <c r="D2" s="6"/>
      <c r="E2" s="6"/>
      <c r="F2" s="6"/>
      <c r="G2" s="6"/>
      <c r="H2" s="6"/>
      <c r="I2" s="6"/>
      <c r="J2" s="6"/>
      <c r="K2" s="6"/>
      <c r="M2" s="6"/>
      <c r="N2" s="6"/>
      <c r="O2" s="6"/>
      <c r="P2" s="6"/>
      <c r="Q2" s="49" t="s">
        <v>1</v>
      </c>
      <c r="R2" s="37" t="s">
        <v>2</v>
      </c>
    </row>
    <row r="3" spans="1:22" ht="13.8" thickBot="1" x14ac:dyDescent="0.3">
      <c r="A3" s="8"/>
      <c r="B3" s="6"/>
      <c r="C3" s="6"/>
      <c r="D3" s="6"/>
      <c r="E3" s="6"/>
      <c r="F3" s="6"/>
      <c r="G3" s="6"/>
      <c r="H3" s="6"/>
      <c r="I3" s="6"/>
      <c r="J3" s="6"/>
      <c r="K3" s="6"/>
      <c r="M3" s="6"/>
      <c r="N3" s="6"/>
      <c r="O3" s="6"/>
      <c r="P3" s="6"/>
      <c r="Q3" s="123" t="s">
        <v>3</v>
      </c>
      <c r="R3" s="38">
        <v>2021</v>
      </c>
    </row>
    <row r="4" spans="1:22" ht="53.4" thickBot="1" x14ac:dyDescent="0.3">
      <c r="A4" s="290" t="s">
        <v>4</v>
      </c>
      <c r="B4" s="253" t="s">
        <v>158</v>
      </c>
      <c r="C4" s="290" t="s">
        <v>159</v>
      </c>
      <c r="D4" s="252" t="s">
        <v>148</v>
      </c>
      <c r="E4" s="291" t="s">
        <v>132</v>
      </c>
      <c r="F4" s="291" t="s">
        <v>160</v>
      </c>
      <c r="G4" s="254" t="s">
        <v>150</v>
      </c>
      <c r="H4" s="254" t="s">
        <v>44</v>
      </c>
      <c r="I4" s="251" t="s">
        <v>161</v>
      </c>
      <c r="J4" s="254" t="s">
        <v>21</v>
      </c>
      <c r="K4" s="255" t="s">
        <v>151</v>
      </c>
      <c r="L4" s="253" t="s">
        <v>15</v>
      </c>
      <c r="M4" s="256" t="s">
        <v>152</v>
      </c>
      <c r="N4" s="256" t="s">
        <v>153</v>
      </c>
      <c r="O4" s="257" t="s">
        <v>154</v>
      </c>
      <c r="P4" s="251" t="s">
        <v>155</v>
      </c>
      <c r="Q4" s="257" t="s">
        <v>156</v>
      </c>
      <c r="R4" s="251" t="s">
        <v>162</v>
      </c>
    </row>
    <row r="5" spans="1:22" ht="28.8" x14ac:dyDescent="0.3">
      <c r="A5" s="292" t="s">
        <v>305</v>
      </c>
      <c r="B5" s="267" t="s">
        <v>850</v>
      </c>
      <c r="C5" s="267" t="s">
        <v>851</v>
      </c>
      <c r="D5" s="268" t="s">
        <v>754</v>
      </c>
      <c r="E5" s="293" t="s">
        <v>852</v>
      </c>
      <c r="F5" s="269" t="s">
        <v>853</v>
      </c>
      <c r="G5" s="270" t="s">
        <v>757</v>
      </c>
      <c r="H5" s="271" t="s">
        <v>313</v>
      </c>
      <c r="I5" s="237" t="s">
        <v>572</v>
      </c>
      <c r="J5" s="294" t="s">
        <v>669</v>
      </c>
      <c r="K5" s="272">
        <v>1</v>
      </c>
      <c r="L5" s="273"/>
      <c r="M5" s="414">
        <v>70</v>
      </c>
      <c r="N5" s="414">
        <v>67</v>
      </c>
      <c r="O5" s="420">
        <f>N5/M5</f>
        <v>0.95714285714285718</v>
      </c>
      <c r="P5" s="417">
        <v>0.95714285714285718</v>
      </c>
      <c r="Q5" s="295">
        <f>N5/(M5*K5/100)</f>
        <v>95.714285714285722</v>
      </c>
      <c r="R5" s="418"/>
    </row>
    <row r="6" spans="1:22" ht="28.8" x14ac:dyDescent="0.3">
      <c r="A6" s="292" t="s">
        <v>305</v>
      </c>
      <c r="B6" s="267" t="s">
        <v>850</v>
      </c>
      <c r="C6" s="267" t="s">
        <v>851</v>
      </c>
      <c r="D6" s="268" t="s">
        <v>754</v>
      </c>
      <c r="E6" s="293" t="s">
        <v>783</v>
      </c>
      <c r="F6" s="269" t="s">
        <v>853</v>
      </c>
      <c r="G6" s="270" t="s">
        <v>757</v>
      </c>
      <c r="H6" s="271" t="s">
        <v>313</v>
      </c>
      <c r="I6" s="237" t="s">
        <v>572</v>
      </c>
      <c r="J6" s="294" t="s">
        <v>669</v>
      </c>
      <c r="K6" s="272">
        <v>1</v>
      </c>
      <c r="L6" s="273"/>
      <c r="M6" s="414">
        <v>70</v>
      </c>
      <c r="N6" s="415">
        <v>59</v>
      </c>
      <c r="O6" s="420">
        <f t="shared" ref="O6:O8" si="0">N6/M6</f>
        <v>0.84285714285714286</v>
      </c>
      <c r="P6" s="417">
        <v>0.84285714285714286</v>
      </c>
      <c r="Q6" s="295">
        <f t="shared" ref="Q6:Q8" si="1">N6/(M6*K6/100)</f>
        <v>84.285714285714292</v>
      </c>
      <c r="R6" s="418"/>
    </row>
    <row r="7" spans="1:22" ht="28.8" x14ac:dyDescent="0.3">
      <c r="A7" s="292" t="s">
        <v>305</v>
      </c>
      <c r="B7" s="267" t="s">
        <v>850</v>
      </c>
      <c r="C7" s="267" t="s">
        <v>851</v>
      </c>
      <c r="D7" s="268" t="s">
        <v>754</v>
      </c>
      <c r="E7" s="293" t="s">
        <v>784</v>
      </c>
      <c r="F7" s="269" t="s">
        <v>853</v>
      </c>
      <c r="G7" s="270" t="s">
        <v>757</v>
      </c>
      <c r="H7" s="271" t="s">
        <v>313</v>
      </c>
      <c r="I7" s="237" t="s">
        <v>572</v>
      </c>
      <c r="J7" s="294" t="s">
        <v>669</v>
      </c>
      <c r="K7" s="272">
        <v>1</v>
      </c>
      <c r="L7" s="273"/>
      <c r="M7" s="414">
        <v>70</v>
      </c>
      <c r="N7" s="415">
        <v>59</v>
      </c>
      <c r="O7" s="420">
        <f t="shared" si="0"/>
        <v>0.84285714285714286</v>
      </c>
      <c r="P7" s="417">
        <v>0.84285714285714286</v>
      </c>
      <c r="Q7" s="295">
        <f t="shared" si="1"/>
        <v>84.285714285714292</v>
      </c>
      <c r="R7" s="418"/>
    </row>
    <row r="8" spans="1:22" ht="28.8" x14ac:dyDescent="0.3">
      <c r="A8" s="292" t="s">
        <v>305</v>
      </c>
      <c r="B8" s="267" t="s">
        <v>850</v>
      </c>
      <c r="C8" s="267" t="s">
        <v>851</v>
      </c>
      <c r="D8" s="268" t="s">
        <v>754</v>
      </c>
      <c r="E8" s="293" t="s">
        <v>796</v>
      </c>
      <c r="F8" s="269" t="s">
        <v>763</v>
      </c>
      <c r="G8" s="270" t="s">
        <v>854</v>
      </c>
      <c r="H8" s="271" t="s">
        <v>313</v>
      </c>
      <c r="I8" s="237" t="s">
        <v>572</v>
      </c>
      <c r="J8" s="294" t="s">
        <v>669</v>
      </c>
      <c r="K8" s="272">
        <v>0.8</v>
      </c>
      <c r="L8" s="273"/>
      <c r="M8" s="414">
        <v>70</v>
      </c>
      <c r="N8" s="416">
        <v>59</v>
      </c>
      <c r="O8" s="420">
        <f t="shared" si="0"/>
        <v>0.84285714285714286</v>
      </c>
      <c r="P8" s="417">
        <v>1.0535714285714286</v>
      </c>
      <c r="Q8" s="295">
        <f t="shared" si="1"/>
        <v>105.35714285714285</v>
      </c>
      <c r="R8" s="418"/>
      <c r="V8" s="419"/>
    </row>
    <row r="9" spans="1:22" ht="28.8" x14ac:dyDescent="0.3">
      <c r="A9" s="292" t="s">
        <v>305</v>
      </c>
      <c r="B9" s="267" t="s">
        <v>850</v>
      </c>
      <c r="C9" s="267" t="s">
        <v>851</v>
      </c>
      <c r="D9" s="268" t="s">
        <v>754</v>
      </c>
      <c r="E9" s="293" t="s">
        <v>765</v>
      </c>
      <c r="F9" s="269" t="s">
        <v>853</v>
      </c>
      <c r="G9" s="270" t="s">
        <v>854</v>
      </c>
      <c r="H9" s="271" t="s">
        <v>313</v>
      </c>
      <c r="I9" s="237" t="s">
        <v>572</v>
      </c>
      <c r="J9" s="294" t="s">
        <v>669</v>
      </c>
      <c r="K9" s="272">
        <v>0.8</v>
      </c>
      <c r="L9" s="273"/>
      <c r="M9" s="414">
        <v>70</v>
      </c>
      <c r="N9" s="416">
        <v>59</v>
      </c>
      <c r="O9" s="420">
        <f t="shared" ref="O9:O72" si="2">N9/M9</f>
        <v>0.84285714285714286</v>
      </c>
      <c r="P9" s="417">
        <v>1.0535714285714286</v>
      </c>
      <c r="Q9" s="295">
        <f t="shared" ref="Q9:Q72" si="3">N9/(M9*K9/100)</f>
        <v>105.35714285714285</v>
      </c>
      <c r="R9" s="418"/>
    </row>
    <row r="10" spans="1:22" ht="79.8" x14ac:dyDescent="0.3">
      <c r="A10" s="292" t="s">
        <v>305</v>
      </c>
      <c r="B10" s="267" t="s">
        <v>850</v>
      </c>
      <c r="C10" s="267" t="s">
        <v>851</v>
      </c>
      <c r="D10" s="268" t="s">
        <v>754</v>
      </c>
      <c r="E10" s="293" t="s">
        <v>855</v>
      </c>
      <c r="F10" s="269" t="s">
        <v>763</v>
      </c>
      <c r="G10" s="270" t="s">
        <v>854</v>
      </c>
      <c r="H10" s="271" t="s">
        <v>313</v>
      </c>
      <c r="I10" s="237" t="s">
        <v>572</v>
      </c>
      <c r="J10" s="294" t="s">
        <v>669</v>
      </c>
      <c r="K10" s="274">
        <v>0.55000000000000004</v>
      </c>
      <c r="L10" s="273"/>
      <c r="M10" s="414">
        <v>70</v>
      </c>
      <c r="N10" s="416">
        <v>48</v>
      </c>
      <c r="O10" s="420">
        <f t="shared" si="2"/>
        <v>0.68571428571428572</v>
      </c>
      <c r="P10" s="417">
        <v>1.2467532467532467</v>
      </c>
      <c r="Q10" s="295">
        <f t="shared" si="3"/>
        <v>124.67532467532467</v>
      </c>
      <c r="R10" s="418" t="s">
        <v>1097</v>
      </c>
    </row>
    <row r="11" spans="1:22" ht="28.8" x14ac:dyDescent="0.3">
      <c r="A11" s="292" t="s">
        <v>305</v>
      </c>
      <c r="B11" s="267" t="s">
        <v>850</v>
      </c>
      <c r="C11" s="267" t="s">
        <v>851</v>
      </c>
      <c r="D11" s="268" t="s">
        <v>754</v>
      </c>
      <c r="E11" s="293" t="s">
        <v>856</v>
      </c>
      <c r="F11" s="269" t="s">
        <v>763</v>
      </c>
      <c r="G11" s="270" t="s">
        <v>757</v>
      </c>
      <c r="H11" s="271" t="s">
        <v>313</v>
      </c>
      <c r="I11" s="237" t="s">
        <v>572</v>
      </c>
      <c r="J11" s="294" t="s">
        <v>669</v>
      </c>
      <c r="K11" s="272">
        <v>1</v>
      </c>
      <c r="L11" s="273"/>
      <c r="M11" s="414">
        <v>70</v>
      </c>
      <c r="N11" s="416">
        <v>59</v>
      </c>
      <c r="O11" s="420">
        <f t="shared" si="2"/>
        <v>0.84285714285714286</v>
      </c>
      <c r="P11" s="417">
        <v>0.84285714285714286</v>
      </c>
      <c r="Q11" s="295">
        <f t="shared" si="3"/>
        <v>84.285714285714292</v>
      </c>
      <c r="R11" s="418"/>
    </row>
    <row r="12" spans="1:22" ht="28.8" x14ac:dyDescent="0.3">
      <c r="A12" s="292" t="s">
        <v>305</v>
      </c>
      <c r="B12" s="267" t="s">
        <v>850</v>
      </c>
      <c r="C12" s="267" t="s">
        <v>851</v>
      </c>
      <c r="D12" s="268" t="s">
        <v>754</v>
      </c>
      <c r="E12" s="293" t="s">
        <v>857</v>
      </c>
      <c r="F12" s="269" t="s">
        <v>853</v>
      </c>
      <c r="G12" s="270" t="s">
        <v>757</v>
      </c>
      <c r="H12" s="271" t="s">
        <v>313</v>
      </c>
      <c r="I12" s="237" t="s">
        <v>572</v>
      </c>
      <c r="J12" s="294" t="s">
        <v>669</v>
      </c>
      <c r="K12" s="272">
        <v>1</v>
      </c>
      <c r="L12" s="273"/>
      <c r="M12" s="414">
        <v>70</v>
      </c>
      <c r="N12" s="416">
        <v>59</v>
      </c>
      <c r="O12" s="420">
        <f t="shared" si="2"/>
        <v>0.84285714285714286</v>
      </c>
      <c r="P12" s="417">
        <v>0.84285714285714286</v>
      </c>
      <c r="Q12" s="295">
        <f t="shared" si="3"/>
        <v>84.285714285714292</v>
      </c>
      <c r="R12" s="418"/>
    </row>
    <row r="13" spans="1:22" ht="28.8" x14ac:dyDescent="0.3">
      <c r="A13" s="292" t="s">
        <v>305</v>
      </c>
      <c r="B13" s="267" t="s">
        <v>850</v>
      </c>
      <c r="C13" s="267" t="s">
        <v>851</v>
      </c>
      <c r="D13" s="268" t="s">
        <v>754</v>
      </c>
      <c r="E13" s="293" t="s">
        <v>858</v>
      </c>
      <c r="F13" s="269" t="s">
        <v>853</v>
      </c>
      <c r="G13" s="270" t="s">
        <v>854</v>
      </c>
      <c r="H13" s="271" t="s">
        <v>313</v>
      </c>
      <c r="I13" s="237" t="s">
        <v>572</v>
      </c>
      <c r="J13" s="294" t="s">
        <v>669</v>
      </c>
      <c r="K13" s="272">
        <v>0.8</v>
      </c>
      <c r="L13" s="273"/>
      <c r="M13" s="414">
        <v>70</v>
      </c>
      <c r="N13" s="416">
        <v>59</v>
      </c>
      <c r="O13" s="420">
        <f t="shared" si="2"/>
        <v>0.84285714285714286</v>
      </c>
      <c r="P13" s="417">
        <v>1.0535714285714286</v>
      </c>
      <c r="Q13" s="295">
        <f t="shared" si="3"/>
        <v>105.35714285714285</v>
      </c>
      <c r="R13" s="418"/>
    </row>
    <row r="14" spans="1:22" ht="28.8" x14ac:dyDescent="0.3">
      <c r="A14" s="292" t="s">
        <v>305</v>
      </c>
      <c r="B14" s="267" t="s">
        <v>850</v>
      </c>
      <c r="C14" s="267" t="s">
        <v>851</v>
      </c>
      <c r="D14" s="268" t="s">
        <v>754</v>
      </c>
      <c r="E14" s="293" t="s">
        <v>859</v>
      </c>
      <c r="F14" s="269" t="s">
        <v>853</v>
      </c>
      <c r="G14" s="270" t="s">
        <v>854</v>
      </c>
      <c r="H14" s="271" t="s">
        <v>313</v>
      </c>
      <c r="I14" s="237" t="s">
        <v>572</v>
      </c>
      <c r="J14" s="294" t="s">
        <v>669</v>
      </c>
      <c r="K14" s="272">
        <v>0.8</v>
      </c>
      <c r="L14" s="273"/>
      <c r="M14" s="414">
        <v>70</v>
      </c>
      <c r="N14" s="416">
        <v>59</v>
      </c>
      <c r="O14" s="420">
        <f t="shared" si="2"/>
        <v>0.84285714285714286</v>
      </c>
      <c r="P14" s="417">
        <v>1.0535714285714286</v>
      </c>
      <c r="Q14" s="295">
        <f t="shared" si="3"/>
        <v>105.35714285714285</v>
      </c>
      <c r="R14" s="418"/>
    </row>
    <row r="15" spans="1:22" ht="28.8" x14ac:dyDescent="0.3">
      <c r="A15" s="292" t="s">
        <v>305</v>
      </c>
      <c r="B15" s="267" t="s">
        <v>850</v>
      </c>
      <c r="C15" s="267" t="s">
        <v>851</v>
      </c>
      <c r="D15" s="268" t="s">
        <v>754</v>
      </c>
      <c r="E15" s="293" t="s">
        <v>860</v>
      </c>
      <c r="F15" s="269" t="s">
        <v>853</v>
      </c>
      <c r="G15" s="270" t="s">
        <v>854</v>
      </c>
      <c r="H15" s="271" t="s">
        <v>313</v>
      </c>
      <c r="I15" s="237" t="s">
        <v>572</v>
      </c>
      <c r="J15" s="294" t="s">
        <v>669</v>
      </c>
      <c r="K15" s="272">
        <v>0.5</v>
      </c>
      <c r="L15" s="273"/>
      <c r="M15" s="414">
        <v>70</v>
      </c>
      <c r="N15" s="416">
        <v>59</v>
      </c>
      <c r="O15" s="420">
        <f t="shared" si="2"/>
        <v>0.84285714285714286</v>
      </c>
      <c r="P15" s="417">
        <v>1.6857142857142857</v>
      </c>
      <c r="Q15" s="295">
        <f t="shared" si="3"/>
        <v>168.57142857142858</v>
      </c>
      <c r="R15" s="418"/>
    </row>
    <row r="16" spans="1:22" ht="28.8" x14ac:dyDescent="0.3">
      <c r="A16" s="292" t="s">
        <v>305</v>
      </c>
      <c r="B16" s="267" t="s">
        <v>850</v>
      </c>
      <c r="C16" s="267" t="s">
        <v>851</v>
      </c>
      <c r="D16" s="268" t="s">
        <v>754</v>
      </c>
      <c r="E16" s="293" t="s">
        <v>755</v>
      </c>
      <c r="F16" s="269" t="s">
        <v>853</v>
      </c>
      <c r="G16" s="270" t="s">
        <v>854</v>
      </c>
      <c r="H16" s="271" t="s">
        <v>313</v>
      </c>
      <c r="I16" s="237" t="s">
        <v>572</v>
      </c>
      <c r="J16" s="294" t="s">
        <v>669</v>
      </c>
      <c r="K16" s="272">
        <v>0.5</v>
      </c>
      <c r="L16" s="273"/>
      <c r="M16" s="414">
        <v>70</v>
      </c>
      <c r="N16" s="416">
        <v>59</v>
      </c>
      <c r="O16" s="420">
        <f t="shared" si="2"/>
        <v>0.84285714285714286</v>
      </c>
      <c r="P16" s="417">
        <v>1.6857142857142857</v>
      </c>
      <c r="Q16" s="295">
        <f t="shared" si="3"/>
        <v>168.57142857142858</v>
      </c>
      <c r="R16" s="418"/>
    </row>
    <row r="17" spans="1:18" ht="28.8" x14ac:dyDescent="0.3">
      <c r="A17" s="292" t="s">
        <v>305</v>
      </c>
      <c r="B17" s="267" t="s">
        <v>850</v>
      </c>
      <c r="C17" s="267" t="s">
        <v>851</v>
      </c>
      <c r="D17" s="268" t="s">
        <v>754</v>
      </c>
      <c r="E17" s="293" t="s">
        <v>861</v>
      </c>
      <c r="F17" s="269" t="s">
        <v>853</v>
      </c>
      <c r="G17" s="270" t="s">
        <v>854</v>
      </c>
      <c r="H17" s="271" t="s">
        <v>313</v>
      </c>
      <c r="I17" s="237" t="s">
        <v>572</v>
      </c>
      <c r="J17" s="294" t="s">
        <v>669</v>
      </c>
      <c r="K17" s="272">
        <v>0.5</v>
      </c>
      <c r="L17" s="273"/>
      <c r="M17" s="414">
        <v>70</v>
      </c>
      <c r="N17" s="416">
        <v>59</v>
      </c>
      <c r="O17" s="420">
        <f t="shared" si="2"/>
        <v>0.84285714285714286</v>
      </c>
      <c r="P17" s="417">
        <v>1.6857142857142857</v>
      </c>
      <c r="Q17" s="295">
        <f t="shared" si="3"/>
        <v>168.57142857142858</v>
      </c>
      <c r="R17" s="418"/>
    </row>
    <row r="18" spans="1:18" ht="28.8" x14ac:dyDescent="0.3">
      <c r="A18" s="292" t="s">
        <v>305</v>
      </c>
      <c r="B18" s="267" t="s">
        <v>850</v>
      </c>
      <c r="C18" s="267" t="s">
        <v>851</v>
      </c>
      <c r="D18" s="268" t="s">
        <v>754</v>
      </c>
      <c r="E18" s="293" t="s">
        <v>862</v>
      </c>
      <c r="F18" s="269" t="s">
        <v>853</v>
      </c>
      <c r="G18" s="270" t="s">
        <v>854</v>
      </c>
      <c r="H18" s="271" t="s">
        <v>313</v>
      </c>
      <c r="I18" s="237" t="s">
        <v>572</v>
      </c>
      <c r="J18" s="294" t="s">
        <v>669</v>
      </c>
      <c r="K18" s="272">
        <v>0.5</v>
      </c>
      <c r="L18" s="273"/>
      <c r="M18" s="414">
        <v>70</v>
      </c>
      <c r="N18" s="416">
        <v>59</v>
      </c>
      <c r="O18" s="420">
        <f t="shared" si="2"/>
        <v>0.84285714285714286</v>
      </c>
      <c r="P18" s="417">
        <v>1.6857142857142857</v>
      </c>
      <c r="Q18" s="295">
        <f t="shared" si="3"/>
        <v>168.57142857142858</v>
      </c>
      <c r="R18" s="418"/>
    </row>
    <row r="19" spans="1:18" ht="28.8" x14ac:dyDescent="0.3">
      <c r="A19" s="292" t="s">
        <v>305</v>
      </c>
      <c r="B19" s="267" t="s">
        <v>850</v>
      </c>
      <c r="C19" s="267" t="s">
        <v>851</v>
      </c>
      <c r="D19" s="268" t="s">
        <v>754</v>
      </c>
      <c r="E19" s="293" t="s">
        <v>863</v>
      </c>
      <c r="F19" s="269" t="s">
        <v>853</v>
      </c>
      <c r="G19" s="270" t="s">
        <v>854</v>
      </c>
      <c r="H19" s="271" t="s">
        <v>313</v>
      </c>
      <c r="I19" s="237" t="s">
        <v>572</v>
      </c>
      <c r="J19" s="294" t="s">
        <v>669</v>
      </c>
      <c r="K19" s="272">
        <v>0.5</v>
      </c>
      <c r="L19" s="273"/>
      <c r="M19" s="414">
        <v>70</v>
      </c>
      <c r="N19" s="416">
        <v>59</v>
      </c>
      <c r="O19" s="420">
        <f t="shared" si="2"/>
        <v>0.84285714285714286</v>
      </c>
      <c r="P19" s="417">
        <v>1.6857142857142857</v>
      </c>
      <c r="Q19" s="295">
        <f t="shared" si="3"/>
        <v>168.57142857142858</v>
      </c>
      <c r="R19" s="418"/>
    </row>
    <row r="20" spans="1:18" ht="28.8" x14ac:dyDescent="0.3">
      <c r="A20" s="292" t="s">
        <v>305</v>
      </c>
      <c r="B20" s="267" t="s">
        <v>850</v>
      </c>
      <c r="C20" s="267" t="s">
        <v>851</v>
      </c>
      <c r="D20" s="268" t="s">
        <v>754</v>
      </c>
      <c r="E20" s="293" t="s">
        <v>864</v>
      </c>
      <c r="F20" s="269" t="s">
        <v>853</v>
      </c>
      <c r="G20" s="270" t="s">
        <v>757</v>
      </c>
      <c r="H20" s="271" t="s">
        <v>313</v>
      </c>
      <c r="I20" s="237" t="s">
        <v>572</v>
      </c>
      <c r="J20" s="294" t="s">
        <v>669</v>
      </c>
      <c r="K20" s="272">
        <v>1</v>
      </c>
      <c r="L20" s="273"/>
      <c r="M20" s="414">
        <v>70</v>
      </c>
      <c r="N20" s="416">
        <v>59</v>
      </c>
      <c r="O20" s="420">
        <f t="shared" si="2"/>
        <v>0.84285714285714286</v>
      </c>
      <c r="P20" s="417">
        <v>0.84285714285714286</v>
      </c>
      <c r="Q20" s="295">
        <f t="shared" si="3"/>
        <v>84.285714285714292</v>
      </c>
      <c r="R20" s="418"/>
    </row>
    <row r="21" spans="1:18" ht="28.8" x14ac:dyDescent="0.3">
      <c r="A21" s="292" t="s">
        <v>305</v>
      </c>
      <c r="B21" s="267" t="s">
        <v>850</v>
      </c>
      <c r="C21" s="267" t="s">
        <v>851</v>
      </c>
      <c r="D21" s="268" t="s">
        <v>754</v>
      </c>
      <c r="E21" s="293" t="s">
        <v>865</v>
      </c>
      <c r="F21" s="269" t="s">
        <v>853</v>
      </c>
      <c r="G21" s="270" t="s">
        <v>854</v>
      </c>
      <c r="H21" s="271" t="s">
        <v>313</v>
      </c>
      <c r="I21" s="237" t="s">
        <v>572</v>
      </c>
      <c r="J21" s="294" t="s">
        <v>669</v>
      </c>
      <c r="K21" s="272">
        <v>0.5</v>
      </c>
      <c r="L21" s="273"/>
      <c r="M21" s="414">
        <v>70</v>
      </c>
      <c r="N21" s="416">
        <v>59</v>
      </c>
      <c r="O21" s="420">
        <f t="shared" si="2"/>
        <v>0.84285714285714286</v>
      </c>
      <c r="P21" s="417">
        <v>1.6857142857142857</v>
      </c>
      <c r="Q21" s="295">
        <f t="shared" si="3"/>
        <v>168.57142857142858</v>
      </c>
      <c r="R21" s="418"/>
    </row>
    <row r="22" spans="1:18" ht="28.8" x14ac:dyDescent="0.3">
      <c r="A22" s="292" t="s">
        <v>305</v>
      </c>
      <c r="B22" s="267" t="s">
        <v>850</v>
      </c>
      <c r="C22" s="267" t="s">
        <v>851</v>
      </c>
      <c r="D22" s="268" t="s">
        <v>754</v>
      </c>
      <c r="E22" s="293" t="s">
        <v>866</v>
      </c>
      <c r="F22" s="269" t="s">
        <v>763</v>
      </c>
      <c r="G22" s="270" t="s">
        <v>854</v>
      </c>
      <c r="H22" s="271" t="s">
        <v>313</v>
      </c>
      <c r="I22" s="237" t="s">
        <v>572</v>
      </c>
      <c r="J22" s="294" t="s">
        <v>669</v>
      </c>
      <c r="K22" s="274">
        <v>0.55000000000000004</v>
      </c>
      <c r="L22" s="273"/>
      <c r="M22" s="414">
        <v>70</v>
      </c>
      <c r="N22" s="416">
        <v>48</v>
      </c>
      <c r="O22" s="420">
        <f t="shared" si="2"/>
        <v>0.68571428571428572</v>
      </c>
      <c r="P22" s="417">
        <v>1.2467532467532467</v>
      </c>
      <c r="Q22" s="295">
        <f t="shared" si="3"/>
        <v>124.67532467532467</v>
      </c>
      <c r="R22" s="418"/>
    </row>
    <row r="23" spans="1:18" ht="28.8" x14ac:dyDescent="0.3">
      <c r="A23" s="292" t="s">
        <v>305</v>
      </c>
      <c r="B23" s="267" t="s">
        <v>850</v>
      </c>
      <c r="C23" s="267" t="s">
        <v>851</v>
      </c>
      <c r="D23" s="268" t="s">
        <v>754</v>
      </c>
      <c r="E23" s="293" t="s">
        <v>867</v>
      </c>
      <c r="F23" s="269" t="s">
        <v>763</v>
      </c>
      <c r="G23" s="270" t="s">
        <v>854</v>
      </c>
      <c r="H23" s="271" t="s">
        <v>313</v>
      </c>
      <c r="I23" s="237" t="s">
        <v>572</v>
      </c>
      <c r="J23" s="294" t="s">
        <v>669</v>
      </c>
      <c r="K23" s="272">
        <v>0.7</v>
      </c>
      <c r="L23" s="273"/>
      <c r="M23" s="414">
        <v>70</v>
      </c>
      <c r="N23" s="416">
        <v>59</v>
      </c>
      <c r="O23" s="420">
        <f t="shared" si="2"/>
        <v>0.84285714285714286</v>
      </c>
      <c r="P23" s="417">
        <v>1.2040816326530612</v>
      </c>
      <c r="Q23" s="295">
        <f t="shared" si="3"/>
        <v>120.40816326530613</v>
      </c>
      <c r="R23" s="418"/>
    </row>
    <row r="24" spans="1:18" ht="28.8" x14ac:dyDescent="0.3">
      <c r="A24" s="292" t="s">
        <v>305</v>
      </c>
      <c r="B24" s="267" t="s">
        <v>850</v>
      </c>
      <c r="C24" s="267" t="s">
        <v>851</v>
      </c>
      <c r="D24" s="268" t="s">
        <v>754</v>
      </c>
      <c r="E24" s="293" t="s">
        <v>868</v>
      </c>
      <c r="F24" s="269" t="s">
        <v>763</v>
      </c>
      <c r="G24" s="270" t="s">
        <v>757</v>
      </c>
      <c r="H24" s="271" t="s">
        <v>313</v>
      </c>
      <c r="I24" s="237" t="s">
        <v>572</v>
      </c>
      <c r="J24" s="294" t="s">
        <v>669</v>
      </c>
      <c r="K24" s="272">
        <v>1</v>
      </c>
      <c r="L24" s="273"/>
      <c r="M24" s="414">
        <v>70</v>
      </c>
      <c r="N24" s="416">
        <v>67</v>
      </c>
      <c r="O24" s="420">
        <f t="shared" si="2"/>
        <v>0.95714285714285718</v>
      </c>
      <c r="P24" s="417">
        <v>0.95714285714285718</v>
      </c>
      <c r="Q24" s="295">
        <f t="shared" si="3"/>
        <v>95.714285714285722</v>
      </c>
      <c r="R24" s="418"/>
    </row>
    <row r="25" spans="1:18" ht="28.8" x14ac:dyDescent="0.3">
      <c r="A25" s="292" t="s">
        <v>305</v>
      </c>
      <c r="B25" s="267" t="s">
        <v>850</v>
      </c>
      <c r="C25" s="267" t="s">
        <v>851</v>
      </c>
      <c r="D25" s="268" t="s">
        <v>754</v>
      </c>
      <c r="E25" s="293" t="s">
        <v>869</v>
      </c>
      <c r="F25" s="269" t="s">
        <v>763</v>
      </c>
      <c r="G25" s="270" t="s">
        <v>757</v>
      </c>
      <c r="H25" s="271" t="s">
        <v>313</v>
      </c>
      <c r="I25" s="237" t="s">
        <v>572</v>
      </c>
      <c r="J25" s="294" t="s">
        <v>669</v>
      </c>
      <c r="K25" s="272">
        <v>1</v>
      </c>
      <c r="L25" s="273"/>
      <c r="M25" s="414">
        <v>70</v>
      </c>
      <c r="N25" s="416">
        <v>59</v>
      </c>
      <c r="O25" s="420">
        <f t="shared" si="2"/>
        <v>0.84285714285714286</v>
      </c>
      <c r="P25" s="417">
        <v>0.84285714285714286</v>
      </c>
      <c r="Q25" s="295">
        <f t="shared" si="3"/>
        <v>84.285714285714292</v>
      </c>
      <c r="R25" s="418"/>
    </row>
    <row r="26" spans="1:18" ht="28.8" x14ac:dyDescent="0.3">
      <c r="A26" s="292" t="s">
        <v>305</v>
      </c>
      <c r="B26" s="267" t="s">
        <v>850</v>
      </c>
      <c r="C26" s="267" t="s">
        <v>851</v>
      </c>
      <c r="D26" s="268" t="s">
        <v>754</v>
      </c>
      <c r="E26" s="293" t="s">
        <v>870</v>
      </c>
      <c r="F26" s="269" t="s">
        <v>763</v>
      </c>
      <c r="G26" s="270" t="s">
        <v>854</v>
      </c>
      <c r="H26" s="271" t="s">
        <v>313</v>
      </c>
      <c r="I26" s="237" t="s">
        <v>572</v>
      </c>
      <c r="J26" s="294" t="s">
        <v>669</v>
      </c>
      <c r="K26" s="272">
        <v>0.8</v>
      </c>
      <c r="L26" s="273"/>
      <c r="M26" s="414">
        <v>70</v>
      </c>
      <c r="N26" s="416">
        <v>59</v>
      </c>
      <c r="O26" s="420">
        <f t="shared" si="2"/>
        <v>0.84285714285714286</v>
      </c>
      <c r="P26" s="417">
        <v>1.0535714285714286</v>
      </c>
      <c r="Q26" s="295">
        <f t="shared" si="3"/>
        <v>105.35714285714285</v>
      </c>
      <c r="R26" s="418"/>
    </row>
    <row r="27" spans="1:18" ht="28.8" x14ac:dyDescent="0.3">
      <c r="A27" s="292" t="s">
        <v>305</v>
      </c>
      <c r="B27" s="267" t="s">
        <v>850</v>
      </c>
      <c r="C27" s="267" t="s">
        <v>851</v>
      </c>
      <c r="D27" s="268" t="s">
        <v>754</v>
      </c>
      <c r="E27" s="293" t="s">
        <v>871</v>
      </c>
      <c r="F27" s="269" t="s">
        <v>763</v>
      </c>
      <c r="G27" s="270" t="s">
        <v>854</v>
      </c>
      <c r="H27" s="271" t="s">
        <v>313</v>
      </c>
      <c r="I27" s="237" t="s">
        <v>572</v>
      </c>
      <c r="J27" s="294" t="s">
        <v>669</v>
      </c>
      <c r="K27" s="272">
        <v>0.8</v>
      </c>
      <c r="L27" s="273"/>
      <c r="M27" s="414">
        <v>70</v>
      </c>
      <c r="N27" s="416">
        <v>59</v>
      </c>
      <c r="O27" s="420">
        <f t="shared" si="2"/>
        <v>0.84285714285714286</v>
      </c>
      <c r="P27" s="417">
        <v>1.0535714285714286</v>
      </c>
      <c r="Q27" s="295">
        <f t="shared" si="3"/>
        <v>105.35714285714285</v>
      </c>
      <c r="R27" s="418"/>
    </row>
    <row r="28" spans="1:18" ht="28.8" x14ac:dyDescent="0.3">
      <c r="A28" s="292" t="s">
        <v>305</v>
      </c>
      <c r="B28" s="267" t="s">
        <v>850</v>
      </c>
      <c r="C28" s="267" t="s">
        <v>851</v>
      </c>
      <c r="D28" s="268" t="s">
        <v>754</v>
      </c>
      <c r="E28" s="293" t="s">
        <v>872</v>
      </c>
      <c r="F28" s="269" t="s">
        <v>763</v>
      </c>
      <c r="G28" s="270" t="s">
        <v>757</v>
      </c>
      <c r="H28" s="271" t="s">
        <v>313</v>
      </c>
      <c r="I28" s="237" t="s">
        <v>572</v>
      </c>
      <c r="J28" s="294" t="s">
        <v>669</v>
      </c>
      <c r="K28" s="272">
        <v>1</v>
      </c>
      <c r="L28" s="273"/>
      <c r="M28" s="414">
        <v>70</v>
      </c>
      <c r="N28" s="416">
        <v>59</v>
      </c>
      <c r="O28" s="420">
        <f t="shared" si="2"/>
        <v>0.84285714285714286</v>
      </c>
      <c r="P28" s="417">
        <v>0.84285714285714286</v>
      </c>
      <c r="Q28" s="295">
        <f t="shared" si="3"/>
        <v>84.285714285714292</v>
      </c>
      <c r="R28" s="418"/>
    </row>
    <row r="29" spans="1:18" ht="43.2" x14ac:dyDescent="0.3">
      <c r="A29" s="292" t="s">
        <v>305</v>
      </c>
      <c r="B29" s="267" t="s">
        <v>873</v>
      </c>
      <c r="C29" s="267" t="s">
        <v>874</v>
      </c>
      <c r="D29" s="268" t="s">
        <v>754</v>
      </c>
      <c r="E29" s="293" t="s">
        <v>852</v>
      </c>
      <c r="F29" s="269" t="s">
        <v>853</v>
      </c>
      <c r="G29" s="270" t="s">
        <v>757</v>
      </c>
      <c r="H29" s="271" t="s">
        <v>313</v>
      </c>
      <c r="I29" s="237" t="s">
        <v>572</v>
      </c>
      <c r="J29" s="294" t="s">
        <v>669</v>
      </c>
      <c r="K29" s="272">
        <v>1</v>
      </c>
      <c r="L29" s="273"/>
      <c r="M29" s="416">
        <v>34</v>
      </c>
      <c r="N29" s="416">
        <v>34</v>
      </c>
      <c r="O29" s="420">
        <f t="shared" si="2"/>
        <v>1</v>
      </c>
      <c r="P29" s="417">
        <v>1</v>
      </c>
      <c r="Q29" s="295">
        <f t="shared" si="3"/>
        <v>99.999999999999986</v>
      </c>
      <c r="R29" s="418"/>
    </row>
    <row r="30" spans="1:18" ht="43.2" x14ac:dyDescent="0.3">
      <c r="A30" s="292" t="s">
        <v>305</v>
      </c>
      <c r="B30" s="267" t="s">
        <v>873</v>
      </c>
      <c r="C30" s="267" t="s">
        <v>874</v>
      </c>
      <c r="D30" s="268" t="s">
        <v>754</v>
      </c>
      <c r="E30" s="293" t="s">
        <v>783</v>
      </c>
      <c r="F30" s="269" t="s">
        <v>853</v>
      </c>
      <c r="G30" s="270" t="s">
        <v>757</v>
      </c>
      <c r="H30" s="271" t="s">
        <v>313</v>
      </c>
      <c r="I30" s="237" t="s">
        <v>572</v>
      </c>
      <c r="J30" s="294" t="s">
        <v>669</v>
      </c>
      <c r="K30" s="272">
        <v>1</v>
      </c>
      <c r="L30" s="273"/>
      <c r="M30" s="416">
        <v>34</v>
      </c>
      <c r="N30" s="416">
        <v>34</v>
      </c>
      <c r="O30" s="420">
        <f t="shared" si="2"/>
        <v>1</v>
      </c>
      <c r="P30" s="417">
        <v>1</v>
      </c>
      <c r="Q30" s="295">
        <f t="shared" si="3"/>
        <v>99.999999999999986</v>
      </c>
      <c r="R30" s="418"/>
    </row>
    <row r="31" spans="1:18" ht="43.2" x14ac:dyDescent="0.3">
      <c r="A31" s="292" t="s">
        <v>305</v>
      </c>
      <c r="B31" s="267" t="s">
        <v>873</v>
      </c>
      <c r="C31" s="267" t="s">
        <v>874</v>
      </c>
      <c r="D31" s="268" t="s">
        <v>754</v>
      </c>
      <c r="E31" s="293" t="s">
        <v>784</v>
      </c>
      <c r="F31" s="269" t="s">
        <v>853</v>
      </c>
      <c r="G31" s="270" t="s">
        <v>757</v>
      </c>
      <c r="H31" s="271" t="s">
        <v>313</v>
      </c>
      <c r="I31" s="237" t="s">
        <v>572</v>
      </c>
      <c r="J31" s="294" t="s">
        <v>669</v>
      </c>
      <c r="K31" s="272">
        <v>1</v>
      </c>
      <c r="L31" s="273"/>
      <c r="M31" s="416">
        <v>34</v>
      </c>
      <c r="N31" s="416">
        <v>34</v>
      </c>
      <c r="O31" s="420">
        <f t="shared" si="2"/>
        <v>1</v>
      </c>
      <c r="P31" s="417">
        <v>1</v>
      </c>
      <c r="Q31" s="295">
        <f t="shared" si="3"/>
        <v>99.999999999999986</v>
      </c>
      <c r="R31" s="418"/>
    </row>
    <row r="32" spans="1:18" ht="43.2" x14ac:dyDescent="0.3">
      <c r="A32" s="292" t="s">
        <v>305</v>
      </c>
      <c r="B32" s="267" t="s">
        <v>873</v>
      </c>
      <c r="C32" s="267" t="s">
        <v>874</v>
      </c>
      <c r="D32" s="268" t="s">
        <v>754</v>
      </c>
      <c r="E32" s="293" t="s">
        <v>796</v>
      </c>
      <c r="F32" s="269" t="s">
        <v>763</v>
      </c>
      <c r="G32" s="270" t="s">
        <v>854</v>
      </c>
      <c r="H32" s="271" t="s">
        <v>313</v>
      </c>
      <c r="I32" s="237" t="s">
        <v>572</v>
      </c>
      <c r="J32" s="294" t="s">
        <v>669</v>
      </c>
      <c r="K32" s="272">
        <v>0.8</v>
      </c>
      <c r="L32" s="273"/>
      <c r="M32" s="416">
        <v>34</v>
      </c>
      <c r="N32" s="416">
        <v>34</v>
      </c>
      <c r="O32" s="420">
        <f t="shared" si="2"/>
        <v>1</v>
      </c>
      <c r="P32" s="417">
        <v>1.25</v>
      </c>
      <c r="Q32" s="295">
        <f t="shared" si="3"/>
        <v>124.99999999999999</v>
      </c>
      <c r="R32" s="418"/>
    </row>
    <row r="33" spans="1:18" ht="43.2" x14ac:dyDescent="0.3">
      <c r="A33" s="292" t="s">
        <v>305</v>
      </c>
      <c r="B33" s="267" t="s">
        <v>873</v>
      </c>
      <c r="C33" s="267" t="s">
        <v>874</v>
      </c>
      <c r="D33" s="268" t="s">
        <v>754</v>
      </c>
      <c r="E33" s="293" t="s">
        <v>765</v>
      </c>
      <c r="F33" s="269" t="s">
        <v>853</v>
      </c>
      <c r="G33" s="270" t="s">
        <v>854</v>
      </c>
      <c r="H33" s="271" t="s">
        <v>313</v>
      </c>
      <c r="I33" s="237" t="s">
        <v>572</v>
      </c>
      <c r="J33" s="294" t="s">
        <v>669</v>
      </c>
      <c r="K33" s="272">
        <v>0.8</v>
      </c>
      <c r="L33" s="273"/>
      <c r="M33" s="416">
        <v>34</v>
      </c>
      <c r="N33" s="416">
        <v>34</v>
      </c>
      <c r="O33" s="420">
        <f t="shared" si="2"/>
        <v>1</v>
      </c>
      <c r="P33" s="417">
        <v>1.25</v>
      </c>
      <c r="Q33" s="295">
        <f t="shared" si="3"/>
        <v>124.99999999999999</v>
      </c>
      <c r="R33" s="418"/>
    </row>
    <row r="34" spans="1:18" ht="66.599999999999994" x14ac:dyDescent="0.3">
      <c r="A34" s="292" t="s">
        <v>305</v>
      </c>
      <c r="B34" s="267" t="s">
        <v>873</v>
      </c>
      <c r="C34" s="267" t="s">
        <v>874</v>
      </c>
      <c r="D34" s="268" t="s">
        <v>754</v>
      </c>
      <c r="E34" s="293" t="s">
        <v>855</v>
      </c>
      <c r="F34" s="269" t="s">
        <v>763</v>
      </c>
      <c r="G34" s="270" t="s">
        <v>854</v>
      </c>
      <c r="H34" s="271" t="s">
        <v>313</v>
      </c>
      <c r="I34" s="237" t="s">
        <v>572</v>
      </c>
      <c r="J34" s="294" t="s">
        <v>669</v>
      </c>
      <c r="K34" s="274">
        <v>0.55000000000000004</v>
      </c>
      <c r="L34" s="273"/>
      <c r="M34" s="416">
        <v>34</v>
      </c>
      <c r="N34" s="416">
        <v>21</v>
      </c>
      <c r="O34" s="420">
        <f t="shared" si="2"/>
        <v>0.61764705882352944</v>
      </c>
      <c r="P34" s="417">
        <v>1.1229946524064172</v>
      </c>
      <c r="Q34" s="295">
        <f t="shared" si="3"/>
        <v>112.29946524064169</v>
      </c>
      <c r="R34" s="418" t="s">
        <v>1097</v>
      </c>
    </row>
    <row r="35" spans="1:18" ht="43.2" x14ac:dyDescent="0.3">
      <c r="A35" s="292" t="s">
        <v>305</v>
      </c>
      <c r="B35" s="267" t="s">
        <v>873</v>
      </c>
      <c r="C35" s="267" t="s">
        <v>874</v>
      </c>
      <c r="D35" s="268" t="s">
        <v>754</v>
      </c>
      <c r="E35" s="293" t="s">
        <v>856</v>
      </c>
      <c r="F35" s="269" t="s">
        <v>763</v>
      </c>
      <c r="G35" s="270" t="s">
        <v>757</v>
      </c>
      <c r="H35" s="271" t="s">
        <v>313</v>
      </c>
      <c r="I35" s="237" t="s">
        <v>572</v>
      </c>
      <c r="J35" s="294" t="s">
        <v>669</v>
      </c>
      <c r="K35" s="272">
        <v>1</v>
      </c>
      <c r="L35" s="273"/>
      <c r="M35" s="416">
        <v>34</v>
      </c>
      <c r="N35" s="416">
        <v>34</v>
      </c>
      <c r="O35" s="420">
        <f t="shared" si="2"/>
        <v>1</v>
      </c>
      <c r="P35" s="417">
        <v>1</v>
      </c>
      <c r="Q35" s="295">
        <f t="shared" si="3"/>
        <v>99.999999999999986</v>
      </c>
      <c r="R35" s="418"/>
    </row>
    <row r="36" spans="1:18" ht="43.2" x14ac:dyDescent="0.3">
      <c r="A36" s="292" t="s">
        <v>305</v>
      </c>
      <c r="B36" s="267" t="s">
        <v>873</v>
      </c>
      <c r="C36" s="267" t="s">
        <v>874</v>
      </c>
      <c r="D36" s="268" t="s">
        <v>754</v>
      </c>
      <c r="E36" s="293" t="s">
        <v>857</v>
      </c>
      <c r="F36" s="269" t="s">
        <v>853</v>
      </c>
      <c r="G36" s="270" t="s">
        <v>757</v>
      </c>
      <c r="H36" s="271" t="s">
        <v>313</v>
      </c>
      <c r="I36" s="237" t="s">
        <v>572</v>
      </c>
      <c r="J36" s="294" t="s">
        <v>669</v>
      </c>
      <c r="K36" s="272">
        <v>1</v>
      </c>
      <c r="L36" s="273"/>
      <c r="M36" s="416">
        <v>34</v>
      </c>
      <c r="N36" s="416">
        <v>34</v>
      </c>
      <c r="O36" s="420">
        <f t="shared" si="2"/>
        <v>1</v>
      </c>
      <c r="P36" s="417">
        <v>1</v>
      </c>
      <c r="Q36" s="295">
        <f t="shared" si="3"/>
        <v>99.999999999999986</v>
      </c>
      <c r="R36" s="418"/>
    </row>
    <row r="37" spans="1:18" ht="43.2" x14ac:dyDescent="0.3">
      <c r="A37" s="292" t="s">
        <v>305</v>
      </c>
      <c r="B37" s="267" t="s">
        <v>873</v>
      </c>
      <c r="C37" s="267" t="s">
        <v>874</v>
      </c>
      <c r="D37" s="268" t="s">
        <v>754</v>
      </c>
      <c r="E37" s="293" t="s">
        <v>858</v>
      </c>
      <c r="F37" s="269" t="s">
        <v>853</v>
      </c>
      <c r="G37" s="270" t="s">
        <v>854</v>
      </c>
      <c r="H37" s="271" t="s">
        <v>313</v>
      </c>
      <c r="I37" s="237" t="s">
        <v>572</v>
      </c>
      <c r="J37" s="294" t="s">
        <v>669</v>
      </c>
      <c r="K37" s="272">
        <v>0.8</v>
      </c>
      <c r="L37" s="273"/>
      <c r="M37" s="416">
        <v>34</v>
      </c>
      <c r="N37" s="416">
        <v>34</v>
      </c>
      <c r="O37" s="420">
        <f t="shared" si="2"/>
        <v>1</v>
      </c>
      <c r="P37" s="417">
        <v>1.25</v>
      </c>
      <c r="Q37" s="295">
        <f t="shared" si="3"/>
        <v>124.99999999999999</v>
      </c>
      <c r="R37" s="418"/>
    </row>
    <row r="38" spans="1:18" ht="43.2" x14ac:dyDescent="0.3">
      <c r="A38" s="292" t="s">
        <v>305</v>
      </c>
      <c r="B38" s="267" t="s">
        <v>873</v>
      </c>
      <c r="C38" s="267" t="s">
        <v>874</v>
      </c>
      <c r="D38" s="268" t="s">
        <v>754</v>
      </c>
      <c r="E38" s="293" t="s">
        <v>859</v>
      </c>
      <c r="F38" s="269" t="s">
        <v>853</v>
      </c>
      <c r="G38" s="270" t="s">
        <v>854</v>
      </c>
      <c r="H38" s="271" t="s">
        <v>313</v>
      </c>
      <c r="I38" s="237" t="s">
        <v>572</v>
      </c>
      <c r="J38" s="294" t="s">
        <v>669</v>
      </c>
      <c r="K38" s="272">
        <v>0.8</v>
      </c>
      <c r="L38" s="273"/>
      <c r="M38" s="416">
        <v>34</v>
      </c>
      <c r="N38" s="416">
        <v>34</v>
      </c>
      <c r="O38" s="420">
        <f t="shared" si="2"/>
        <v>1</v>
      </c>
      <c r="P38" s="417">
        <v>1.25</v>
      </c>
      <c r="Q38" s="295">
        <f t="shared" si="3"/>
        <v>124.99999999999999</v>
      </c>
      <c r="R38" s="418"/>
    </row>
    <row r="39" spans="1:18" ht="43.2" x14ac:dyDescent="0.3">
      <c r="A39" s="292" t="s">
        <v>305</v>
      </c>
      <c r="B39" s="267" t="s">
        <v>873</v>
      </c>
      <c r="C39" s="267" t="s">
        <v>874</v>
      </c>
      <c r="D39" s="268" t="s">
        <v>754</v>
      </c>
      <c r="E39" s="293" t="s">
        <v>860</v>
      </c>
      <c r="F39" s="269" t="s">
        <v>853</v>
      </c>
      <c r="G39" s="270" t="s">
        <v>854</v>
      </c>
      <c r="H39" s="271" t="s">
        <v>313</v>
      </c>
      <c r="I39" s="237" t="s">
        <v>572</v>
      </c>
      <c r="J39" s="294" t="s">
        <v>669</v>
      </c>
      <c r="K39" s="272">
        <v>0.8</v>
      </c>
      <c r="L39" s="273"/>
      <c r="M39" s="416">
        <v>34</v>
      </c>
      <c r="N39" s="416">
        <v>34</v>
      </c>
      <c r="O39" s="420">
        <f t="shared" si="2"/>
        <v>1</v>
      </c>
      <c r="P39" s="417">
        <v>1.25</v>
      </c>
      <c r="Q39" s="295">
        <f t="shared" si="3"/>
        <v>124.99999999999999</v>
      </c>
      <c r="R39" s="418"/>
    </row>
    <row r="40" spans="1:18" ht="43.2" x14ac:dyDescent="0.3">
      <c r="A40" s="292" t="s">
        <v>305</v>
      </c>
      <c r="B40" s="267" t="s">
        <v>873</v>
      </c>
      <c r="C40" s="267" t="s">
        <v>874</v>
      </c>
      <c r="D40" s="268" t="s">
        <v>754</v>
      </c>
      <c r="E40" s="293" t="s">
        <v>755</v>
      </c>
      <c r="F40" s="269" t="s">
        <v>853</v>
      </c>
      <c r="G40" s="270" t="s">
        <v>854</v>
      </c>
      <c r="H40" s="271" t="s">
        <v>313</v>
      </c>
      <c r="I40" s="237" t="s">
        <v>572</v>
      </c>
      <c r="J40" s="294" t="s">
        <v>669</v>
      </c>
      <c r="K40" s="272">
        <v>0.8</v>
      </c>
      <c r="L40" s="273"/>
      <c r="M40" s="416">
        <v>34</v>
      </c>
      <c r="N40" s="416">
        <v>34</v>
      </c>
      <c r="O40" s="420">
        <f t="shared" si="2"/>
        <v>1</v>
      </c>
      <c r="P40" s="417">
        <v>1.25</v>
      </c>
      <c r="Q40" s="295">
        <f t="shared" si="3"/>
        <v>124.99999999999999</v>
      </c>
      <c r="R40" s="418"/>
    </row>
    <row r="41" spans="1:18" ht="43.2" x14ac:dyDescent="0.3">
      <c r="A41" s="292" t="s">
        <v>305</v>
      </c>
      <c r="B41" s="267" t="s">
        <v>873</v>
      </c>
      <c r="C41" s="267" t="s">
        <v>874</v>
      </c>
      <c r="D41" s="268" t="s">
        <v>754</v>
      </c>
      <c r="E41" s="293" t="s">
        <v>861</v>
      </c>
      <c r="F41" s="269" t="s">
        <v>875</v>
      </c>
      <c r="G41" s="270" t="s">
        <v>757</v>
      </c>
      <c r="H41" s="271" t="s">
        <v>313</v>
      </c>
      <c r="I41" s="237" t="s">
        <v>572</v>
      </c>
      <c r="J41" s="294" t="s">
        <v>669</v>
      </c>
      <c r="K41" s="272">
        <v>1</v>
      </c>
      <c r="L41" s="273"/>
      <c r="M41" s="416">
        <v>34</v>
      </c>
      <c r="N41" s="416">
        <v>34</v>
      </c>
      <c r="O41" s="420">
        <f t="shared" si="2"/>
        <v>1</v>
      </c>
      <c r="P41" s="417">
        <v>1</v>
      </c>
      <c r="Q41" s="295">
        <f t="shared" si="3"/>
        <v>99.999999999999986</v>
      </c>
      <c r="R41" s="418"/>
    </row>
    <row r="42" spans="1:18" ht="43.2" x14ac:dyDescent="0.3">
      <c r="A42" s="292" t="s">
        <v>305</v>
      </c>
      <c r="B42" s="267" t="s">
        <v>873</v>
      </c>
      <c r="C42" s="267" t="s">
        <v>874</v>
      </c>
      <c r="D42" s="268" t="s">
        <v>754</v>
      </c>
      <c r="E42" s="293" t="s">
        <v>862</v>
      </c>
      <c r="F42" s="269" t="s">
        <v>875</v>
      </c>
      <c r="G42" s="270" t="s">
        <v>757</v>
      </c>
      <c r="H42" s="271" t="s">
        <v>313</v>
      </c>
      <c r="I42" s="237" t="s">
        <v>572</v>
      </c>
      <c r="J42" s="294" t="s">
        <v>669</v>
      </c>
      <c r="K42" s="272">
        <v>1</v>
      </c>
      <c r="L42" s="273"/>
      <c r="M42" s="416">
        <v>34</v>
      </c>
      <c r="N42" s="416">
        <v>34</v>
      </c>
      <c r="O42" s="420">
        <f t="shared" si="2"/>
        <v>1</v>
      </c>
      <c r="P42" s="417">
        <v>1</v>
      </c>
      <c r="Q42" s="295">
        <f t="shared" si="3"/>
        <v>99.999999999999986</v>
      </c>
      <c r="R42" s="418"/>
    </row>
    <row r="43" spans="1:18" ht="43.2" x14ac:dyDescent="0.3">
      <c r="A43" s="292" t="s">
        <v>305</v>
      </c>
      <c r="B43" s="267" t="s">
        <v>873</v>
      </c>
      <c r="C43" s="267" t="s">
        <v>874</v>
      </c>
      <c r="D43" s="268" t="s">
        <v>754</v>
      </c>
      <c r="E43" s="293" t="s">
        <v>863</v>
      </c>
      <c r="F43" s="269" t="s">
        <v>875</v>
      </c>
      <c r="G43" s="270" t="s">
        <v>757</v>
      </c>
      <c r="H43" s="271" t="s">
        <v>313</v>
      </c>
      <c r="I43" s="237" t="s">
        <v>572</v>
      </c>
      <c r="J43" s="294" t="s">
        <v>669</v>
      </c>
      <c r="K43" s="272">
        <v>1</v>
      </c>
      <c r="L43" s="273"/>
      <c r="M43" s="416">
        <v>34</v>
      </c>
      <c r="N43" s="416">
        <v>34</v>
      </c>
      <c r="O43" s="420">
        <f t="shared" si="2"/>
        <v>1</v>
      </c>
      <c r="P43" s="417">
        <v>1</v>
      </c>
      <c r="Q43" s="295">
        <f t="shared" si="3"/>
        <v>99.999999999999986</v>
      </c>
      <c r="R43" s="418"/>
    </row>
    <row r="44" spans="1:18" ht="43.2" x14ac:dyDescent="0.3">
      <c r="A44" s="292" t="s">
        <v>305</v>
      </c>
      <c r="B44" s="267" t="s">
        <v>873</v>
      </c>
      <c r="C44" s="267" t="s">
        <v>874</v>
      </c>
      <c r="D44" s="268" t="s">
        <v>754</v>
      </c>
      <c r="E44" s="293" t="s">
        <v>864</v>
      </c>
      <c r="F44" s="269" t="s">
        <v>875</v>
      </c>
      <c r="G44" s="270" t="s">
        <v>757</v>
      </c>
      <c r="H44" s="271" t="s">
        <v>313</v>
      </c>
      <c r="I44" s="237" t="s">
        <v>572</v>
      </c>
      <c r="J44" s="294" t="s">
        <v>669</v>
      </c>
      <c r="K44" s="272">
        <v>1</v>
      </c>
      <c r="L44" s="273"/>
      <c r="M44" s="416">
        <v>34</v>
      </c>
      <c r="N44" s="416">
        <v>34</v>
      </c>
      <c r="O44" s="420">
        <f t="shared" si="2"/>
        <v>1</v>
      </c>
      <c r="P44" s="417">
        <v>1</v>
      </c>
      <c r="Q44" s="295">
        <f t="shared" si="3"/>
        <v>99.999999999999986</v>
      </c>
      <c r="R44" s="418"/>
    </row>
    <row r="45" spans="1:18" ht="43.2" x14ac:dyDescent="0.3">
      <c r="A45" s="292" t="s">
        <v>305</v>
      </c>
      <c r="B45" s="267" t="s">
        <v>873</v>
      </c>
      <c r="C45" s="267" t="s">
        <v>874</v>
      </c>
      <c r="D45" s="268" t="s">
        <v>754</v>
      </c>
      <c r="E45" s="293" t="s">
        <v>865</v>
      </c>
      <c r="F45" s="269" t="s">
        <v>875</v>
      </c>
      <c r="G45" s="270" t="s">
        <v>757</v>
      </c>
      <c r="H45" s="271" t="s">
        <v>313</v>
      </c>
      <c r="I45" s="237" t="s">
        <v>572</v>
      </c>
      <c r="J45" s="294" t="s">
        <v>669</v>
      </c>
      <c r="K45" s="272">
        <v>1</v>
      </c>
      <c r="L45" s="273"/>
      <c r="M45" s="416">
        <v>34</v>
      </c>
      <c r="N45" s="416">
        <v>34</v>
      </c>
      <c r="O45" s="420">
        <f t="shared" si="2"/>
        <v>1</v>
      </c>
      <c r="P45" s="417">
        <v>1</v>
      </c>
      <c r="Q45" s="295">
        <f t="shared" si="3"/>
        <v>99.999999999999986</v>
      </c>
      <c r="R45" s="418"/>
    </row>
    <row r="46" spans="1:18" ht="43.2" x14ac:dyDescent="0.3">
      <c r="A46" s="292" t="s">
        <v>305</v>
      </c>
      <c r="B46" s="267" t="s">
        <v>873</v>
      </c>
      <c r="C46" s="267" t="s">
        <v>874</v>
      </c>
      <c r="D46" s="268" t="s">
        <v>754</v>
      </c>
      <c r="E46" s="293" t="s">
        <v>866</v>
      </c>
      <c r="F46" s="269" t="s">
        <v>763</v>
      </c>
      <c r="G46" s="270" t="s">
        <v>854</v>
      </c>
      <c r="H46" s="271" t="s">
        <v>313</v>
      </c>
      <c r="I46" s="237" t="s">
        <v>572</v>
      </c>
      <c r="J46" s="294" t="s">
        <v>669</v>
      </c>
      <c r="K46" s="274">
        <v>0.55000000000000004</v>
      </c>
      <c r="L46" s="273"/>
      <c r="M46" s="416">
        <v>34</v>
      </c>
      <c r="N46" s="416">
        <v>21</v>
      </c>
      <c r="O46" s="420">
        <f t="shared" si="2"/>
        <v>0.61764705882352944</v>
      </c>
      <c r="P46" s="417">
        <v>1.1229946524064172</v>
      </c>
      <c r="Q46" s="295">
        <f t="shared" si="3"/>
        <v>112.29946524064169</v>
      </c>
      <c r="R46" s="418"/>
    </row>
    <row r="47" spans="1:18" ht="43.2" x14ac:dyDescent="0.3">
      <c r="A47" s="292" t="s">
        <v>305</v>
      </c>
      <c r="B47" s="267" t="s">
        <v>873</v>
      </c>
      <c r="C47" s="267" t="s">
        <v>874</v>
      </c>
      <c r="D47" s="268" t="s">
        <v>754</v>
      </c>
      <c r="E47" s="293" t="s">
        <v>867</v>
      </c>
      <c r="F47" s="269" t="s">
        <v>763</v>
      </c>
      <c r="G47" s="270" t="s">
        <v>854</v>
      </c>
      <c r="H47" s="271" t="s">
        <v>313</v>
      </c>
      <c r="I47" s="237" t="s">
        <v>572</v>
      </c>
      <c r="J47" s="294" t="s">
        <v>669</v>
      </c>
      <c r="K47" s="272">
        <v>0.7</v>
      </c>
      <c r="L47" s="273"/>
      <c r="M47" s="416">
        <v>34</v>
      </c>
      <c r="N47" s="416">
        <v>34</v>
      </c>
      <c r="O47" s="420">
        <f t="shared" si="2"/>
        <v>1</v>
      </c>
      <c r="P47" s="417">
        <v>1.4285714285714286</v>
      </c>
      <c r="Q47" s="295">
        <f t="shared" si="3"/>
        <v>142.85714285714289</v>
      </c>
      <c r="R47" s="418"/>
    </row>
    <row r="48" spans="1:18" ht="43.2" x14ac:dyDescent="0.3">
      <c r="A48" s="292" t="s">
        <v>305</v>
      </c>
      <c r="B48" s="267" t="s">
        <v>873</v>
      </c>
      <c r="C48" s="267" t="s">
        <v>874</v>
      </c>
      <c r="D48" s="268" t="s">
        <v>754</v>
      </c>
      <c r="E48" s="293" t="s">
        <v>868</v>
      </c>
      <c r="F48" s="269" t="s">
        <v>763</v>
      </c>
      <c r="G48" s="270" t="s">
        <v>757</v>
      </c>
      <c r="H48" s="271" t="s">
        <v>313</v>
      </c>
      <c r="I48" s="237" t="s">
        <v>572</v>
      </c>
      <c r="J48" s="294" t="s">
        <v>669</v>
      </c>
      <c r="K48" s="272">
        <v>1</v>
      </c>
      <c r="L48" s="273"/>
      <c r="M48" s="416">
        <v>34</v>
      </c>
      <c r="N48" s="416">
        <v>34</v>
      </c>
      <c r="O48" s="420">
        <f t="shared" si="2"/>
        <v>1</v>
      </c>
      <c r="P48" s="417">
        <v>1</v>
      </c>
      <c r="Q48" s="295">
        <f t="shared" si="3"/>
        <v>99.999999999999986</v>
      </c>
      <c r="R48" s="418"/>
    </row>
    <row r="49" spans="1:18" ht="43.2" x14ac:dyDescent="0.3">
      <c r="A49" s="292" t="s">
        <v>305</v>
      </c>
      <c r="B49" s="267" t="s">
        <v>873</v>
      </c>
      <c r="C49" s="267" t="s">
        <v>874</v>
      </c>
      <c r="D49" s="268" t="s">
        <v>754</v>
      </c>
      <c r="E49" s="293" t="s">
        <v>869</v>
      </c>
      <c r="F49" s="269" t="s">
        <v>763</v>
      </c>
      <c r="G49" s="270" t="s">
        <v>757</v>
      </c>
      <c r="H49" s="271" t="s">
        <v>313</v>
      </c>
      <c r="I49" s="237" t="s">
        <v>572</v>
      </c>
      <c r="J49" s="294" t="s">
        <v>669</v>
      </c>
      <c r="K49" s="272">
        <v>1</v>
      </c>
      <c r="L49" s="273"/>
      <c r="M49" s="416">
        <v>34</v>
      </c>
      <c r="N49" s="416">
        <v>34</v>
      </c>
      <c r="O49" s="420">
        <f t="shared" si="2"/>
        <v>1</v>
      </c>
      <c r="P49" s="417">
        <v>1</v>
      </c>
      <c r="Q49" s="295">
        <f t="shared" si="3"/>
        <v>99.999999999999986</v>
      </c>
      <c r="R49" s="418"/>
    </row>
    <row r="50" spans="1:18" ht="43.2" x14ac:dyDescent="0.3">
      <c r="A50" s="292" t="s">
        <v>305</v>
      </c>
      <c r="B50" s="267" t="s">
        <v>873</v>
      </c>
      <c r="C50" s="267" t="s">
        <v>874</v>
      </c>
      <c r="D50" s="268" t="s">
        <v>754</v>
      </c>
      <c r="E50" s="293" t="s">
        <v>870</v>
      </c>
      <c r="F50" s="269" t="s">
        <v>763</v>
      </c>
      <c r="G50" s="270" t="s">
        <v>854</v>
      </c>
      <c r="H50" s="271" t="s">
        <v>313</v>
      </c>
      <c r="I50" s="237" t="s">
        <v>572</v>
      </c>
      <c r="J50" s="294" t="s">
        <v>669</v>
      </c>
      <c r="K50" s="272">
        <v>0.8</v>
      </c>
      <c r="L50" s="273"/>
      <c r="M50" s="416">
        <v>34</v>
      </c>
      <c r="N50" s="416">
        <v>34</v>
      </c>
      <c r="O50" s="420">
        <f t="shared" si="2"/>
        <v>1</v>
      </c>
      <c r="P50" s="417">
        <v>1.25</v>
      </c>
      <c r="Q50" s="295">
        <f t="shared" si="3"/>
        <v>124.99999999999999</v>
      </c>
      <c r="R50" s="418"/>
    </row>
    <row r="51" spans="1:18" ht="43.2" x14ac:dyDescent="0.3">
      <c r="A51" s="292" t="s">
        <v>305</v>
      </c>
      <c r="B51" s="267" t="s">
        <v>873</v>
      </c>
      <c r="C51" s="267" t="s">
        <v>874</v>
      </c>
      <c r="D51" s="268" t="s">
        <v>754</v>
      </c>
      <c r="E51" s="293" t="s">
        <v>871</v>
      </c>
      <c r="F51" s="269" t="s">
        <v>763</v>
      </c>
      <c r="G51" s="270" t="s">
        <v>854</v>
      </c>
      <c r="H51" s="271" t="s">
        <v>313</v>
      </c>
      <c r="I51" s="237" t="s">
        <v>572</v>
      </c>
      <c r="J51" s="294" t="s">
        <v>669</v>
      </c>
      <c r="K51" s="272">
        <v>0.8</v>
      </c>
      <c r="L51" s="273"/>
      <c r="M51" s="416">
        <v>34</v>
      </c>
      <c r="N51" s="416">
        <v>34</v>
      </c>
      <c r="O51" s="420">
        <f t="shared" si="2"/>
        <v>1</v>
      </c>
      <c r="P51" s="417">
        <v>1.25</v>
      </c>
      <c r="Q51" s="295">
        <f t="shared" si="3"/>
        <v>124.99999999999999</v>
      </c>
      <c r="R51" s="418"/>
    </row>
    <row r="52" spans="1:18" ht="43.2" x14ac:dyDescent="0.3">
      <c r="A52" s="292" t="s">
        <v>305</v>
      </c>
      <c r="B52" s="267" t="s">
        <v>873</v>
      </c>
      <c r="C52" s="267" t="s">
        <v>874</v>
      </c>
      <c r="D52" s="268" t="s">
        <v>754</v>
      </c>
      <c r="E52" s="293" t="s">
        <v>872</v>
      </c>
      <c r="F52" s="269" t="s">
        <v>763</v>
      </c>
      <c r="G52" s="270" t="s">
        <v>757</v>
      </c>
      <c r="H52" s="271" t="s">
        <v>313</v>
      </c>
      <c r="I52" s="237" t="s">
        <v>572</v>
      </c>
      <c r="J52" s="294" t="s">
        <v>669</v>
      </c>
      <c r="K52" s="272">
        <v>1</v>
      </c>
      <c r="L52" s="273"/>
      <c r="M52" s="416">
        <v>34</v>
      </c>
      <c r="N52" s="416">
        <v>34</v>
      </c>
      <c r="O52" s="420">
        <f t="shared" si="2"/>
        <v>1</v>
      </c>
      <c r="P52" s="417">
        <v>1</v>
      </c>
      <c r="Q52" s="295">
        <f t="shared" si="3"/>
        <v>99.999999999999986</v>
      </c>
      <c r="R52" s="418"/>
    </row>
    <row r="53" spans="1:18" ht="14.4" x14ac:dyDescent="0.3">
      <c r="A53" s="292" t="s">
        <v>305</v>
      </c>
      <c r="B53" s="267" t="s">
        <v>876</v>
      </c>
      <c r="C53" s="267" t="s">
        <v>874</v>
      </c>
      <c r="D53" s="268" t="s">
        <v>754</v>
      </c>
      <c r="E53" s="293" t="s">
        <v>852</v>
      </c>
      <c r="F53" s="269" t="s">
        <v>853</v>
      </c>
      <c r="G53" s="270" t="s">
        <v>757</v>
      </c>
      <c r="H53" s="271" t="s">
        <v>313</v>
      </c>
      <c r="I53" s="237" t="s">
        <v>572</v>
      </c>
      <c r="J53" s="294" t="s">
        <v>669</v>
      </c>
      <c r="K53" s="272">
        <v>1</v>
      </c>
      <c r="L53" s="273"/>
      <c r="M53" s="416">
        <v>303</v>
      </c>
      <c r="N53" s="416">
        <v>296</v>
      </c>
      <c r="O53" s="420">
        <f t="shared" si="2"/>
        <v>0.97689768976897695</v>
      </c>
      <c r="P53" s="417">
        <v>0.97689768976897695</v>
      </c>
      <c r="Q53" s="295">
        <f t="shared" si="3"/>
        <v>97.689768976897696</v>
      </c>
      <c r="R53" s="418"/>
    </row>
    <row r="54" spans="1:18" ht="14.4" x14ac:dyDescent="0.3">
      <c r="A54" s="292" t="s">
        <v>305</v>
      </c>
      <c r="B54" s="267" t="s">
        <v>876</v>
      </c>
      <c r="C54" s="267" t="s">
        <v>874</v>
      </c>
      <c r="D54" s="268" t="s">
        <v>754</v>
      </c>
      <c r="E54" s="293" t="s">
        <v>783</v>
      </c>
      <c r="F54" s="269" t="s">
        <v>853</v>
      </c>
      <c r="G54" s="270" t="s">
        <v>757</v>
      </c>
      <c r="H54" s="271" t="s">
        <v>313</v>
      </c>
      <c r="I54" s="237" t="s">
        <v>572</v>
      </c>
      <c r="J54" s="294" t="s">
        <v>669</v>
      </c>
      <c r="K54" s="272">
        <v>1</v>
      </c>
      <c r="L54" s="273"/>
      <c r="M54" s="416">
        <v>303</v>
      </c>
      <c r="N54" s="416">
        <v>291</v>
      </c>
      <c r="O54" s="420">
        <f t="shared" si="2"/>
        <v>0.96039603960396036</v>
      </c>
      <c r="P54" s="417">
        <v>0.96039603960396036</v>
      </c>
      <c r="Q54" s="295">
        <f t="shared" si="3"/>
        <v>96.03960396039605</v>
      </c>
      <c r="R54" s="418"/>
    </row>
    <row r="55" spans="1:18" ht="14.4" x14ac:dyDescent="0.3">
      <c r="A55" s="292" t="s">
        <v>305</v>
      </c>
      <c r="B55" s="267" t="s">
        <v>876</v>
      </c>
      <c r="C55" s="267" t="s">
        <v>874</v>
      </c>
      <c r="D55" s="268" t="s">
        <v>754</v>
      </c>
      <c r="E55" s="293" t="s">
        <v>784</v>
      </c>
      <c r="F55" s="269" t="s">
        <v>853</v>
      </c>
      <c r="G55" s="270" t="s">
        <v>757</v>
      </c>
      <c r="H55" s="271" t="s">
        <v>313</v>
      </c>
      <c r="I55" s="237" t="s">
        <v>572</v>
      </c>
      <c r="J55" s="294" t="s">
        <v>669</v>
      </c>
      <c r="K55" s="272">
        <v>1</v>
      </c>
      <c r="L55" s="273"/>
      <c r="M55" s="416">
        <v>303</v>
      </c>
      <c r="N55" s="416">
        <v>291</v>
      </c>
      <c r="O55" s="420">
        <f t="shared" si="2"/>
        <v>0.96039603960396036</v>
      </c>
      <c r="P55" s="417">
        <v>0.96039603960396036</v>
      </c>
      <c r="Q55" s="295">
        <f t="shared" si="3"/>
        <v>96.03960396039605</v>
      </c>
      <c r="R55" s="418"/>
    </row>
    <row r="56" spans="1:18" ht="14.4" x14ac:dyDescent="0.3">
      <c r="A56" s="292" t="s">
        <v>305</v>
      </c>
      <c r="B56" s="267" t="s">
        <v>876</v>
      </c>
      <c r="C56" s="267" t="s">
        <v>874</v>
      </c>
      <c r="D56" s="268" t="s">
        <v>754</v>
      </c>
      <c r="E56" s="293" t="s">
        <v>796</v>
      </c>
      <c r="F56" s="269" t="s">
        <v>763</v>
      </c>
      <c r="G56" s="270" t="s">
        <v>854</v>
      </c>
      <c r="H56" s="271" t="s">
        <v>313</v>
      </c>
      <c r="I56" s="237" t="s">
        <v>572</v>
      </c>
      <c r="J56" s="294" t="s">
        <v>669</v>
      </c>
      <c r="K56" s="272">
        <v>0.8</v>
      </c>
      <c r="L56" s="273"/>
      <c r="M56" s="416">
        <v>303</v>
      </c>
      <c r="N56" s="416">
        <v>243</v>
      </c>
      <c r="O56" s="420">
        <f t="shared" si="2"/>
        <v>0.80198019801980203</v>
      </c>
      <c r="P56" s="417">
        <v>1.0024752475247525</v>
      </c>
      <c r="Q56" s="295">
        <f t="shared" si="3"/>
        <v>100.24752475247524</v>
      </c>
      <c r="R56" s="418"/>
    </row>
    <row r="57" spans="1:18" ht="14.4" x14ac:dyDescent="0.3">
      <c r="A57" s="292" t="s">
        <v>305</v>
      </c>
      <c r="B57" s="267" t="s">
        <v>876</v>
      </c>
      <c r="C57" s="267" t="s">
        <v>874</v>
      </c>
      <c r="D57" s="268" t="s">
        <v>754</v>
      </c>
      <c r="E57" s="293" t="s">
        <v>765</v>
      </c>
      <c r="F57" s="269" t="s">
        <v>853</v>
      </c>
      <c r="G57" s="270" t="s">
        <v>854</v>
      </c>
      <c r="H57" s="271" t="s">
        <v>313</v>
      </c>
      <c r="I57" s="237" t="s">
        <v>572</v>
      </c>
      <c r="J57" s="294" t="s">
        <v>669</v>
      </c>
      <c r="K57" s="272">
        <v>0.8</v>
      </c>
      <c r="L57" s="273"/>
      <c r="M57" s="416">
        <v>303</v>
      </c>
      <c r="N57" s="416">
        <v>291</v>
      </c>
      <c r="O57" s="420">
        <f t="shared" si="2"/>
        <v>0.96039603960396036</v>
      </c>
      <c r="P57" s="417">
        <v>1.2004950495049505</v>
      </c>
      <c r="Q57" s="295">
        <f t="shared" si="3"/>
        <v>120.04950495049505</v>
      </c>
      <c r="R57" s="418"/>
    </row>
    <row r="58" spans="1:18" ht="66.599999999999994" x14ac:dyDescent="0.3">
      <c r="A58" s="292" t="s">
        <v>305</v>
      </c>
      <c r="B58" s="267" t="s">
        <v>876</v>
      </c>
      <c r="C58" s="267" t="s">
        <v>874</v>
      </c>
      <c r="D58" s="268" t="s">
        <v>754</v>
      </c>
      <c r="E58" s="293" t="s">
        <v>855</v>
      </c>
      <c r="F58" s="269" t="s">
        <v>763</v>
      </c>
      <c r="G58" s="270" t="s">
        <v>854</v>
      </c>
      <c r="H58" s="271" t="s">
        <v>313</v>
      </c>
      <c r="I58" s="237" t="s">
        <v>572</v>
      </c>
      <c r="J58" s="294" t="s">
        <v>669</v>
      </c>
      <c r="K58" s="274">
        <v>0.55000000000000004</v>
      </c>
      <c r="L58" s="273"/>
      <c r="M58" s="416">
        <v>303</v>
      </c>
      <c r="N58" s="416">
        <v>243</v>
      </c>
      <c r="O58" s="420">
        <f t="shared" si="2"/>
        <v>0.80198019801980203</v>
      </c>
      <c r="P58" s="417">
        <v>1.4581458145814581</v>
      </c>
      <c r="Q58" s="295">
        <f t="shared" si="3"/>
        <v>145.8145814581458</v>
      </c>
      <c r="R58" s="418" t="s">
        <v>1097</v>
      </c>
    </row>
    <row r="59" spans="1:18" ht="14.4" x14ac:dyDescent="0.3">
      <c r="A59" s="292" t="s">
        <v>305</v>
      </c>
      <c r="B59" s="267" t="s">
        <v>876</v>
      </c>
      <c r="C59" s="267" t="s">
        <v>874</v>
      </c>
      <c r="D59" s="268" t="s">
        <v>754</v>
      </c>
      <c r="E59" s="293" t="s">
        <v>856</v>
      </c>
      <c r="F59" s="269" t="s">
        <v>763</v>
      </c>
      <c r="G59" s="270" t="s">
        <v>757</v>
      </c>
      <c r="H59" s="271" t="s">
        <v>313</v>
      </c>
      <c r="I59" s="237" t="s">
        <v>572</v>
      </c>
      <c r="J59" s="294" t="s">
        <v>669</v>
      </c>
      <c r="K59" s="272">
        <v>1</v>
      </c>
      <c r="L59" s="273"/>
      <c r="M59" s="416">
        <v>303</v>
      </c>
      <c r="N59" s="416">
        <v>269</v>
      </c>
      <c r="O59" s="420">
        <f t="shared" si="2"/>
        <v>0.88778877887788776</v>
      </c>
      <c r="P59" s="417">
        <v>0.88778877887788776</v>
      </c>
      <c r="Q59" s="295">
        <f t="shared" si="3"/>
        <v>88.778877887788781</v>
      </c>
      <c r="R59" s="418"/>
    </row>
    <row r="60" spans="1:18" ht="14.4" x14ac:dyDescent="0.3">
      <c r="A60" s="292" t="s">
        <v>305</v>
      </c>
      <c r="B60" s="267" t="s">
        <v>876</v>
      </c>
      <c r="C60" s="267" t="s">
        <v>874</v>
      </c>
      <c r="D60" s="268" t="s">
        <v>754</v>
      </c>
      <c r="E60" s="293" t="s">
        <v>857</v>
      </c>
      <c r="F60" s="269" t="s">
        <v>853</v>
      </c>
      <c r="G60" s="270" t="s">
        <v>757</v>
      </c>
      <c r="H60" s="271" t="s">
        <v>313</v>
      </c>
      <c r="I60" s="237" t="s">
        <v>572</v>
      </c>
      <c r="J60" s="294" t="s">
        <v>669</v>
      </c>
      <c r="K60" s="272">
        <v>1</v>
      </c>
      <c r="L60" s="273"/>
      <c r="M60" s="416">
        <v>303</v>
      </c>
      <c r="N60" s="416">
        <v>269</v>
      </c>
      <c r="O60" s="420">
        <f t="shared" si="2"/>
        <v>0.88778877887788776</v>
      </c>
      <c r="P60" s="417">
        <v>0.88778877887788776</v>
      </c>
      <c r="Q60" s="295">
        <f t="shared" si="3"/>
        <v>88.778877887788781</v>
      </c>
      <c r="R60" s="418"/>
    </row>
    <row r="61" spans="1:18" ht="14.4" x14ac:dyDescent="0.3">
      <c r="A61" s="292" t="s">
        <v>305</v>
      </c>
      <c r="B61" s="267" t="s">
        <v>876</v>
      </c>
      <c r="C61" s="267" t="s">
        <v>874</v>
      </c>
      <c r="D61" s="268" t="s">
        <v>754</v>
      </c>
      <c r="E61" s="293" t="s">
        <v>858</v>
      </c>
      <c r="F61" s="269" t="s">
        <v>853</v>
      </c>
      <c r="G61" s="270" t="s">
        <v>854</v>
      </c>
      <c r="H61" s="271" t="s">
        <v>313</v>
      </c>
      <c r="I61" s="237" t="s">
        <v>572</v>
      </c>
      <c r="J61" s="294" t="s">
        <v>669</v>
      </c>
      <c r="K61" s="272">
        <v>0.8</v>
      </c>
      <c r="L61" s="273"/>
      <c r="M61" s="416">
        <v>303</v>
      </c>
      <c r="N61" s="416">
        <v>269</v>
      </c>
      <c r="O61" s="420">
        <f t="shared" si="2"/>
        <v>0.88778877887788776</v>
      </c>
      <c r="P61" s="417">
        <v>1.1097359735973595</v>
      </c>
      <c r="Q61" s="295">
        <f t="shared" si="3"/>
        <v>110.97359735973598</v>
      </c>
      <c r="R61" s="418"/>
    </row>
    <row r="62" spans="1:18" ht="14.4" x14ac:dyDescent="0.3">
      <c r="A62" s="292" t="s">
        <v>305</v>
      </c>
      <c r="B62" s="267" t="s">
        <v>876</v>
      </c>
      <c r="C62" s="267" t="s">
        <v>874</v>
      </c>
      <c r="D62" s="268" t="s">
        <v>754</v>
      </c>
      <c r="E62" s="293" t="s">
        <v>859</v>
      </c>
      <c r="F62" s="269" t="s">
        <v>853</v>
      </c>
      <c r="G62" s="270" t="s">
        <v>854</v>
      </c>
      <c r="H62" s="271" t="s">
        <v>313</v>
      </c>
      <c r="I62" s="237" t="s">
        <v>572</v>
      </c>
      <c r="J62" s="294" t="s">
        <v>669</v>
      </c>
      <c r="K62" s="272">
        <v>0.8</v>
      </c>
      <c r="L62" s="273"/>
      <c r="M62" s="416">
        <v>303</v>
      </c>
      <c r="N62" s="416">
        <v>269</v>
      </c>
      <c r="O62" s="420">
        <f t="shared" si="2"/>
        <v>0.88778877887788776</v>
      </c>
      <c r="P62" s="417">
        <v>1.1097359735973595</v>
      </c>
      <c r="Q62" s="295">
        <f t="shared" si="3"/>
        <v>110.97359735973598</v>
      </c>
      <c r="R62" s="418"/>
    </row>
    <row r="63" spans="1:18" ht="14.4" x14ac:dyDescent="0.3">
      <c r="A63" s="292" t="s">
        <v>305</v>
      </c>
      <c r="B63" s="267" t="s">
        <v>876</v>
      </c>
      <c r="C63" s="267" t="s">
        <v>874</v>
      </c>
      <c r="D63" s="268" t="s">
        <v>754</v>
      </c>
      <c r="E63" s="293" t="s">
        <v>860</v>
      </c>
      <c r="F63" s="269" t="s">
        <v>853</v>
      </c>
      <c r="G63" s="270" t="s">
        <v>854</v>
      </c>
      <c r="H63" s="271" t="s">
        <v>313</v>
      </c>
      <c r="I63" s="237" t="s">
        <v>572</v>
      </c>
      <c r="J63" s="294" t="s">
        <v>669</v>
      </c>
      <c r="K63" s="272">
        <v>0.8</v>
      </c>
      <c r="L63" s="273"/>
      <c r="M63" s="416">
        <v>303</v>
      </c>
      <c r="N63" s="416">
        <v>269</v>
      </c>
      <c r="O63" s="420">
        <f t="shared" si="2"/>
        <v>0.88778877887788776</v>
      </c>
      <c r="P63" s="417">
        <v>1.1097359735973595</v>
      </c>
      <c r="Q63" s="295">
        <f t="shared" si="3"/>
        <v>110.97359735973598</v>
      </c>
      <c r="R63" s="418"/>
    </row>
    <row r="64" spans="1:18" ht="14.4" x14ac:dyDescent="0.3">
      <c r="A64" s="292" t="s">
        <v>305</v>
      </c>
      <c r="B64" s="267" t="s">
        <v>876</v>
      </c>
      <c r="C64" s="267" t="s">
        <v>874</v>
      </c>
      <c r="D64" s="268" t="s">
        <v>754</v>
      </c>
      <c r="E64" s="293" t="s">
        <v>755</v>
      </c>
      <c r="F64" s="269" t="s">
        <v>853</v>
      </c>
      <c r="G64" s="270" t="s">
        <v>854</v>
      </c>
      <c r="H64" s="271" t="s">
        <v>313</v>
      </c>
      <c r="I64" s="237" t="s">
        <v>572</v>
      </c>
      <c r="J64" s="294" t="s">
        <v>669</v>
      </c>
      <c r="K64" s="272">
        <v>0.8</v>
      </c>
      <c r="L64" s="273"/>
      <c r="M64" s="416">
        <v>303</v>
      </c>
      <c r="N64" s="416">
        <v>269</v>
      </c>
      <c r="O64" s="420">
        <f t="shared" si="2"/>
        <v>0.88778877887788776</v>
      </c>
      <c r="P64" s="417">
        <v>1.1097359735973595</v>
      </c>
      <c r="Q64" s="295">
        <f t="shared" si="3"/>
        <v>110.97359735973598</v>
      </c>
      <c r="R64" s="418"/>
    </row>
    <row r="65" spans="1:18" ht="14.4" x14ac:dyDescent="0.3">
      <c r="A65" s="292" t="s">
        <v>305</v>
      </c>
      <c r="B65" s="267" t="s">
        <v>876</v>
      </c>
      <c r="C65" s="267" t="s">
        <v>874</v>
      </c>
      <c r="D65" s="268" t="s">
        <v>754</v>
      </c>
      <c r="E65" s="293" t="s">
        <v>861</v>
      </c>
      <c r="F65" s="269" t="s">
        <v>875</v>
      </c>
      <c r="G65" s="270" t="s">
        <v>757</v>
      </c>
      <c r="H65" s="271" t="s">
        <v>313</v>
      </c>
      <c r="I65" s="237" t="s">
        <v>572</v>
      </c>
      <c r="J65" s="294" t="s">
        <v>669</v>
      </c>
      <c r="K65" s="272">
        <v>1</v>
      </c>
      <c r="L65" s="273"/>
      <c r="M65" s="416">
        <v>303</v>
      </c>
      <c r="N65" s="416">
        <v>269</v>
      </c>
      <c r="O65" s="420">
        <f t="shared" si="2"/>
        <v>0.88778877887788776</v>
      </c>
      <c r="P65" s="417">
        <v>0.88778877887788776</v>
      </c>
      <c r="Q65" s="295">
        <f t="shared" si="3"/>
        <v>88.778877887788781</v>
      </c>
      <c r="R65" s="418"/>
    </row>
    <row r="66" spans="1:18" ht="14.4" x14ac:dyDescent="0.3">
      <c r="A66" s="292" t="s">
        <v>305</v>
      </c>
      <c r="B66" s="267" t="s">
        <v>876</v>
      </c>
      <c r="C66" s="267" t="s">
        <v>874</v>
      </c>
      <c r="D66" s="268" t="s">
        <v>754</v>
      </c>
      <c r="E66" s="293" t="s">
        <v>862</v>
      </c>
      <c r="F66" s="269" t="s">
        <v>875</v>
      </c>
      <c r="G66" s="270" t="s">
        <v>757</v>
      </c>
      <c r="H66" s="271" t="s">
        <v>313</v>
      </c>
      <c r="I66" s="237" t="s">
        <v>572</v>
      </c>
      <c r="J66" s="294" t="s">
        <v>669</v>
      </c>
      <c r="K66" s="272">
        <v>1</v>
      </c>
      <c r="L66" s="273"/>
      <c r="M66" s="416">
        <v>303</v>
      </c>
      <c r="N66" s="416">
        <v>269</v>
      </c>
      <c r="O66" s="420">
        <f t="shared" si="2"/>
        <v>0.88778877887788776</v>
      </c>
      <c r="P66" s="417">
        <v>0.88778877887788776</v>
      </c>
      <c r="Q66" s="295">
        <f t="shared" si="3"/>
        <v>88.778877887788781</v>
      </c>
      <c r="R66" s="418"/>
    </row>
    <row r="67" spans="1:18" ht="14.4" x14ac:dyDescent="0.3">
      <c r="A67" s="292" t="s">
        <v>305</v>
      </c>
      <c r="B67" s="267" t="s">
        <v>876</v>
      </c>
      <c r="C67" s="267" t="s">
        <v>874</v>
      </c>
      <c r="D67" s="268" t="s">
        <v>754</v>
      </c>
      <c r="E67" s="293" t="s">
        <v>863</v>
      </c>
      <c r="F67" s="269" t="s">
        <v>875</v>
      </c>
      <c r="G67" s="270" t="s">
        <v>757</v>
      </c>
      <c r="H67" s="271" t="s">
        <v>313</v>
      </c>
      <c r="I67" s="237" t="s">
        <v>572</v>
      </c>
      <c r="J67" s="294" t="s">
        <v>669</v>
      </c>
      <c r="K67" s="272">
        <v>1</v>
      </c>
      <c r="L67" s="273"/>
      <c r="M67" s="416">
        <v>303</v>
      </c>
      <c r="N67" s="416">
        <v>269</v>
      </c>
      <c r="O67" s="420">
        <f t="shared" si="2"/>
        <v>0.88778877887788776</v>
      </c>
      <c r="P67" s="417">
        <v>0.88778877887788776</v>
      </c>
      <c r="Q67" s="295">
        <f t="shared" si="3"/>
        <v>88.778877887788781</v>
      </c>
      <c r="R67" s="418"/>
    </row>
    <row r="68" spans="1:18" ht="14.4" x14ac:dyDescent="0.3">
      <c r="A68" s="292" t="s">
        <v>305</v>
      </c>
      <c r="B68" s="267" t="s">
        <v>876</v>
      </c>
      <c r="C68" s="267" t="s">
        <v>874</v>
      </c>
      <c r="D68" s="268" t="s">
        <v>754</v>
      </c>
      <c r="E68" s="293" t="s">
        <v>864</v>
      </c>
      <c r="F68" s="269" t="s">
        <v>875</v>
      </c>
      <c r="G68" s="270" t="s">
        <v>757</v>
      </c>
      <c r="H68" s="271" t="s">
        <v>313</v>
      </c>
      <c r="I68" s="237" t="s">
        <v>572</v>
      </c>
      <c r="J68" s="294" t="s">
        <v>669</v>
      </c>
      <c r="K68" s="272">
        <v>1</v>
      </c>
      <c r="L68" s="273"/>
      <c r="M68" s="416">
        <v>303</v>
      </c>
      <c r="N68" s="416">
        <v>269</v>
      </c>
      <c r="O68" s="420">
        <f t="shared" si="2"/>
        <v>0.88778877887788776</v>
      </c>
      <c r="P68" s="417">
        <v>0.88778877887788776</v>
      </c>
      <c r="Q68" s="295">
        <f t="shared" si="3"/>
        <v>88.778877887788781</v>
      </c>
      <c r="R68" s="418"/>
    </row>
    <row r="69" spans="1:18" ht="14.4" x14ac:dyDescent="0.3">
      <c r="A69" s="292" t="s">
        <v>305</v>
      </c>
      <c r="B69" s="267" t="s">
        <v>876</v>
      </c>
      <c r="C69" s="267" t="s">
        <v>874</v>
      </c>
      <c r="D69" s="268" t="s">
        <v>754</v>
      </c>
      <c r="E69" s="293" t="s">
        <v>865</v>
      </c>
      <c r="F69" s="269" t="s">
        <v>875</v>
      </c>
      <c r="G69" s="270" t="s">
        <v>757</v>
      </c>
      <c r="H69" s="271" t="s">
        <v>313</v>
      </c>
      <c r="I69" s="237" t="s">
        <v>572</v>
      </c>
      <c r="J69" s="294" t="s">
        <v>669</v>
      </c>
      <c r="K69" s="272">
        <v>1</v>
      </c>
      <c r="L69" s="273"/>
      <c r="M69" s="416">
        <v>303</v>
      </c>
      <c r="N69" s="416">
        <v>269</v>
      </c>
      <c r="O69" s="420">
        <f t="shared" si="2"/>
        <v>0.88778877887788776</v>
      </c>
      <c r="P69" s="417">
        <v>0.88778877887788776</v>
      </c>
      <c r="Q69" s="295">
        <f t="shared" si="3"/>
        <v>88.778877887788781</v>
      </c>
      <c r="R69" s="418"/>
    </row>
    <row r="70" spans="1:18" ht="14.4" x14ac:dyDescent="0.3">
      <c r="A70" s="292" t="s">
        <v>305</v>
      </c>
      <c r="B70" s="267" t="s">
        <v>876</v>
      </c>
      <c r="C70" s="267" t="s">
        <v>874</v>
      </c>
      <c r="D70" s="268" t="s">
        <v>754</v>
      </c>
      <c r="E70" s="293" t="s">
        <v>866</v>
      </c>
      <c r="F70" s="269" t="s">
        <v>763</v>
      </c>
      <c r="G70" s="270" t="s">
        <v>854</v>
      </c>
      <c r="H70" s="271" t="s">
        <v>313</v>
      </c>
      <c r="I70" s="237" t="s">
        <v>572</v>
      </c>
      <c r="J70" s="294" t="s">
        <v>669</v>
      </c>
      <c r="K70" s="274">
        <v>0.55000000000000004</v>
      </c>
      <c r="L70" s="273"/>
      <c r="M70" s="416">
        <v>303</v>
      </c>
      <c r="N70" s="416">
        <v>243</v>
      </c>
      <c r="O70" s="420">
        <f t="shared" si="2"/>
        <v>0.80198019801980203</v>
      </c>
      <c r="P70" s="417">
        <v>1.4581458145814581</v>
      </c>
      <c r="Q70" s="295">
        <f t="shared" si="3"/>
        <v>145.8145814581458</v>
      </c>
      <c r="R70" s="418"/>
    </row>
    <row r="71" spans="1:18" ht="14.4" x14ac:dyDescent="0.3">
      <c r="A71" s="292" t="s">
        <v>305</v>
      </c>
      <c r="B71" s="267" t="s">
        <v>876</v>
      </c>
      <c r="C71" s="267" t="s">
        <v>874</v>
      </c>
      <c r="D71" s="268" t="s">
        <v>754</v>
      </c>
      <c r="E71" s="293" t="s">
        <v>867</v>
      </c>
      <c r="F71" s="269" t="s">
        <v>763</v>
      </c>
      <c r="G71" s="270" t="s">
        <v>854</v>
      </c>
      <c r="H71" s="271" t="s">
        <v>313</v>
      </c>
      <c r="I71" s="237" t="s">
        <v>572</v>
      </c>
      <c r="J71" s="294" t="s">
        <v>669</v>
      </c>
      <c r="K71" s="272">
        <v>0.7</v>
      </c>
      <c r="L71" s="273"/>
      <c r="M71" s="416">
        <v>303</v>
      </c>
      <c r="N71" s="416">
        <v>291</v>
      </c>
      <c r="O71" s="420">
        <f t="shared" si="2"/>
        <v>0.96039603960396036</v>
      </c>
      <c r="P71" s="417">
        <v>1.3719943422913721</v>
      </c>
      <c r="Q71" s="295">
        <f t="shared" si="3"/>
        <v>137.19943422913721</v>
      </c>
      <c r="R71" s="418"/>
    </row>
    <row r="72" spans="1:18" ht="14.4" x14ac:dyDescent="0.3">
      <c r="A72" s="292" t="s">
        <v>305</v>
      </c>
      <c r="B72" s="267" t="s">
        <v>876</v>
      </c>
      <c r="C72" s="267" t="s">
        <v>874</v>
      </c>
      <c r="D72" s="268" t="s">
        <v>754</v>
      </c>
      <c r="E72" s="293" t="s">
        <v>868</v>
      </c>
      <c r="F72" s="269" t="s">
        <v>763</v>
      </c>
      <c r="G72" s="270" t="s">
        <v>757</v>
      </c>
      <c r="H72" s="271" t="s">
        <v>313</v>
      </c>
      <c r="I72" s="237" t="s">
        <v>572</v>
      </c>
      <c r="J72" s="294" t="s">
        <v>669</v>
      </c>
      <c r="K72" s="272">
        <v>1</v>
      </c>
      <c r="L72" s="273"/>
      <c r="M72" s="416">
        <v>303</v>
      </c>
      <c r="N72" s="416">
        <v>296</v>
      </c>
      <c r="O72" s="420">
        <f t="shared" si="2"/>
        <v>0.97689768976897695</v>
      </c>
      <c r="P72" s="417">
        <v>0.97689768976897695</v>
      </c>
      <c r="Q72" s="295">
        <f t="shared" si="3"/>
        <v>97.689768976897696</v>
      </c>
      <c r="R72" s="418"/>
    </row>
    <row r="73" spans="1:18" ht="14.4" x14ac:dyDescent="0.3">
      <c r="A73" s="292" t="s">
        <v>305</v>
      </c>
      <c r="B73" s="267" t="s">
        <v>876</v>
      </c>
      <c r="C73" s="267" t="s">
        <v>874</v>
      </c>
      <c r="D73" s="268" t="s">
        <v>754</v>
      </c>
      <c r="E73" s="293" t="s">
        <v>869</v>
      </c>
      <c r="F73" s="269" t="s">
        <v>763</v>
      </c>
      <c r="G73" s="270" t="s">
        <v>757</v>
      </c>
      <c r="H73" s="271" t="s">
        <v>313</v>
      </c>
      <c r="I73" s="237" t="s">
        <v>572</v>
      </c>
      <c r="J73" s="294" t="s">
        <v>669</v>
      </c>
      <c r="K73" s="272">
        <v>1</v>
      </c>
      <c r="L73" s="273"/>
      <c r="M73" s="416">
        <v>303</v>
      </c>
      <c r="N73" s="416">
        <v>291</v>
      </c>
      <c r="O73" s="420">
        <f t="shared" ref="O73:O136" si="4">N73/M73</f>
        <v>0.96039603960396036</v>
      </c>
      <c r="P73" s="417">
        <v>0.96039603960396036</v>
      </c>
      <c r="Q73" s="295">
        <f t="shared" ref="Q73:Q136" si="5">N73/(M73*K73/100)</f>
        <v>96.03960396039605</v>
      </c>
      <c r="R73" s="418"/>
    </row>
    <row r="74" spans="1:18" ht="14.4" x14ac:dyDescent="0.3">
      <c r="A74" s="292" t="s">
        <v>305</v>
      </c>
      <c r="B74" s="267" t="s">
        <v>876</v>
      </c>
      <c r="C74" s="267" t="s">
        <v>874</v>
      </c>
      <c r="D74" s="268" t="s">
        <v>754</v>
      </c>
      <c r="E74" s="293" t="s">
        <v>870</v>
      </c>
      <c r="F74" s="269" t="s">
        <v>763</v>
      </c>
      <c r="G74" s="270" t="s">
        <v>854</v>
      </c>
      <c r="H74" s="271" t="s">
        <v>313</v>
      </c>
      <c r="I74" s="237" t="s">
        <v>572</v>
      </c>
      <c r="J74" s="294" t="s">
        <v>669</v>
      </c>
      <c r="K74" s="272">
        <v>0.8</v>
      </c>
      <c r="L74" s="273"/>
      <c r="M74" s="416">
        <v>303</v>
      </c>
      <c r="N74" s="416">
        <v>269</v>
      </c>
      <c r="O74" s="420">
        <f t="shared" si="4"/>
        <v>0.88778877887788776</v>
      </c>
      <c r="P74" s="417">
        <v>1.1097359735973595</v>
      </c>
      <c r="Q74" s="295">
        <f t="shared" si="5"/>
        <v>110.97359735973598</v>
      </c>
      <c r="R74" s="418"/>
    </row>
    <row r="75" spans="1:18" ht="14.4" x14ac:dyDescent="0.3">
      <c r="A75" s="292" t="s">
        <v>305</v>
      </c>
      <c r="B75" s="267" t="s">
        <v>876</v>
      </c>
      <c r="C75" s="267" t="s">
        <v>874</v>
      </c>
      <c r="D75" s="268" t="s">
        <v>754</v>
      </c>
      <c r="E75" s="293" t="s">
        <v>871</v>
      </c>
      <c r="F75" s="269" t="s">
        <v>763</v>
      </c>
      <c r="G75" s="270" t="s">
        <v>854</v>
      </c>
      <c r="H75" s="271" t="s">
        <v>313</v>
      </c>
      <c r="I75" s="237" t="s">
        <v>572</v>
      </c>
      <c r="J75" s="294" t="s">
        <v>669</v>
      </c>
      <c r="K75" s="272">
        <v>0.8</v>
      </c>
      <c r="L75" s="273"/>
      <c r="M75" s="416">
        <v>303</v>
      </c>
      <c r="N75" s="416">
        <v>269</v>
      </c>
      <c r="O75" s="420">
        <f t="shared" si="4"/>
        <v>0.88778877887788776</v>
      </c>
      <c r="P75" s="417">
        <v>1.1097359735973595</v>
      </c>
      <c r="Q75" s="295">
        <f t="shared" si="5"/>
        <v>110.97359735973598</v>
      </c>
      <c r="R75" s="418"/>
    </row>
    <row r="76" spans="1:18" ht="14.4" x14ac:dyDescent="0.3">
      <c r="A76" s="292" t="s">
        <v>305</v>
      </c>
      <c r="B76" s="267" t="s">
        <v>876</v>
      </c>
      <c r="C76" s="267" t="s">
        <v>874</v>
      </c>
      <c r="D76" s="268" t="s">
        <v>754</v>
      </c>
      <c r="E76" s="293" t="s">
        <v>872</v>
      </c>
      <c r="F76" s="269" t="s">
        <v>763</v>
      </c>
      <c r="G76" s="270" t="s">
        <v>757</v>
      </c>
      <c r="H76" s="271" t="s">
        <v>313</v>
      </c>
      <c r="I76" s="237" t="s">
        <v>572</v>
      </c>
      <c r="J76" s="294" t="s">
        <v>669</v>
      </c>
      <c r="K76" s="272">
        <v>1</v>
      </c>
      <c r="L76" s="273"/>
      <c r="M76" s="416">
        <v>303</v>
      </c>
      <c r="N76" s="416">
        <v>291</v>
      </c>
      <c r="O76" s="420">
        <f t="shared" si="4"/>
        <v>0.96039603960396036</v>
      </c>
      <c r="P76" s="417">
        <v>0.96039603960396036</v>
      </c>
      <c r="Q76" s="295">
        <f t="shared" si="5"/>
        <v>96.03960396039605</v>
      </c>
      <c r="R76" s="418"/>
    </row>
    <row r="77" spans="1:18" ht="14.4" x14ac:dyDescent="0.3">
      <c r="A77" s="292" t="s">
        <v>305</v>
      </c>
      <c r="B77" s="267" t="s">
        <v>877</v>
      </c>
      <c r="C77" s="267" t="s">
        <v>878</v>
      </c>
      <c r="D77" s="268" t="s">
        <v>754</v>
      </c>
      <c r="E77" s="293" t="s">
        <v>852</v>
      </c>
      <c r="F77" s="269" t="s">
        <v>853</v>
      </c>
      <c r="G77" s="270" t="s">
        <v>757</v>
      </c>
      <c r="H77" s="271" t="s">
        <v>313</v>
      </c>
      <c r="I77" s="237" t="s">
        <v>572</v>
      </c>
      <c r="J77" s="294" t="s">
        <v>669</v>
      </c>
      <c r="K77" s="272">
        <v>1</v>
      </c>
      <c r="L77" s="273"/>
      <c r="M77" s="416">
        <v>64</v>
      </c>
      <c r="N77" s="416">
        <v>54</v>
      </c>
      <c r="O77" s="420">
        <f t="shared" si="4"/>
        <v>0.84375</v>
      </c>
      <c r="P77" s="417">
        <v>0.84375</v>
      </c>
      <c r="Q77" s="295">
        <f t="shared" si="5"/>
        <v>84.375</v>
      </c>
      <c r="R77" s="418"/>
    </row>
    <row r="78" spans="1:18" ht="14.4" x14ac:dyDescent="0.3">
      <c r="A78" s="292" t="s">
        <v>305</v>
      </c>
      <c r="B78" s="267" t="s">
        <v>877</v>
      </c>
      <c r="C78" s="267" t="s">
        <v>878</v>
      </c>
      <c r="D78" s="268" t="s">
        <v>754</v>
      </c>
      <c r="E78" s="293" t="s">
        <v>783</v>
      </c>
      <c r="F78" s="269" t="s">
        <v>853</v>
      </c>
      <c r="G78" s="270" t="s">
        <v>757</v>
      </c>
      <c r="H78" s="271" t="s">
        <v>313</v>
      </c>
      <c r="I78" s="237" t="s">
        <v>572</v>
      </c>
      <c r="J78" s="294" t="s">
        <v>669</v>
      </c>
      <c r="K78" s="272">
        <v>1</v>
      </c>
      <c r="L78" s="273"/>
      <c r="M78" s="416">
        <v>64</v>
      </c>
      <c r="N78" s="416">
        <v>54</v>
      </c>
      <c r="O78" s="420">
        <f t="shared" si="4"/>
        <v>0.84375</v>
      </c>
      <c r="P78" s="417">
        <v>0.84375</v>
      </c>
      <c r="Q78" s="295">
        <f t="shared" si="5"/>
        <v>84.375</v>
      </c>
      <c r="R78" s="418"/>
    </row>
    <row r="79" spans="1:18" ht="14.4" x14ac:dyDescent="0.3">
      <c r="A79" s="292" t="s">
        <v>305</v>
      </c>
      <c r="B79" s="267" t="s">
        <v>877</v>
      </c>
      <c r="C79" s="267" t="s">
        <v>878</v>
      </c>
      <c r="D79" s="268" t="s">
        <v>754</v>
      </c>
      <c r="E79" s="293" t="s">
        <v>784</v>
      </c>
      <c r="F79" s="269" t="s">
        <v>853</v>
      </c>
      <c r="G79" s="270" t="s">
        <v>757</v>
      </c>
      <c r="H79" s="271" t="s">
        <v>313</v>
      </c>
      <c r="I79" s="237" t="s">
        <v>572</v>
      </c>
      <c r="J79" s="294" t="s">
        <v>669</v>
      </c>
      <c r="K79" s="272">
        <v>1</v>
      </c>
      <c r="L79" s="273"/>
      <c r="M79" s="416">
        <v>64</v>
      </c>
      <c r="N79" s="416">
        <v>54</v>
      </c>
      <c r="O79" s="420">
        <f t="shared" si="4"/>
        <v>0.84375</v>
      </c>
      <c r="P79" s="417">
        <v>0.84375</v>
      </c>
      <c r="Q79" s="295">
        <f t="shared" si="5"/>
        <v>84.375</v>
      </c>
      <c r="R79" s="418"/>
    </row>
    <row r="80" spans="1:18" ht="14.4" x14ac:dyDescent="0.3">
      <c r="A80" s="292" t="s">
        <v>305</v>
      </c>
      <c r="B80" s="267" t="s">
        <v>877</v>
      </c>
      <c r="C80" s="267" t="s">
        <v>878</v>
      </c>
      <c r="D80" s="268" t="s">
        <v>754</v>
      </c>
      <c r="E80" s="293" t="s">
        <v>796</v>
      </c>
      <c r="F80" s="269" t="s">
        <v>763</v>
      </c>
      <c r="G80" s="270" t="s">
        <v>854</v>
      </c>
      <c r="H80" s="271" t="s">
        <v>313</v>
      </c>
      <c r="I80" s="237" t="s">
        <v>572</v>
      </c>
      <c r="J80" s="294" t="s">
        <v>669</v>
      </c>
      <c r="K80" s="272">
        <v>0.8</v>
      </c>
      <c r="L80" s="273"/>
      <c r="M80" s="416">
        <v>64</v>
      </c>
      <c r="N80" s="416">
        <v>54</v>
      </c>
      <c r="O80" s="420">
        <f t="shared" si="4"/>
        <v>0.84375</v>
      </c>
      <c r="P80" s="417">
        <v>1.0546875</v>
      </c>
      <c r="Q80" s="295">
        <f t="shared" si="5"/>
        <v>105.46875</v>
      </c>
      <c r="R80" s="418"/>
    </row>
    <row r="81" spans="1:18" ht="14.4" x14ac:dyDescent="0.3">
      <c r="A81" s="292" t="s">
        <v>305</v>
      </c>
      <c r="B81" s="267" t="s">
        <v>877</v>
      </c>
      <c r="C81" s="267" t="s">
        <v>878</v>
      </c>
      <c r="D81" s="268" t="s">
        <v>754</v>
      </c>
      <c r="E81" s="293" t="s">
        <v>765</v>
      </c>
      <c r="F81" s="269" t="s">
        <v>853</v>
      </c>
      <c r="G81" s="270" t="s">
        <v>854</v>
      </c>
      <c r="H81" s="271" t="s">
        <v>313</v>
      </c>
      <c r="I81" s="237" t="s">
        <v>572</v>
      </c>
      <c r="J81" s="294" t="s">
        <v>669</v>
      </c>
      <c r="K81" s="272">
        <v>0.8</v>
      </c>
      <c r="L81" s="273"/>
      <c r="M81" s="416">
        <v>64</v>
      </c>
      <c r="N81" s="416">
        <v>54</v>
      </c>
      <c r="O81" s="420">
        <f t="shared" si="4"/>
        <v>0.84375</v>
      </c>
      <c r="P81" s="417">
        <v>1.0546875</v>
      </c>
      <c r="Q81" s="295">
        <f t="shared" si="5"/>
        <v>105.46875</v>
      </c>
      <c r="R81" s="418"/>
    </row>
    <row r="82" spans="1:18" ht="66.599999999999994" x14ac:dyDescent="0.3">
      <c r="A82" s="292" t="s">
        <v>305</v>
      </c>
      <c r="B82" s="267" t="s">
        <v>877</v>
      </c>
      <c r="C82" s="267" t="s">
        <v>878</v>
      </c>
      <c r="D82" s="268" t="s">
        <v>754</v>
      </c>
      <c r="E82" s="293" t="s">
        <v>855</v>
      </c>
      <c r="F82" s="269" t="s">
        <v>763</v>
      </c>
      <c r="G82" s="270" t="s">
        <v>854</v>
      </c>
      <c r="H82" s="271" t="s">
        <v>313</v>
      </c>
      <c r="I82" s="237" t="s">
        <v>572</v>
      </c>
      <c r="J82" s="294" t="s">
        <v>669</v>
      </c>
      <c r="K82" s="274">
        <v>0.55000000000000004</v>
      </c>
      <c r="L82" s="273"/>
      <c r="M82" s="416">
        <v>64</v>
      </c>
      <c r="N82" s="416">
        <v>54</v>
      </c>
      <c r="O82" s="420">
        <f t="shared" si="4"/>
        <v>0.84375</v>
      </c>
      <c r="P82" s="417">
        <v>1.5340909090909089</v>
      </c>
      <c r="Q82" s="295">
        <f t="shared" si="5"/>
        <v>153.40909090909091</v>
      </c>
      <c r="R82" s="418" t="s">
        <v>1097</v>
      </c>
    </row>
    <row r="83" spans="1:18" ht="14.4" x14ac:dyDescent="0.3">
      <c r="A83" s="292" t="s">
        <v>305</v>
      </c>
      <c r="B83" s="267" t="s">
        <v>877</v>
      </c>
      <c r="C83" s="267" t="s">
        <v>878</v>
      </c>
      <c r="D83" s="268" t="s">
        <v>754</v>
      </c>
      <c r="E83" s="293" t="s">
        <v>856</v>
      </c>
      <c r="F83" s="269" t="s">
        <v>763</v>
      </c>
      <c r="G83" s="270" t="s">
        <v>757</v>
      </c>
      <c r="H83" s="271" t="s">
        <v>313</v>
      </c>
      <c r="I83" s="237" t="s">
        <v>572</v>
      </c>
      <c r="J83" s="294" t="s">
        <v>669</v>
      </c>
      <c r="K83" s="272">
        <v>1</v>
      </c>
      <c r="L83" s="273"/>
      <c r="M83" s="416">
        <v>64</v>
      </c>
      <c r="N83" s="416">
        <v>54</v>
      </c>
      <c r="O83" s="420">
        <f t="shared" si="4"/>
        <v>0.84375</v>
      </c>
      <c r="P83" s="417">
        <v>0.84375</v>
      </c>
      <c r="Q83" s="295">
        <f t="shared" si="5"/>
        <v>84.375</v>
      </c>
      <c r="R83" s="418"/>
    </row>
    <row r="84" spans="1:18" ht="14.4" x14ac:dyDescent="0.3">
      <c r="A84" s="292" t="s">
        <v>305</v>
      </c>
      <c r="B84" s="267" t="s">
        <v>877</v>
      </c>
      <c r="C84" s="267" t="s">
        <v>878</v>
      </c>
      <c r="D84" s="268" t="s">
        <v>754</v>
      </c>
      <c r="E84" s="293" t="s">
        <v>857</v>
      </c>
      <c r="F84" s="269" t="s">
        <v>853</v>
      </c>
      <c r="G84" s="270" t="s">
        <v>757</v>
      </c>
      <c r="H84" s="271" t="s">
        <v>313</v>
      </c>
      <c r="I84" s="237" t="s">
        <v>572</v>
      </c>
      <c r="J84" s="294" t="s">
        <v>669</v>
      </c>
      <c r="K84" s="272">
        <v>1</v>
      </c>
      <c r="L84" s="273"/>
      <c r="M84" s="416">
        <v>64</v>
      </c>
      <c r="N84" s="416">
        <v>54</v>
      </c>
      <c r="O84" s="420">
        <f t="shared" si="4"/>
        <v>0.84375</v>
      </c>
      <c r="P84" s="417">
        <v>0.84375</v>
      </c>
      <c r="Q84" s="295">
        <f t="shared" si="5"/>
        <v>84.375</v>
      </c>
      <c r="R84" s="418"/>
    </row>
    <row r="85" spans="1:18" ht="14.4" x14ac:dyDescent="0.3">
      <c r="A85" s="292" t="s">
        <v>305</v>
      </c>
      <c r="B85" s="267" t="s">
        <v>877</v>
      </c>
      <c r="C85" s="267" t="s">
        <v>878</v>
      </c>
      <c r="D85" s="268" t="s">
        <v>754</v>
      </c>
      <c r="E85" s="293" t="s">
        <v>858</v>
      </c>
      <c r="F85" s="269" t="s">
        <v>853</v>
      </c>
      <c r="G85" s="270" t="s">
        <v>854</v>
      </c>
      <c r="H85" s="271" t="s">
        <v>313</v>
      </c>
      <c r="I85" s="237" t="s">
        <v>572</v>
      </c>
      <c r="J85" s="294" t="s">
        <v>669</v>
      </c>
      <c r="K85" s="272">
        <v>0.8</v>
      </c>
      <c r="L85" s="273"/>
      <c r="M85" s="416">
        <v>64</v>
      </c>
      <c r="N85" s="416">
        <v>54</v>
      </c>
      <c r="O85" s="420">
        <f t="shared" si="4"/>
        <v>0.84375</v>
      </c>
      <c r="P85" s="417">
        <v>1.0546875</v>
      </c>
      <c r="Q85" s="295">
        <f t="shared" si="5"/>
        <v>105.46875</v>
      </c>
      <c r="R85" s="418"/>
    </row>
    <row r="86" spans="1:18" ht="14.4" x14ac:dyDescent="0.3">
      <c r="A86" s="292" t="s">
        <v>305</v>
      </c>
      <c r="B86" s="267" t="s">
        <v>877</v>
      </c>
      <c r="C86" s="267" t="s">
        <v>878</v>
      </c>
      <c r="D86" s="268" t="s">
        <v>754</v>
      </c>
      <c r="E86" s="293" t="s">
        <v>859</v>
      </c>
      <c r="F86" s="269" t="s">
        <v>853</v>
      </c>
      <c r="G86" s="270" t="s">
        <v>854</v>
      </c>
      <c r="H86" s="271" t="s">
        <v>313</v>
      </c>
      <c r="I86" s="237" t="s">
        <v>572</v>
      </c>
      <c r="J86" s="294" t="s">
        <v>669</v>
      </c>
      <c r="K86" s="272">
        <v>0.8</v>
      </c>
      <c r="L86" s="273"/>
      <c r="M86" s="416">
        <v>64</v>
      </c>
      <c r="N86" s="416">
        <v>54</v>
      </c>
      <c r="O86" s="420">
        <f t="shared" si="4"/>
        <v>0.84375</v>
      </c>
      <c r="P86" s="417">
        <v>1.0546875</v>
      </c>
      <c r="Q86" s="295">
        <f t="shared" si="5"/>
        <v>105.46875</v>
      </c>
      <c r="R86" s="418"/>
    </row>
    <row r="87" spans="1:18" ht="14.4" x14ac:dyDescent="0.3">
      <c r="A87" s="292" t="s">
        <v>305</v>
      </c>
      <c r="B87" s="267" t="s">
        <v>877</v>
      </c>
      <c r="C87" s="267" t="s">
        <v>878</v>
      </c>
      <c r="D87" s="268" t="s">
        <v>754</v>
      </c>
      <c r="E87" s="293" t="s">
        <v>860</v>
      </c>
      <c r="F87" s="269" t="s">
        <v>853</v>
      </c>
      <c r="G87" s="270" t="s">
        <v>854</v>
      </c>
      <c r="H87" s="271" t="s">
        <v>313</v>
      </c>
      <c r="I87" s="237" t="s">
        <v>572</v>
      </c>
      <c r="J87" s="294" t="s">
        <v>669</v>
      </c>
      <c r="K87" s="272">
        <v>0.5</v>
      </c>
      <c r="L87" s="273"/>
      <c r="M87" s="416">
        <v>64</v>
      </c>
      <c r="N87" s="416">
        <v>54</v>
      </c>
      <c r="O87" s="420">
        <f t="shared" si="4"/>
        <v>0.84375</v>
      </c>
      <c r="P87" s="417">
        <v>1.6875</v>
      </c>
      <c r="Q87" s="295">
        <f t="shared" si="5"/>
        <v>168.75</v>
      </c>
      <c r="R87" s="418"/>
    </row>
    <row r="88" spans="1:18" ht="14.4" x14ac:dyDescent="0.3">
      <c r="A88" s="292" t="s">
        <v>305</v>
      </c>
      <c r="B88" s="267" t="s">
        <v>877</v>
      </c>
      <c r="C88" s="267" t="s">
        <v>878</v>
      </c>
      <c r="D88" s="268" t="s">
        <v>754</v>
      </c>
      <c r="E88" s="293" t="s">
        <v>755</v>
      </c>
      <c r="F88" s="269" t="s">
        <v>853</v>
      </c>
      <c r="G88" s="270" t="s">
        <v>854</v>
      </c>
      <c r="H88" s="271" t="s">
        <v>313</v>
      </c>
      <c r="I88" s="237" t="s">
        <v>572</v>
      </c>
      <c r="J88" s="294" t="s">
        <v>669</v>
      </c>
      <c r="K88" s="272">
        <v>0.5</v>
      </c>
      <c r="L88" s="273"/>
      <c r="M88" s="416">
        <v>64</v>
      </c>
      <c r="N88" s="416">
        <v>54</v>
      </c>
      <c r="O88" s="420">
        <f t="shared" si="4"/>
        <v>0.84375</v>
      </c>
      <c r="P88" s="417">
        <v>1.6875</v>
      </c>
      <c r="Q88" s="295">
        <f t="shared" si="5"/>
        <v>168.75</v>
      </c>
      <c r="R88" s="418"/>
    </row>
    <row r="89" spans="1:18" ht="14.4" x14ac:dyDescent="0.3">
      <c r="A89" s="292" t="s">
        <v>305</v>
      </c>
      <c r="B89" s="267" t="s">
        <v>877</v>
      </c>
      <c r="C89" s="267" t="s">
        <v>878</v>
      </c>
      <c r="D89" s="268" t="s">
        <v>754</v>
      </c>
      <c r="E89" s="293" t="s">
        <v>861</v>
      </c>
      <c r="F89" s="269" t="s">
        <v>853</v>
      </c>
      <c r="G89" s="270" t="s">
        <v>854</v>
      </c>
      <c r="H89" s="271" t="s">
        <v>313</v>
      </c>
      <c r="I89" s="237" t="s">
        <v>572</v>
      </c>
      <c r="J89" s="294" t="s">
        <v>669</v>
      </c>
      <c r="K89" s="272">
        <v>0.5</v>
      </c>
      <c r="L89" s="273"/>
      <c r="M89" s="416">
        <v>64</v>
      </c>
      <c r="N89" s="416">
        <v>54</v>
      </c>
      <c r="O89" s="420">
        <f t="shared" si="4"/>
        <v>0.84375</v>
      </c>
      <c r="P89" s="417">
        <v>1.6875</v>
      </c>
      <c r="Q89" s="295">
        <f t="shared" si="5"/>
        <v>168.75</v>
      </c>
      <c r="R89" s="418"/>
    </row>
    <row r="90" spans="1:18" ht="14.4" x14ac:dyDescent="0.3">
      <c r="A90" s="292" t="s">
        <v>305</v>
      </c>
      <c r="B90" s="267" t="s">
        <v>877</v>
      </c>
      <c r="C90" s="267" t="s">
        <v>878</v>
      </c>
      <c r="D90" s="268" t="s">
        <v>754</v>
      </c>
      <c r="E90" s="293" t="s">
        <v>862</v>
      </c>
      <c r="F90" s="269" t="s">
        <v>853</v>
      </c>
      <c r="G90" s="270" t="s">
        <v>854</v>
      </c>
      <c r="H90" s="271" t="s">
        <v>313</v>
      </c>
      <c r="I90" s="237" t="s">
        <v>572</v>
      </c>
      <c r="J90" s="294" t="s">
        <v>669</v>
      </c>
      <c r="K90" s="272">
        <v>0.5</v>
      </c>
      <c r="L90" s="273"/>
      <c r="M90" s="416">
        <v>64</v>
      </c>
      <c r="N90" s="416">
        <v>54</v>
      </c>
      <c r="O90" s="420">
        <f t="shared" si="4"/>
        <v>0.84375</v>
      </c>
      <c r="P90" s="417">
        <v>1.6875</v>
      </c>
      <c r="Q90" s="295">
        <f t="shared" si="5"/>
        <v>168.75</v>
      </c>
      <c r="R90" s="418"/>
    </row>
    <row r="91" spans="1:18" ht="14.4" x14ac:dyDescent="0.3">
      <c r="A91" s="292" t="s">
        <v>305</v>
      </c>
      <c r="B91" s="267" t="s">
        <v>877</v>
      </c>
      <c r="C91" s="267" t="s">
        <v>878</v>
      </c>
      <c r="D91" s="268" t="s">
        <v>754</v>
      </c>
      <c r="E91" s="293" t="s">
        <v>863</v>
      </c>
      <c r="F91" s="269" t="s">
        <v>853</v>
      </c>
      <c r="G91" s="270" t="s">
        <v>854</v>
      </c>
      <c r="H91" s="271" t="s">
        <v>313</v>
      </c>
      <c r="I91" s="237" t="s">
        <v>572</v>
      </c>
      <c r="J91" s="294" t="s">
        <v>669</v>
      </c>
      <c r="K91" s="272">
        <v>0.5</v>
      </c>
      <c r="L91" s="273"/>
      <c r="M91" s="416">
        <v>64</v>
      </c>
      <c r="N91" s="416">
        <v>54</v>
      </c>
      <c r="O91" s="420">
        <f t="shared" si="4"/>
        <v>0.84375</v>
      </c>
      <c r="P91" s="417">
        <v>1.6875</v>
      </c>
      <c r="Q91" s="295">
        <f t="shared" si="5"/>
        <v>168.75</v>
      </c>
      <c r="R91" s="418"/>
    </row>
    <row r="92" spans="1:18" ht="14.4" x14ac:dyDescent="0.3">
      <c r="A92" s="292" t="s">
        <v>305</v>
      </c>
      <c r="B92" s="267" t="s">
        <v>877</v>
      </c>
      <c r="C92" s="267" t="s">
        <v>878</v>
      </c>
      <c r="D92" s="268" t="s">
        <v>754</v>
      </c>
      <c r="E92" s="293" t="s">
        <v>864</v>
      </c>
      <c r="F92" s="269" t="s">
        <v>853</v>
      </c>
      <c r="G92" s="270" t="s">
        <v>757</v>
      </c>
      <c r="H92" s="271" t="s">
        <v>313</v>
      </c>
      <c r="I92" s="237" t="s">
        <v>572</v>
      </c>
      <c r="J92" s="294" t="s">
        <v>669</v>
      </c>
      <c r="K92" s="272">
        <v>1</v>
      </c>
      <c r="L92" s="273"/>
      <c r="M92" s="416">
        <v>64</v>
      </c>
      <c r="N92" s="416">
        <v>54</v>
      </c>
      <c r="O92" s="420">
        <f t="shared" si="4"/>
        <v>0.84375</v>
      </c>
      <c r="P92" s="417">
        <v>0.84375</v>
      </c>
      <c r="Q92" s="295">
        <f t="shared" si="5"/>
        <v>84.375</v>
      </c>
      <c r="R92" s="418"/>
    </row>
    <row r="93" spans="1:18" ht="14.4" x14ac:dyDescent="0.3">
      <c r="A93" s="292" t="s">
        <v>305</v>
      </c>
      <c r="B93" s="267" t="s">
        <v>877</v>
      </c>
      <c r="C93" s="267" t="s">
        <v>878</v>
      </c>
      <c r="D93" s="268" t="s">
        <v>754</v>
      </c>
      <c r="E93" s="293" t="s">
        <v>865</v>
      </c>
      <c r="F93" s="269" t="s">
        <v>853</v>
      </c>
      <c r="G93" s="270" t="s">
        <v>854</v>
      </c>
      <c r="H93" s="271" t="s">
        <v>313</v>
      </c>
      <c r="I93" s="237" t="s">
        <v>572</v>
      </c>
      <c r="J93" s="294" t="s">
        <v>669</v>
      </c>
      <c r="K93" s="272">
        <v>0.5</v>
      </c>
      <c r="L93" s="273"/>
      <c r="M93" s="416">
        <v>64</v>
      </c>
      <c r="N93" s="416">
        <v>39</v>
      </c>
      <c r="O93" s="420">
        <f t="shared" si="4"/>
        <v>0.609375</v>
      </c>
      <c r="P93" s="417">
        <v>1.21875</v>
      </c>
      <c r="Q93" s="295">
        <f t="shared" si="5"/>
        <v>121.875</v>
      </c>
      <c r="R93" s="418"/>
    </row>
    <row r="94" spans="1:18" ht="14.4" x14ac:dyDescent="0.3">
      <c r="A94" s="292" t="s">
        <v>305</v>
      </c>
      <c r="B94" s="267" t="s">
        <v>877</v>
      </c>
      <c r="C94" s="267" t="s">
        <v>878</v>
      </c>
      <c r="D94" s="268" t="s">
        <v>754</v>
      </c>
      <c r="E94" s="293" t="s">
        <v>866</v>
      </c>
      <c r="F94" s="269" t="s">
        <v>763</v>
      </c>
      <c r="G94" s="270" t="s">
        <v>854</v>
      </c>
      <c r="H94" s="271" t="s">
        <v>313</v>
      </c>
      <c r="I94" s="237" t="s">
        <v>572</v>
      </c>
      <c r="J94" s="294" t="s">
        <v>669</v>
      </c>
      <c r="K94" s="274">
        <v>0.55000000000000004</v>
      </c>
      <c r="L94" s="273"/>
      <c r="M94" s="416">
        <v>64</v>
      </c>
      <c r="N94" s="416">
        <v>54</v>
      </c>
      <c r="O94" s="420">
        <f t="shared" si="4"/>
        <v>0.84375</v>
      </c>
      <c r="P94" s="417">
        <v>1.5340909090909089</v>
      </c>
      <c r="Q94" s="295">
        <f t="shared" si="5"/>
        <v>153.40909090909091</v>
      </c>
      <c r="R94" s="418"/>
    </row>
    <row r="95" spans="1:18" ht="14.4" x14ac:dyDescent="0.3">
      <c r="A95" s="292" t="s">
        <v>305</v>
      </c>
      <c r="B95" s="267" t="s">
        <v>877</v>
      </c>
      <c r="C95" s="267" t="s">
        <v>878</v>
      </c>
      <c r="D95" s="268" t="s">
        <v>754</v>
      </c>
      <c r="E95" s="293" t="s">
        <v>867</v>
      </c>
      <c r="F95" s="269" t="s">
        <v>763</v>
      </c>
      <c r="G95" s="270" t="s">
        <v>854</v>
      </c>
      <c r="H95" s="271" t="s">
        <v>313</v>
      </c>
      <c r="I95" s="237" t="s">
        <v>572</v>
      </c>
      <c r="J95" s="294" t="s">
        <v>669</v>
      </c>
      <c r="K95" s="272">
        <v>0.7</v>
      </c>
      <c r="L95" s="273"/>
      <c r="M95" s="416">
        <v>64</v>
      </c>
      <c r="N95" s="416">
        <v>54</v>
      </c>
      <c r="O95" s="420">
        <f t="shared" si="4"/>
        <v>0.84375</v>
      </c>
      <c r="P95" s="417">
        <v>1.205357142857143</v>
      </c>
      <c r="Q95" s="295">
        <f t="shared" si="5"/>
        <v>120.53571428571429</v>
      </c>
      <c r="R95" s="418"/>
    </row>
    <row r="96" spans="1:18" ht="14.4" x14ac:dyDescent="0.3">
      <c r="A96" s="292" t="s">
        <v>305</v>
      </c>
      <c r="B96" s="267" t="s">
        <v>877</v>
      </c>
      <c r="C96" s="267" t="s">
        <v>878</v>
      </c>
      <c r="D96" s="268" t="s">
        <v>754</v>
      </c>
      <c r="E96" s="293" t="s">
        <v>868</v>
      </c>
      <c r="F96" s="269" t="s">
        <v>763</v>
      </c>
      <c r="G96" s="270" t="s">
        <v>757</v>
      </c>
      <c r="H96" s="271" t="s">
        <v>313</v>
      </c>
      <c r="I96" s="237" t="s">
        <v>572</v>
      </c>
      <c r="J96" s="294" t="s">
        <v>669</v>
      </c>
      <c r="K96" s="272">
        <v>1</v>
      </c>
      <c r="L96" s="273"/>
      <c r="M96" s="416">
        <v>64</v>
      </c>
      <c r="N96" s="416">
        <v>54</v>
      </c>
      <c r="O96" s="420">
        <f t="shared" si="4"/>
        <v>0.84375</v>
      </c>
      <c r="P96" s="417">
        <v>0.84375</v>
      </c>
      <c r="Q96" s="295">
        <f t="shared" si="5"/>
        <v>84.375</v>
      </c>
      <c r="R96" s="418"/>
    </row>
    <row r="97" spans="1:18" ht="14.4" x14ac:dyDescent="0.3">
      <c r="A97" s="292" t="s">
        <v>305</v>
      </c>
      <c r="B97" s="267" t="s">
        <v>877</v>
      </c>
      <c r="C97" s="267" t="s">
        <v>878</v>
      </c>
      <c r="D97" s="268" t="s">
        <v>754</v>
      </c>
      <c r="E97" s="293" t="s">
        <v>869</v>
      </c>
      <c r="F97" s="269" t="s">
        <v>763</v>
      </c>
      <c r="G97" s="270" t="s">
        <v>757</v>
      </c>
      <c r="H97" s="271" t="s">
        <v>313</v>
      </c>
      <c r="I97" s="237" t="s">
        <v>572</v>
      </c>
      <c r="J97" s="294" t="s">
        <v>669</v>
      </c>
      <c r="K97" s="272">
        <v>1</v>
      </c>
      <c r="L97" s="273"/>
      <c r="M97" s="416">
        <v>64</v>
      </c>
      <c r="N97" s="416">
        <v>54</v>
      </c>
      <c r="O97" s="420">
        <f t="shared" si="4"/>
        <v>0.84375</v>
      </c>
      <c r="P97" s="417">
        <v>0.84375</v>
      </c>
      <c r="Q97" s="295">
        <f t="shared" si="5"/>
        <v>84.375</v>
      </c>
      <c r="R97" s="418"/>
    </row>
    <row r="98" spans="1:18" ht="14.4" x14ac:dyDescent="0.3">
      <c r="A98" s="292" t="s">
        <v>305</v>
      </c>
      <c r="B98" s="267" t="s">
        <v>877</v>
      </c>
      <c r="C98" s="267" t="s">
        <v>878</v>
      </c>
      <c r="D98" s="268" t="s">
        <v>754</v>
      </c>
      <c r="E98" s="293" t="s">
        <v>870</v>
      </c>
      <c r="F98" s="269" t="s">
        <v>763</v>
      </c>
      <c r="G98" s="270" t="s">
        <v>854</v>
      </c>
      <c r="H98" s="271" t="s">
        <v>313</v>
      </c>
      <c r="I98" s="237" t="s">
        <v>572</v>
      </c>
      <c r="J98" s="294" t="s">
        <v>669</v>
      </c>
      <c r="K98" s="272">
        <v>0.8</v>
      </c>
      <c r="L98" s="273"/>
      <c r="M98" s="416">
        <v>64</v>
      </c>
      <c r="N98" s="416">
        <v>54</v>
      </c>
      <c r="O98" s="420">
        <f t="shared" si="4"/>
        <v>0.84375</v>
      </c>
      <c r="P98" s="417">
        <v>1.0546875</v>
      </c>
      <c r="Q98" s="295">
        <f t="shared" si="5"/>
        <v>105.46875</v>
      </c>
      <c r="R98" s="418"/>
    </row>
    <row r="99" spans="1:18" ht="14.4" x14ac:dyDescent="0.3">
      <c r="A99" s="292" t="s">
        <v>305</v>
      </c>
      <c r="B99" s="267" t="s">
        <v>877</v>
      </c>
      <c r="C99" s="267" t="s">
        <v>878</v>
      </c>
      <c r="D99" s="268" t="s">
        <v>754</v>
      </c>
      <c r="E99" s="293" t="s">
        <v>871</v>
      </c>
      <c r="F99" s="269" t="s">
        <v>763</v>
      </c>
      <c r="G99" s="270" t="s">
        <v>854</v>
      </c>
      <c r="H99" s="271" t="s">
        <v>313</v>
      </c>
      <c r="I99" s="237" t="s">
        <v>572</v>
      </c>
      <c r="J99" s="294" t="s">
        <v>669</v>
      </c>
      <c r="K99" s="272">
        <v>0.8</v>
      </c>
      <c r="L99" s="273"/>
      <c r="M99" s="416">
        <v>64</v>
      </c>
      <c r="N99" s="416">
        <v>45</v>
      </c>
      <c r="O99" s="420">
        <f t="shared" si="4"/>
        <v>0.703125</v>
      </c>
      <c r="P99" s="417">
        <v>0.87890625</v>
      </c>
      <c r="Q99" s="295">
        <f t="shared" si="5"/>
        <v>87.890625</v>
      </c>
      <c r="R99" s="418"/>
    </row>
    <row r="100" spans="1:18" ht="14.4" x14ac:dyDescent="0.3">
      <c r="A100" s="292" t="s">
        <v>305</v>
      </c>
      <c r="B100" s="267" t="s">
        <v>877</v>
      </c>
      <c r="C100" s="267" t="s">
        <v>878</v>
      </c>
      <c r="D100" s="268" t="s">
        <v>754</v>
      </c>
      <c r="E100" s="293" t="s">
        <v>872</v>
      </c>
      <c r="F100" s="269" t="s">
        <v>763</v>
      </c>
      <c r="G100" s="270" t="s">
        <v>757</v>
      </c>
      <c r="H100" s="271" t="s">
        <v>313</v>
      </c>
      <c r="I100" s="237" t="s">
        <v>572</v>
      </c>
      <c r="J100" s="294" t="s">
        <v>669</v>
      </c>
      <c r="K100" s="272">
        <v>1</v>
      </c>
      <c r="L100" s="273"/>
      <c r="M100" s="416">
        <v>64</v>
      </c>
      <c r="N100" s="416">
        <v>54</v>
      </c>
      <c r="O100" s="420">
        <f t="shared" si="4"/>
        <v>0.84375</v>
      </c>
      <c r="P100" s="417">
        <v>0.84375</v>
      </c>
      <c r="Q100" s="295">
        <f t="shared" si="5"/>
        <v>84.375</v>
      </c>
      <c r="R100" s="418"/>
    </row>
    <row r="101" spans="1:18" ht="14.4" x14ac:dyDescent="0.3">
      <c r="A101" s="292" t="s">
        <v>305</v>
      </c>
      <c r="B101" s="267" t="s">
        <v>876</v>
      </c>
      <c r="C101" s="267" t="s">
        <v>879</v>
      </c>
      <c r="D101" s="268" t="s">
        <v>754</v>
      </c>
      <c r="E101" s="293" t="s">
        <v>852</v>
      </c>
      <c r="F101" s="269" t="s">
        <v>853</v>
      </c>
      <c r="G101" s="270" t="s">
        <v>757</v>
      </c>
      <c r="H101" s="271" t="s">
        <v>313</v>
      </c>
      <c r="I101" s="237" t="s">
        <v>572</v>
      </c>
      <c r="J101" s="294" t="s">
        <v>669</v>
      </c>
      <c r="K101" s="272">
        <v>1</v>
      </c>
      <c r="L101" s="273"/>
      <c r="M101" s="416">
        <v>20</v>
      </c>
      <c r="N101" s="416">
        <v>20</v>
      </c>
      <c r="O101" s="420">
        <f t="shared" si="4"/>
        <v>1</v>
      </c>
      <c r="P101" s="417">
        <v>1</v>
      </c>
      <c r="Q101" s="295">
        <f t="shared" si="5"/>
        <v>100</v>
      </c>
      <c r="R101" s="418"/>
    </row>
    <row r="102" spans="1:18" ht="14.4" x14ac:dyDescent="0.3">
      <c r="A102" s="292" t="s">
        <v>305</v>
      </c>
      <c r="B102" s="267" t="s">
        <v>876</v>
      </c>
      <c r="C102" s="267" t="s">
        <v>879</v>
      </c>
      <c r="D102" s="268" t="s">
        <v>754</v>
      </c>
      <c r="E102" s="293" t="s">
        <v>783</v>
      </c>
      <c r="F102" s="269" t="s">
        <v>853</v>
      </c>
      <c r="G102" s="270" t="s">
        <v>757</v>
      </c>
      <c r="H102" s="271" t="s">
        <v>313</v>
      </c>
      <c r="I102" s="237" t="s">
        <v>572</v>
      </c>
      <c r="J102" s="294" t="s">
        <v>669</v>
      </c>
      <c r="K102" s="272">
        <v>1</v>
      </c>
      <c r="L102" s="273"/>
      <c r="M102" s="416">
        <v>20</v>
      </c>
      <c r="N102" s="416">
        <v>20</v>
      </c>
      <c r="O102" s="420">
        <f t="shared" si="4"/>
        <v>1</v>
      </c>
      <c r="P102" s="417">
        <v>1</v>
      </c>
      <c r="Q102" s="295">
        <f t="shared" si="5"/>
        <v>100</v>
      </c>
      <c r="R102" s="418"/>
    </row>
    <row r="103" spans="1:18" ht="14.4" x14ac:dyDescent="0.3">
      <c r="A103" s="292" t="s">
        <v>305</v>
      </c>
      <c r="B103" s="267" t="s">
        <v>876</v>
      </c>
      <c r="C103" s="267" t="s">
        <v>879</v>
      </c>
      <c r="D103" s="268" t="s">
        <v>754</v>
      </c>
      <c r="E103" s="293" t="s">
        <v>784</v>
      </c>
      <c r="F103" s="269" t="s">
        <v>853</v>
      </c>
      <c r="G103" s="270" t="s">
        <v>757</v>
      </c>
      <c r="H103" s="271" t="s">
        <v>313</v>
      </c>
      <c r="I103" s="237" t="s">
        <v>572</v>
      </c>
      <c r="J103" s="294" t="s">
        <v>669</v>
      </c>
      <c r="K103" s="272">
        <v>1</v>
      </c>
      <c r="L103" s="273"/>
      <c r="M103" s="416">
        <v>20</v>
      </c>
      <c r="N103" s="416">
        <v>20</v>
      </c>
      <c r="O103" s="420">
        <f t="shared" si="4"/>
        <v>1</v>
      </c>
      <c r="P103" s="417">
        <v>1</v>
      </c>
      <c r="Q103" s="295">
        <f t="shared" si="5"/>
        <v>100</v>
      </c>
      <c r="R103" s="418"/>
    </row>
    <row r="104" spans="1:18" ht="14.4" x14ac:dyDescent="0.3">
      <c r="A104" s="292" t="s">
        <v>305</v>
      </c>
      <c r="B104" s="267" t="s">
        <v>876</v>
      </c>
      <c r="C104" s="267" t="s">
        <v>879</v>
      </c>
      <c r="D104" s="268" t="s">
        <v>754</v>
      </c>
      <c r="E104" s="293" t="s">
        <v>796</v>
      </c>
      <c r="F104" s="269" t="s">
        <v>763</v>
      </c>
      <c r="G104" s="270" t="s">
        <v>854</v>
      </c>
      <c r="H104" s="271" t="s">
        <v>313</v>
      </c>
      <c r="I104" s="237" t="s">
        <v>572</v>
      </c>
      <c r="J104" s="294" t="s">
        <v>669</v>
      </c>
      <c r="K104" s="272">
        <v>0.8</v>
      </c>
      <c r="L104" s="273"/>
      <c r="M104" s="416">
        <v>20</v>
      </c>
      <c r="N104" s="416">
        <v>20</v>
      </c>
      <c r="O104" s="420">
        <f t="shared" si="4"/>
        <v>1</v>
      </c>
      <c r="P104" s="417">
        <v>1.25</v>
      </c>
      <c r="Q104" s="295">
        <f t="shared" si="5"/>
        <v>125</v>
      </c>
      <c r="R104" s="418"/>
    </row>
    <row r="105" spans="1:18" ht="14.4" x14ac:dyDescent="0.3">
      <c r="A105" s="292" t="s">
        <v>305</v>
      </c>
      <c r="B105" s="267" t="s">
        <v>876</v>
      </c>
      <c r="C105" s="267" t="s">
        <v>879</v>
      </c>
      <c r="D105" s="268" t="s">
        <v>754</v>
      </c>
      <c r="E105" s="293" t="s">
        <v>765</v>
      </c>
      <c r="F105" s="269" t="s">
        <v>853</v>
      </c>
      <c r="G105" s="270" t="s">
        <v>854</v>
      </c>
      <c r="H105" s="271" t="s">
        <v>313</v>
      </c>
      <c r="I105" s="237" t="s">
        <v>572</v>
      </c>
      <c r="J105" s="294" t="s">
        <v>669</v>
      </c>
      <c r="K105" s="272">
        <v>0.8</v>
      </c>
      <c r="L105" s="273"/>
      <c r="M105" s="416">
        <v>20</v>
      </c>
      <c r="N105" s="416">
        <v>20</v>
      </c>
      <c r="O105" s="420">
        <f t="shared" si="4"/>
        <v>1</v>
      </c>
      <c r="P105" s="417">
        <v>1.25</v>
      </c>
      <c r="Q105" s="295">
        <f t="shared" si="5"/>
        <v>125</v>
      </c>
      <c r="R105" s="418"/>
    </row>
    <row r="106" spans="1:18" ht="66.599999999999994" x14ac:dyDescent="0.3">
      <c r="A106" s="292" t="s">
        <v>305</v>
      </c>
      <c r="B106" s="267" t="s">
        <v>876</v>
      </c>
      <c r="C106" s="267" t="s">
        <v>879</v>
      </c>
      <c r="D106" s="268" t="s">
        <v>754</v>
      </c>
      <c r="E106" s="293" t="s">
        <v>855</v>
      </c>
      <c r="F106" s="269" t="s">
        <v>763</v>
      </c>
      <c r="G106" s="270" t="s">
        <v>854</v>
      </c>
      <c r="H106" s="271" t="s">
        <v>313</v>
      </c>
      <c r="I106" s="237" t="s">
        <v>572</v>
      </c>
      <c r="J106" s="294" t="s">
        <v>669</v>
      </c>
      <c r="K106" s="274">
        <v>0.55000000000000004</v>
      </c>
      <c r="L106" s="273"/>
      <c r="M106" s="416">
        <v>20</v>
      </c>
      <c r="N106" s="416">
        <v>16</v>
      </c>
      <c r="O106" s="420">
        <f t="shared" si="4"/>
        <v>0.8</v>
      </c>
      <c r="P106" s="417">
        <v>1.4545454545454546</v>
      </c>
      <c r="Q106" s="295">
        <f t="shared" si="5"/>
        <v>145.45454545454547</v>
      </c>
      <c r="R106" s="418" t="s">
        <v>1097</v>
      </c>
    </row>
    <row r="107" spans="1:18" ht="14.4" x14ac:dyDescent="0.3">
      <c r="A107" s="292" t="s">
        <v>305</v>
      </c>
      <c r="B107" s="267" t="s">
        <v>876</v>
      </c>
      <c r="C107" s="267" t="s">
        <v>879</v>
      </c>
      <c r="D107" s="268" t="s">
        <v>754</v>
      </c>
      <c r="E107" s="293" t="s">
        <v>856</v>
      </c>
      <c r="F107" s="269" t="s">
        <v>763</v>
      </c>
      <c r="G107" s="270" t="s">
        <v>757</v>
      </c>
      <c r="H107" s="271" t="s">
        <v>313</v>
      </c>
      <c r="I107" s="237" t="s">
        <v>572</v>
      </c>
      <c r="J107" s="294" t="s">
        <v>669</v>
      </c>
      <c r="K107" s="272">
        <v>1</v>
      </c>
      <c r="L107" s="273"/>
      <c r="M107" s="416">
        <v>20</v>
      </c>
      <c r="N107" s="416">
        <v>20</v>
      </c>
      <c r="O107" s="420">
        <f t="shared" si="4"/>
        <v>1</v>
      </c>
      <c r="P107" s="417">
        <v>1</v>
      </c>
      <c r="Q107" s="295">
        <f t="shared" si="5"/>
        <v>100</v>
      </c>
      <c r="R107" s="418"/>
    </row>
    <row r="108" spans="1:18" ht="14.4" x14ac:dyDescent="0.3">
      <c r="A108" s="292" t="s">
        <v>305</v>
      </c>
      <c r="B108" s="267" t="s">
        <v>876</v>
      </c>
      <c r="C108" s="267" t="s">
        <v>879</v>
      </c>
      <c r="D108" s="268" t="s">
        <v>754</v>
      </c>
      <c r="E108" s="293" t="s">
        <v>857</v>
      </c>
      <c r="F108" s="269" t="s">
        <v>853</v>
      </c>
      <c r="G108" s="270" t="s">
        <v>757</v>
      </c>
      <c r="H108" s="271" t="s">
        <v>313</v>
      </c>
      <c r="I108" s="237" t="s">
        <v>572</v>
      </c>
      <c r="J108" s="294" t="s">
        <v>669</v>
      </c>
      <c r="K108" s="272">
        <v>1</v>
      </c>
      <c r="L108" s="273"/>
      <c r="M108" s="416">
        <v>20</v>
      </c>
      <c r="N108" s="416">
        <v>20</v>
      </c>
      <c r="O108" s="420">
        <f t="shared" si="4"/>
        <v>1</v>
      </c>
      <c r="P108" s="417">
        <v>1</v>
      </c>
      <c r="Q108" s="295">
        <f t="shared" si="5"/>
        <v>100</v>
      </c>
      <c r="R108" s="418"/>
    </row>
    <row r="109" spans="1:18" ht="14.4" x14ac:dyDescent="0.3">
      <c r="A109" s="292" t="s">
        <v>305</v>
      </c>
      <c r="B109" s="267" t="s">
        <v>876</v>
      </c>
      <c r="C109" s="267" t="s">
        <v>879</v>
      </c>
      <c r="D109" s="268" t="s">
        <v>754</v>
      </c>
      <c r="E109" s="293" t="s">
        <v>858</v>
      </c>
      <c r="F109" s="269" t="s">
        <v>853</v>
      </c>
      <c r="G109" s="270" t="s">
        <v>854</v>
      </c>
      <c r="H109" s="271" t="s">
        <v>313</v>
      </c>
      <c r="I109" s="237" t="s">
        <v>572</v>
      </c>
      <c r="J109" s="294" t="s">
        <v>669</v>
      </c>
      <c r="K109" s="272">
        <v>0.8</v>
      </c>
      <c r="L109" s="273"/>
      <c r="M109" s="416">
        <v>20</v>
      </c>
      <c r="N109" s="416">
        <v>20</v>
      </c>
      <c r="O109" s="420">
        <f t="shared" si="4"/>
        <v>1</v>
      </c>
      <c r="P109" s="417">
        <v>1.25</v>
      </c>
      <c r="Q109" s="295">
        <f t="shared" si="5"/>
        <v>125</v>
      </c>
      <c r="R109" s="418"/>
    </row>
    <row r="110" spans="1:18" ht="14.4" x14ac:dyDescent="0.3">
      <c r="A110" s="292" t="s">
        <v>305</v>
      </c>
      <c r="B110" s="267" t="s">
        <v>876</v>
      </c>
      <c r="C110" s="267" t="s">
        <v>879</v>
      </c>
      <c r="D110" s="268" t="s">
        <v>754</v>
      </c>
      <c r="E110" s="293" t="s">
        <v>859</v>
      </c>
      <c r="F110" s="269" t="s">
        <v>853</v>
      </c>
      <c r="G110" s="270" t="s">
        <v>854</v>
      </c>
      <c r="H110" s="271" t="s">
        <v>313</v>
      </c>
      <c r="I110" s="237" t="s">
        <v>572</v>
      </c>
      <c r="J110" s="294" t="s">
        <v>669</v>
      </c>
      <c r="K110" s="272">
        <v>0.8</v>
      </c>
      <c r="L110" s="273"/>
      <c r="M110" s="416">
        <v>20</v>
      </c>
      <c r="N110" s="416">
        <v>20</v>
      </c>
      <c r="O110" s="420">
        <f t="shared" si="4"/>
        <v>1</v>
      </c>
      <c r="P110" s="417">
        <v>1.25</v>
      </c>
      <c r="Q110" s="295">
        <f t="shared" si="5"/>
        <v>125</v>
      </c>
      <c r="R110" s="418"/>
    </row>
    <row r="111" spans="1:18" ht="14.4" x14ac:dyDescent="0.3">
      <c r="A111" s="292" t="s">
        <v>305</v>
      </c>
      <c r="B111" s="267" t="s">
        <v>876</v>
      </c>
      <c r="C111" s="267" t="s">
        <v>879</v>
      </c>
      <c r="D111" s="268" t="s">
        <v>754</v>
      </c>
      <c r="E111" s="293" t="s">
        <v>860</v>
      </c>
      <c r="F111" s="269" t="s">
        <v>853</v>
      </c>
      <c r="G111" s="270" t="s">
        <v>854</v>
      </c>
      <c r="H111" s="271" t="s">
        <v>313</v>
      </c>
      <c r="I111" s="237" t="s">
        <v>572</v>
      </c>
      <c r="J111" s="294" t="s">
        <v>669</v>
      </c>
      <c r="K111" s="272">
        <v>0.8</v>
      </c>
      <c r="L111" s="273"/>
      <c r="M111" s="416">
        <v>20</v>
      </c>
      <c r="N111" s="416">
        <v>20</v>
      </c>
      <c r="O111" s="420">
        <f t="shared" si="4"/>
        <v>1</v>
      </c>
      <c r="P111" s="417">
        <v>1.25</v>
      </c>
      <c r="Q111" s="295">
        <f t="shared" si="5"/>
        <v>125</v>
      </c>
      <c r="R111" s="418"/>
    </row>
    <row r="112" spans="1:18" ht="14.4" x14ac:dyDescent="0.3">
      <c r="A112" s="292" t="s">
        <v>305</v>
      </c>
      <c r="B112" s="267" t="s">
        <v>876</v>
      </c>
      <c r="C112" s="267" t="s">
        <v>879</v>
      </c>
      <c r="D112" s="268" t="s">
        <v>754</v>
      </c>
      <c r="E112" s="293" t="s">
        <v>755</v>
      </c>
      <c r="F112" s="269" t="s">
        <v>853</v>
      </c>
      <c r="G112" s="270" t="s">
        <v>854</v>
      </c>
      <c r="H112" s="271" t="s">
        <v>313</v>
      </c>
      <c r="I112" s="237" t="s">
        <v>572</v>
      </c>
      <c r="J112" s="294" t="s">
        <v>669</v>
      </c>
      <c r="K112" s="272">
        <v>0.8</v>
      </c>
      <c r="L112" s="273"/>
      <c r="M112" s="416">
        <v>20</v>
      </c>
      <c r="N112" s="416">
        <v>20</v>
      </c>
      <c r="O112" s="420">
        <f t="shared" si="4"/>
        <v>1</v>
      </c>
      <c r="P112" s="417">
        <v>1.25</v>
      </c>
      <c r="Q112" s="295">
        <f t="shared" si="5"/>
        <v>125</v>
      </c>
      <c r="R112" s="418"/>
    </row>
    <row r="113" spans="1:18" ht="14.4" x14ac:dyDescent="0.3">
      <c r="A113" s="292" t="s">
        <v>305</v>
      </c>
      <c r="B113" s="267" t="s">
        <v>876</v>
      </c>
      <c r="C113" s="267" t="s">
        <v>879</v>
      </c>
      <c r="D113" s="268" t="s">
        <v>754</v>
      </c>
      <c r="E113" s="293" t="s">
        <v>861</v>
      </c>
      <c r="F113" s="269" t="s">
        <v>875</v>
      </c>
      <c r="G113" s="270" t="s">
        <v>757</v>
      </c>
      <c r="H113" s="271" t="s">
        <v>313</v>
      </c>
      <c r="I113" s="237" t="s">
        <v>572</v>
      </c>
      <c r="J113" s="294" t="s">
        <v>669</v>
      </c>
      <c r="K113" s="272">
        <v>1</v>
      </c>
      <c r="L113" s="273"/>
      <c r="M113" s="416">
        <v>20</v>
      </c>
      <c r="N113" s="416">
        <v>20</v>
      </c>
      <c r="O113" s="420">
        <f t="shared" si="4"/>
        <v>1</v>
      </c>
      <c r="P113" s="417">
        <v>1</v>
      </c>
      <c r="Q113" s="295">
        <f t="shared" si="5"/>
        <v>100</v>
      </c>
      <c r="R113" s="418"/>
    </row>
    <row r="114" spans="1:18" ht="14.4" x14ac:dyDescent="0.3">
      <c r="A114" s="292" t="s">
        <v>305</v>
      </c>
      <c r="B114" s="267" t="s">
        <v>876</v>
      </c>
      <c r="C114" s="267" t="s">
        <v>879</v>
      </c>
      <c r="D114" s="268" t="s">
        <v>754</v>
      </c>
      <c r="E114" s="293" t="s">
        <v>862</v>
      </c>
      <c r="F114" s="269" t="s">
        <v>875</v>
      </c>
      <c r="G114" s="270" t="s">
        <v>757</v>
      </c>
      <c r="H114" s="271" t="s">
        <v>313</v>
      </c>
      <c r="I114" s="237" t="s">
        <v>572</v>
      </c>
      <c r="J114" s="294" t="s">
        <v>669</v>
      </c>
      <c r="K114" s="272">
        <v>1</v>
      </c>
      <c r="L114" s="273"/>
      <c r="M114" s="416">
        <v>20</v>
      </c>
      <c r="N114" s="416">
        <v>20</v>
      </c>
      <c r="O114" s="420">
        <f t="shared" si="4"/>
        <v>1</v>
      </c>
      <c r="P114" s="417">
        <v>1</v>
      </c>
      <c r="Q114" s="295">
        <f t="shared" si="5"/>
        <v>100</v>
      </c>
      <c r="R114" s="418"/>
    </row>
    <row r="115" spans="1:18" ht="14.4" x14ac:dyDescent="0.3">
      <c r="A115" s="292" t="s">
        <v>305</v>
      </c>
      <c r="B115" s="267" t="s">
        <v>876</v>
      </c>
      <c r="C115" s="267" t="s">
        <v>879</v>
      </c>
      <c r="D115" s="268" t="s">
        <v>754</v>
      </c>
      <c r="E115" s="293" t="s">
        <v>863</v>
      </c>
      <c r="F115" s="269" t="s">
        <v>875</v>
      </c>
      <c r="G115" s="270" t="s">
        <v>757</v>
      </c>
      <c r="H115" s="271" t="s">
        <v>313</v>
      </c>
      <c r="I115" s="237" t="s">
        <v>572</v>
      </c>
      <c r="J115" s="294" t="s">
        <v>669</v>
      </c>
      <c r="K115" s="272">
        <v>1</v>
      </c>
      <c r="L115" s="273"/>
      <c r="M115" s="416">
        <v>20</v>
      </c>
      <c r="N115" s="416">
        <v>20</v>
      </c>
      <c r="O115" s="420">
        <f t="shared" si="4"/>
        <v>1</v>
      </c>
      <c r="P115" s="417">
        <v>1</v>
      </c>
      <c r="Q115" s="295">
        <f t="shared" si="5"/>
        <v>100</v>
      </c>
      <c r="R115" s="418"/>
    </row>
    <row r="116" spans="1:18" ht="14.4" x14ac:dyDescent="0.3">
      <c r="A116" s="292" t="s">
        <v>305</v>
      </c>
      <c r="B116" s="267" t="s">
        <v>876</v>
      </c>
      <c r="C116" s="267" t="s">
        <v>879</v>
      </c>
      <c r="D116" s="268" t="s">
        <v>754</v>
      </c>
      <c r="E116" s="293" t="s">
        <v>864</v>
      </c>
      <c r="F116" s="269" t="s">
        <v>875</v>
      </c>
      <c r="G116" s="270" t="s">
        <v>757</v>
      </c>
      <c r="H116" s="271" t="s">
        <v>313</v>
      </c>
      <c r="I116" s="237" t="s">
        <v>572</v>
      </c>
      <c r="J116" s="294" t="s">
        <v>669</v>
      </c>
      <c r="K116" s="272">
        <v>1</v>
      </c>
      <c r="L116" s="273"/>
      <c r="M116" s="416">
        <v>20</v>
      </c>
      <c r="N116" s="416">
        <v>20</v>
      </c>
      <c r="O116" s="420">
        <f t="shared" si="4"/>
        <v>1</v>
      </c>
      <c r="P116" s="417">
        <v>1</v>
      </c>
      <c r="Q116" s="295">
        <f t="shared" si="5"/>
        <v>100</v>
      </c>
      <c r="R116" s="418"/>
    </row>
    <row r="117" spans="1:18" ht="14.4" x14ac:dyDescent="0.3">
      <c r="A117" s="292" t="s">
        <v>305</v>
      </c>
      <c r="B117" s="267" t="s">
        <v>876</v>
      </c>
      <c r="C117" s="267" t="s">
        <v>879</v>
      </c>
      <c r="D117" s="268" t="s">
        <v>754</v>
      </c>
      <c r="E117" s="293" t="s">
        <v>865</v>
      </c>
      <c r="F117" s="269" t="s">
        <v>875</v>
      </c>
      <c r="G117" s="270" t="s">
        <v>757</v>
      </c>
      <c r="H117" s="271" t="s">
        <v>313</v>
      </c>
      <c r="I117" s="237" t="s">
        <v>572</v>
      </c>
      <c r="J117" s="294" t="s">
        <v>669</v>
      </c>
      <c r="K117" s="272">
        <v>1</v>
      </c>
      <c r="L117" s="273"/>
      <c r="M117" s="416">
        <v>20</v>
      </c>
      <c r="N117" s="416">
        <v>20</v>
      </c>
      <c r="O117" s="420">
        <f t="shared" si="4"/>
        <v>1</v>
      </c>
      <c r="P117" s="417">
        <v>1</v>
      </c>
      <c r="Q117" s="295">
        <f t="shared" si="5"/>
        <v>100</v>
      </c>
      <c r="R117" s="418"/>
    </row>
    <row r="118" spans="1:18" ht="14.4" x14ac:dyDescent="0.3">
      <c r="A118" s="292" t="s">
        <v>305</v>
      </c>
      <c r="B118" s="267" t="s">
        <v>876</v>
      </c>
      <c r="C118" s="267" t="s">
        <v>879</v>
      </c>
      <c r="D118" s="268" t="s">
        <v>754</v>
      </c>
      <c r="E118" s="293" t="s">
        <v>866</v>
      </c>
      <c r="F118" s="269" t="s">
        <v>763</v>
      </c>
      <c r="G118" s="270" t="s">
        <v>854</v>
      </c>
      <c r="H118" s="271" t="s">
        <v>313</v>
      </c>
      <c r="I118" s="237" t="s">
        <v>572</v>
      </c>
      <c r="J118" s="294" t="s">
        <v>669</v>
      </c>
      <c r="K118" s="274">
        <v>0.55000000000000004</v>
      </c>
      <c r="L118" s="273"/>
      <c r="M118" s="416">
        <v>20</v>
      </c>
      <c r="N118" s="416">
        <v>16</v>
      </c>
      <c r="O118" s="420">
        <f t="shared" si="4"/>
        <v>0.8</v>
      </c>
      <c r="P118" s="417">
        <v>1.4545454545454546</v>
      </c>
      <c r="Q118" s="295">
        <f t="shared" si="5"/>
        <v>145.45454545454547</v>
      </c>
      <c r="R118" s="418"/>
    </row>
    <row r="119" spans="1:18" ht="14.4" x14ac:dyDescent="0.3">
      <c r="A119" s="292" t="s">
        <v>305</v>
      </c>
      <c r="B119" s="267" t="s">
        <v>876</v>
      </c>
      <c r="C119" s="267" t="s">
        <v>879</v>
      </c>
      <c r="D119" s="268" t="s">
        <v>754</v>
      </c>
      <c r="E119" s="293" t="s">
        <v>867</v>
      </c>
      <c r="F119" s="269" t="s">
        <v>763</v>
      </c>
      <c r="G119" s="270" t="s">
        <v>854</v>
      </c>
      <c r="H119" s="271" t="s">
        <v>313</v>
      </c>
      <c r="I119" s="237" t="s">
        <v>572</v>
      </c>
      <c r="J119" s="294" t="s">
        <v>669</v>
      </c>
      <c r="K119" s="272">
        <v>0.7</v>
      </c>
      <c r="L119" s="273"/>
      <c r="M119" s="416">
        <v>20</v>
      </c>
      <c r="N119" s="416">
        <v>20</v>
      </c>
      <c r="O119" s="420">
        <f t="shared" si="4"/>
        <v>1</v>
      </c>
      <c r="P119" s="417">
        <v>1.4285714285714286</v>
      </c>
      <c r="Q119" s="295">
        <f t="shared" si="5"/>
        <v>142.85714285714283</v>
      </c>
      <c r="R119" s="418"/>
    </row>
    <row r="120" spans="1:18" ht="14.4" x14ac:dyDescent="0.3">
      <c r="A120" s="292" t="s">
        <v>305</v>
      </c>
      <c r="B120" s="267" t="s">
        <v>876</v>
      </c>
      <c r="C120" s="267" t="s">
        <v>879</v>
      </c>
      <c r="D120" s="268" t="s">
        <v>754</v>
      </c>
      <c r="E120" s="293" t="s">
        <v>868</v>
      </c>
      <c r="F120" s="269" t="s">
        <v>763</v>
      </c>
      <c r="G120" s="270" t="s">
        <v>757</v>
      </c>
      <c r="H120" s="271" t="s">
        <v>313</v>
      </c>
      <c r="I120" s="237" t="s">
        <v>572</v>
      </c>
      <c r="J120" s="294" t="s">
        <v>669</v>
      </c>
      <c r="K120" s="272">
        <v>1</v>
      </c>
      <c r="L120" s="273"/>
      <c r="M120" s="416">
        <v>20</v>
      </c>
      <c r="N120" s="416">
        <v>20</v>
      </c>
      <c r="O120" s="420">
        <f t="shared" si="4"/>
        <v>1</v>
      </c>
      <c r="P120" s="417">
        <v>1</v>
      </c>
      <c r="Q120" s="295">
        <f t="shared" si="5"/>
        <v>100</v>
      </c>
      <c r="R120" s="418"/>
    </row>
    <row r="121" spans="1:18" ht="14.4" x14ac:dyDescent="0.3">
      <c r="A121" s="292" t="s">
        <v>305</v>
      </c>
      <c r="B121" s="267" t="s">
        <v>876</v>
      </c>
      <c r="C121" s="267" t="s">
        <v>879</v>
      </c>
      <c r="D121" s="268" t="s">
        <v>754</v>
      </c>
      <c r="E121" s="293" t="s">
        <v>869</v>
      </c>
      <c r="F121" s="269" t="s">
        <v>763</v>
      </c>
      <c r="G121" s="270" t="s">
        <v>757</v>
      </c>
      <c r="H121" s="271" t="s">
        <v>313</v>
      </c>
      <c r="I121" s="237" t="s">
        <v>572</v>
      </c>
      <c r="J121" s="294" t="s">
        <v>669</v>
      </c>
      <c r="K121" s="272">
        <v>1</v>
      </c>
      <c r="L121" s="273"/>
      <c r="M121" s="416">
        <v>20</v>
      </c>
      <c r="N121" s="416">
        <v>20</v>
      </c>
      <c r="O121" s="420">
        <f t="shared" si="4"/>
        <v>1</v>
      </c>
      <c r="P121" s="417">
        <v>1</v>
      </c>
      <c r="Q121" s="295">
        <f t="shared" si="5"/>
        <v>100</v>
      </c>
      <c r="R121" s="418"/>
    </row>
    <row r="122" spans="1:18" ht="14.4" x14ac:dyDescent="0.3">
      <c r="A122" s="292" t="s">
        <v>305</v>
      </c>
      <c r="B122" s="267" t="s">
        <v>876</v>
      </c>
      <c r="C122" s="267" t="s">
        <v>879</v>
      </c>
      <c r="D122" s="268" t="s">
        <v>754</v>
      </c>
      <c r="E122" s="293" t="s">
        <v>870</v>
      </c>
      <c r="F122" s="269" t="s">
        <v>763</v>
      </c>
      <c r="G122" s="270" t="s">
        <v>854</v>
      </c>
      <c r="H122" s="271" t="s">
        <v>313</v>
      </c>
      <c r="I122" s="237" t="s">
        <v>572</v>
      </c>
      <c r="J122" s="294" t="s">
        <v>669</v>
      </c>
      <c r="K122" s="272">
        <v>0.8</v>
      </c>
      <c r="L122" s="273"/>
      <c r="M122" s="416">
        <v>20</v>
      </c>
      <c r="N122" s="416">
        <v>20</v>
      </c>
      <c r="O122" s="420">
        <f t="shared" si="4"/>
        <v>1</v>
      </c>
      <c r="P122" s="417">
        <v>1.25</v>
      </c>
      <c r="Q122" s="295">
        <f t="shared" si="5"/>
        <v>125</v>
      </c>
      <c r="R122" s="418"/>
    </row>
    <row r="123" spans="1:18" ht="14.4" x14ac:dyDescent="0.3">
      <c r="A123" s="292" t="s">
        <v>305</v>
      </c>
      <c r="B123" s="267" t="s">
        <v>876</v>
      </c>
      <c r="C123" s="267" t="s">
        <v>879</v>
      </c>
      <c r="D123" s="268" t="s">
        <v>754</v>
      </c>
      <c r="E123" s="293" t="s">
        <v>871</v>
      </c>
      <c r="F123" s="269" t="s">
        <v>763</v>
      </c>
      <c r="G123" s="270" t="s">
        <v>854</v>
      </c>
      <c r="H123" s="271" t="s">
        <v>313</v>
      </c>
      <c r="I123" s="237" t="s">
        <v>572</v>
      </c>
      <c r="J123" s="294" t="s">
        <v>669</v>
      </c>
      <c r="K123" s="272">
        <v>0.8</v>
      </c>
      <c r="L123" s="273"/>
      <c r="M123" s="416">
        <v>20</v>
      </c>
      <c r="N123" s="416">
        <v>20</v>
      </c>
      <c r="O123" s="420">
        <f t="shared" si="4"/>
        <v>1</v>
      </c>
      <c r="P123" s="417">
        <v>1.25</v>
      </c>
      <c r="Q123" s="295">
        <f t="shared" si="5"/>
        <v>125</v>
      </c>
      <c r="R123" s="418"/>
    </row>
    <row r="124" spans="1:18" ht="14.4" x14ac:dyDescent="0.3">
      <c r="A124" s="292" t="s">
        <v>305</v>
      </c>
      <c r="B124" s="267" t="s">
        <v>876</v>
      </c>
      <c r="C124" s="267" t="s">
        <v>879</v>
      </c>
      <c r="D124" s="268" t="s">
        <v>754</v>
      </c>
      <c r="E124" s="293" t="s">
        <v>872</v>
      </c>
      <c r="F124" s="269" t="s">
        <v>763</v>
      </c>
      <c r="G124" s="270" t="s">
        <v>757</v>
      </c>
      <c r="H124" s="271" t="s">
        <v>313</v>
      </c>
      <c r="I124" s="237" t="s">
        <v>572</v>
      </c>
      <c r="J124" s="294" t="s">
        <v>669</v>
      </c>
      <c r="K124" s="272">
        <v>1</v>
      </c>
      <c r="L124" s="273"/>
      <c r="M124" s="416">
        <v>20</v>
      </c>
      <c r="N124" s="416">
        <v>20</v>
      </c>
      <c r="O124" s="420">
        <f t="shared" si="4"/>
        <v>1</v>
      </c>
      <c r="P124" s="417">
        <v>1</v>
      </c>
      <c r="Q124" s="295">
        <f t="shared" si="5"/>
        <v>100</v>
      </c>
      <c r="R124" s="418"/>
    </row>
    <row r="125" spans="1:18" ht="14.4" x14ac:dyDescent="0.3">
      <c r="A125" s="292" t="s">
        <v>305</v>
      </c>
      <c r="B125" s="267" t="s">
        <v>880</v>
      </c>
      <c r="C125" s="267" t="s">
        <v>881</v>
      </c>
      <c r="D125" s="268" t="s">
        <v>754</v>
      </c>
      <c r="E125" s="293" t="s">
        <v>852</v>
      </c>
      <c r="F125" s="269" t="s">
        <v>853</v>
      </c>
      <c r="G125" s="270" t="s">
        <v>757</v>
      </c>
      <c r="H125" s="271" t="s">
        <v>313</v>
      </c>
      <c r="I125" s="237" t="s">
        <v>572</v>
      </c>
      <c r="J125" s="294" t="s">
        <v>669</v>
      </c>
      <c r="K125" s="272">
        <v>1</v>
      </c>
      <c r="L125" s="273"/>
      <c r="M125" s="416">
        <v>201</v>
      </c>
      <c r="N125" s="416">
        <v>187</v>
      </c>
      <c r="O125" s="420">
        <f t="shared" si="4"/>
        <v>0.93034825870646765</v>
      </c>
      <c r="P125" s="417">
        <v>0.93034825870646765</v>
      </c>
      <c r="Q125" s="295">
        <f t="shared" si="5"/>
        <v>93.03482587064677</v>
      </c>
      <c r="R125" s="418"/>
    </row>
    <row r="126" spans="1:18" ht="14.4" x14ac:dyDescent="0.3">
      <c r="A126" s="292" t="s">
        <v>305</v>
      </c>
      <c r="B126" s="267" t="s">
        <v>880</v>
      </c>
      <c r="C126" s="267" t="s">
        <v>881</v>
      </c>
      <c r="D126" s="268" t="s">
        <v>754</v>
      </c>
      <c r="E126" s="293" t="s">
        <v>783</v>
      </c>
      <c r="F126" s="269" t="s">
        <v>853</v>
      </c>
      <c r="G126" s="270" t="s">
        <v>757</v>
      </c>
      <c r="H126" s="271" t="s">
        <v>313</v>
      </c>
      <c r="I126" s="237" t="s">
        <v>572</v>
      </c>
      <c r="J126" s="294" t="s">
        <v>669</v>
      </c>
      <c r="K126" s="272">
        <v>1</v>
      </c>
      <c r="L126" s="273"/>
      <c r="M126" s="416">
        <v>201</v>
      </c>
      <c r="N126" s="416">
        <v>182</v>
      </c>
      <c r="O126" s="420">
        <f t="shared" si="4"/>
        <v>0.90547263681592038</v>
      </c>
      <c r="P126" s="417">
        <v>0.90547263681592038</v>
      </c>
      <c r="Q126" s="295">
        <f t="shared" si="5"/>
        <v>90.547263681592042</v>
      </c>
      <c r="R126" s="418"/>
    </row>
    <row r="127" spans="1:18" ht="14.4" x14ac:dyDescent="0.3">
      <c r="A127" s="292" t="s">
        <v>305</v>
      </c>
      <c r="B127" s="267" t="s">
        <v>880</v>
      </c>
      <c r="C127" s="267" t="s">
        <v>881</v>
      </c>
      <c r="D127" s="268" t="s">
        <v>754</v>
      </c>
      <c r="E127" s="293" t="s">
        <v>784</v>
      </c>
      <c r="F127" s="269" t="s">
        <v>853</v>
      </c>
      <c r="G127" s="270" t="s">
        <v>757</v>
      </c>
      <c r="H127" s="271" t="s">
        <v>313</v>
      </c>
      <c r="I127" s="237" t="s">
        <v>572</v>
      </c>
      <c r="J127" s="294" t="s">
        <v>669</v>
      </c>
      <c r="K127" s="272">
        <v>1</v>
      </c>
      <c r="L127" s="273"/>
      <c r="M127" s="416">
        <v>201</v>
      </c>
      <c r="N127" s="416">
        <v>182</v>
      </c>
      <c r="O127" s="420">
        <f t="shared" si="4"/>
        <v>0.90547263681592038</v>
      </c>
      <c r="P127" s="417">
        <v>0.90547263681592038</v>
      </c>
      <c r="Q127" s="295">
        <f t="shared" si="5"/>
        <v>90.547263681592042</v>
      </c>
      <c r="R127" s="418"/>
    </row>
    <row r="128" spans="1:18" ht="14.4" x14ac:dyDescent="0.3">
      <c r="A128" s="292" t="s">
        <v>305</v>
      </c>
      <c r="B128" s="267" t="s">
        <v>880</v>
      </c>
      <c r="C128" s="267" t="s">
        <v>881</v>
      </c>
      <c r="D128" s="268" t="s">
        <v>754</v>
      </c>
      <c r="E128" s="293" t="s">
        <v>796</v>
      </c>
      <c r="F128" s="269" t="s">
        <v>763</v>
      </c>
      <c r="G128" s="270" t="s">
        <v>854</v>
      </c>
      <c r="H128" s="271" t="s">
        <v>313</v>
      </c>
      <c r="I128" s="237" t="s">
        <v>572</v>
      </c>
      <c r="J128" s="294" t="s">
        <v>669</v>
      </c>
      <c r="K128" s="272">
        <v>0.8</v>
      </c>
      <c r="L128" s="273"/>
      <c r="M128" s="416">
        <v>201</v>
      </c>
      <c r="N128" s="416">
        <v>182</v>
      </c>
      <c r="O128" s="420">
        <f t="shared" si="4"/>
        <v>0.90547263681592038</v>
      </c>
      <c r="P128" s="417">
        <v>1.1318407960199004</v>
      </c>
      <c r="Q128" s="295">
        <f t="shared" si="5"/>
        <v>113.18407960199005</v>
      </c>
      <c r="R128" s="418"/>
    </row>
    <row r="129" spans="1:18" ht="14.4" x14ac:dyDescent="0.3">
      <c r="A129" s="292" t="s">
        <v>305</v>
      </c>
      <c r="B129" s="267" t="s">
        <v>880</v>
      </c>
      <c r="C129" s="267" t="s">
        <v>881</v>
      </c>
      <c r="D129" s="268" t="s">
        <v>754</v>
      </c>
      <c r="E129" s="293" t="s">
        <v>765</v>
      </c>
      <c r="F129" s="269" t="s">
        <v>853</v>
      </c>
      <c r="G129" s="270" t="s">
        <v>854</v>
      </c>
      <c r="H129" s="271" t="s">
        <v>313</v>
      </c>
      <c r="I129" s="237" t="s">
        <v>572</v>
      </c>
      <c r="J129" s="294" t="s">
        <v>669</v>
      </c>
      <c r="K129" s="272">
        <v>0.8</v>
      </c>
      <c r="L129" s="273"/>
      <c r="M129" s="416">
        <v>201</v>
      </c>
      <c r="N129" s="416">
        <v>182</v>
      </c>
      <c r="O129" s="420">
        <f t="shared" si="4"/>
        <v>0.90547263681592038</v>
      </c>
      <c r="P129" s="417">
        <v>1.1318407960199004</v>
      </c>
      <c r="Q129" s="295">
        <f t="shared" si="5"/>
        <v>113.18407960199005</v>
      </c>
      <c r="R129" s="418"/>
    </row>
    <row r="130" spans="1:18" ht="14.4" x14ac:dyDescent="0.3">
      <c r="A130" s="292" t="s">
        <v>305</v>
      </c>
      <c r="B130" s="267" t="s">
        <v>880</v>
      </c>
      <c r="C130" s="267" t="s">
        <v>881</v>
      </c>
      <c r="D130" s="268" t="s">
        <v>754</v>
      </c>
      <c r="E130" s="293" t="s">
        <v>855</v>
      </c>
      <c r="F130" s="269" t="s">
        <v>763</v>
      </c>
      <c r="G130" s="270" t="s">
        <v>854</v>
      </c>
      <c r="H130" s="271" t="s">
        <v>313</v>
      </c>
      <c r="I130" s="237" t="s">
        <v>572</v>
      </c>
      <c r="J130" s="294" t="s">
        <v>669</v>
      </c>
      <c r="K130" s="274">
        <v>0.55000000000000004</v>
      </c>
      <c r="L130" s="273"/>
      <c r="M130" s="416">
        <v>201</v>
      </c>
      <c r="N130" s="416">
        <v>182</v>
      </c>
      <c r="O130" s="420">
        <f t="shared" si="4"/>
        <v>0.90547263681592038</v>
      </c>
      <c r="P130" s="417">
        <v>1.6463138851198551</v>
      </c>
      <c r="Q130" s="295">
        <f t="shared" si="5"/>
        <v>164.63138851198551</v>
      </c>
      <c r="R130" s="418"/>
    </row>
    <row r="131" spans="1:18" ht="14.4" x14ac:dyDescent="0.3">
      <c r="A131" s="292" t="s">
        <v>305</v>
      </c>
      <c r="B131" s="267" t="s">
        <v>880</v>
      </c>
      <c r="C131" s="267" t="s">
        <v>881</v>
      </c>
      <c r="D131" s="268" t="s">
        <v>754</v>
      </c>
      <c r="E131" s="293" t="s">
        <v>856</v>
      </c>
      <c r="F131" s="269" t="s">
        <v>763</v>
      </c>
      <c r="G131" s="270" t="s">
        <v>757</v>
      </c>
      <c r="H131" s="271" t="s">
        <v>313</v>
      </c>
      <c r="I131" s="237" t="s">
        <v>572</v>
      </c>
      <c r="J131" s="294" t="s">
        <v>669</v>
      </c>
      <c r="K131" s="272">
        <v>1</v>
      </c>
      <c r="L131" s="273"/>
      <c r="M131" s="416">
        <v>201</v>
      </c>
      <c r="N131" s="416">
        <v>182</v>
      </c>
      <c r="O131" s="420">
        <f t="shared" si="4"/>
        <v>0.90547263681592038</v>
      </c>
      <c r="P131" s="417">
        <v>0.90547263681592038</v>
      </c>
      <c r="Q131" s="295">
        <f t="shared" si="5"/>
        <v>90.547263681592042</v>
      </c>
      <c r="R131" s="418"/>
    </row>
    <row r="132" spans="1:18" ht="14.4" x14ac:dyDescent="0.3">
      <c r="A132" s="292" t="s">
        <v>305</v>
      </c>
      <c r="B132" s="267" t="s">
        <v>880</v>
      </c>
      <c r="C132" s="267" t="s">
        <v>881</v>
      </c>
      <c r="D132" s="268" t="s">
        <v>754</v>
      </c>
      <c r="E132" s="293" t="s">
        <v>857</v>
      </c>
      <c r="F132" s="269" t="s">
        <v>853</v>
      </c>
      <c r="G132" s="270" t="s">
        <v>757</v>
      </c>
      <c r="H132" s="271" t="s">
        <v>313</v>
      </c>
      <c r="I132" s="237" t="s">
        <v>572</v>
      </c>
      <c r="J132" s="294" t="s">
        <v>669</v>
      </c>
      <c r="K132" s="272">
        <v>1</v>
      </c>
      <c r="L132" s="273"/>
      <c r="M132" s="416">
        <v>201</v>
      </c>
      <c r="N132" s="416">
        <v>173</v>
      </c>
      <c r="O132" s="420">
        <f t="shared" si="4"/>
        <v>0.86069651741293529</v>
      </c>
      <c r="P132" s="417">
        <v>0.86069651741293529</v>
      </c>
      <c r="Q132" s="295">
        <f t="shared" si="5"/>
        <v>86.069651741293541</v>
      </c>
      <c r="R132" s="418"/>
    </row>
    <row r="133" spans="1:18" ht="14.4" x14ac:dyDescent="0.3">
      <c r="A133" s="292" t="s">
        <v>305</v>
      </c>
      <c r="B133" s="267" t="s">
        <v>880</v>
      </c>
      <c r="C133" s="267" t="s">
        <v>881</v>
      </c>
      <c r="D133" s="268" t="s">
        <v>754</v>
      </c>
      <c r="E133" s="293" t="s">
        <v>858</v>
      </c>
      <c r="F133" s="269" t="s">
        <v>853</v>
      </c>
      <c r="G133" s="270" t="s">
        <v>854</v>
      </c>
      <c r="H133" s="271" t="s">
        <v>313</v>
      </c>
      <c r="I133" s="237" t="s">
        <v>572</v>
      </c>
      <c r="J133" s="294" t="s">
        <v>669</v>
      </c>
      <c r="K133" s="272">
        <v>0.8</v>
      </c>
      <c r="L133" s="273"/>
      <c r="M133" s="416">
        <v>201</v>
      </c>
      <c r="N133" s="416">
        <v>173</v>
      </c>
      <c r="O133" s="420">
        <f t="shared" si="4"/>
        <v>0.86069651741293529</v>
      </c>
      <c r="P133" s="417">
        <v>1.0758706467661689</v>
      </c>
      <c r="Q133" s="295">
        <f t="shared" si="5"/>
        <v>107.5870646766169</v>
      </c>
      <c r="R133" s="418"/>
    </row>
    <row r="134" spans="1:18" ht="14.4" x14ac:dyDescent="0.3">
      <c r="A134" s="292" t="s">
        <v>305</v>
      </c>
      <c r="B134" s="267" t="s">
        <v>880</v>
      </c>
      <c r="C134" s="267" t="s">
        <v>881</v>
      </c>
      <c r="D134" s="268" t="s">
        <v>754</v>
      </c>
      <c r="E134" s="293" t="s">
        <v>859</v>
      </c>
      <c r="F134" s="269" t="s">
        <v>853</v>
      </c>
      <c r="G134" s="270" t="s">
        <v>854</v>
      </c>
      <c r="H134" s="271" t="s">
        <v>313</v>
      </c>
      <c r="I134" s="237" t="s">
        <v>572</v>
      </c>
      <c r="J134" s="294" t="s">
        <v>669</v>
      </c>
      <c r="K134" s="272">
        <v>0.8</v>
      </c>
      <c r="L134" s="273"/>
      <c r="M134" s="416">
        <v>201</v>
      </c>
      <c r="N134" s="416">
        <v>173</v>
      </c>
      <c r="O134" s="420">
        <f t="shared" si="4"/>
        <v>0.86069651741293529</v>
      </c>
      <c r="P134" s="417">
        <v>1.0758706467661689</v>
      </c>
      <c r="Q134" s="295">
        <f t="shared" si="5"/>
        <v>107.5870646766169</v>
      </c>
      <c r="R134" s="418"/>
    </row>
    <row r="135" spans="1:18" ht="14.4" x14ac:dyDescent="0.3">
      <c r="A135" s="292" t="s">
        <v>305</v>
      </c>
      <c r="B135" s="267" t="s">
        <v>880</v>
      </c>
      <c r="C135" s="267" t="s">
        <v>881</v>
      </c>
      <c r="D135" s="268" t="s">
        <v>754</v>
      </c>
      <c r="E135" s="293" t="s">
        <v>860</v>
      </c>
      <c r="F135" s="269" t="s">
        <v>853</v>
      </c>
      <c r="G135" s="270" t="s">
        <v>854</v>
      </c>
      <c r="H135" s="271" t="s">
        <v>313</v>
      </c>
      <c r="I135" s="237" t="s">
        <v>572</v>
      </c>
      <c r="J135" s="294" t="s">
        <v>669</v>
      </c>
      <c r="K135" s="272">
        <v>0.5</v>
      </c>
      <c r="L135" s="273"/>
      <c r="M135" s="416">
        <v>201</v>
      </c>
      <c r="N135" s="416">
        <v>173</v>
      </c>
      <c r="O135" s="420">
        <f t="shared" si="4"/>
        <v>0.86069651741293529</v>
      </c>
      <c r="P135" s="417">
        <v>1.7213930348258706</v>
      </c>
      <c r="Q135" s="295">
        <f t="shared" si="5"/>
        <v>172.13930348258708</v>
      </c>
      <c r="R135" s="418"/>
    </row>
    <row r="136" spans="1:18" ht="14.4" x14ac:dyDescent="0.3">
      <c r="A136" s="292" t="s">
        <v>305</v>
      </c>
      <c r="B136" s="267" t="s">
        <v>880</v>
      </c>
      <c r="C136" s="267" t="s">
        <v>881</v>
      </c>
      <c r="D136" s="268" t="s">
        <v>754</v>
      </c>
      <c r="E136" s="293" t="s">
        <v>755</v>
      </c>
      <c r="F136" s="269" t="s">
        <v>853</v>
      </c>
      <c r="G136" s="270" t="s">
        <v>854</v>
      </c>
      <c r="H136" s="271" t="s">
        <v>313</v>
      </c>
      <c r="I136" s="237" t="s">
        <v>572</v>
      </c>
      <c r="J136" s="294" t="s">
        <v>669</v>
      </c>
      <c r="K136" s="272">
        <v>0.5</v>
      </c>
      <c r="L136" s="273"/>
      <c r="M136" s="416">
        <v>201</v>
      </c>
      <c r="N136" s="416">
        <v>173</v>
      </c>
      <c r="O136" s="420">
        <f t="shared" si="4"/>
        <v>0.86069651741293529</v>
      </c>
      <c r="P136" s="417">
        <v>1.7213930348258706</v>
      </c>
      <c r="Q136" s="295">
        <f t="shared" si="5"/>
        <v>172.13930348258708</v>
      </c>
      <c r="R136" s="418"/>
    </row>
    <row r="137" spans="1:18" ht="14.4" x14ac:dyDescent="0.3">
      <c r="A137" s="292" t="s">
        <v>305</v>
      </c>
      <c r="B137" s="267" t="s">
        <v>880</v>
      </c>
      <c r="C137" s="267" t="s">
        <v>881</v>
      </c>
      <c r="D137" s="268" t="s">
        <v>754</v>
      </c>
      <c r="E137" s="293" t="s">
        <v>861</v>
      </c>
      <c r="F137" s="269" t="s">
        <v>853</v>
      </c>
      <c r="G137" s="270" t="s">
        <v>854</v>
      </c>
      <c r="H137" s="271" t="s">
        <v>313</v>
      </c>
      <c r="I137" s="237" t="s">
        <v>572</v>
      </c>
      <c r="J137" s="294" t="s">
        <v>669</v>
      </c>
      <c r="K137" s="272">
        <v>0.5</v>
      </c>
      <c r="L137" s="273"/>
      <c r="M137" s="416">
        <v>201</v>
      </c>
      <c r="N137" s="416">
        <v>173</v>
      </c>
      <c r="O137" s="420">
        <f t="shared" ref="O137:O188" si="6">N137/M137</f>
        <v>0.86069651741293529</v>
      </c>
      <c r="P137" s="417">
        <v>1.7213930348258706</v>
      </c>
      <c r="Q137" s="295">
        <f t="shared" ref="Q137:Q188" si="7">N137/(M137*K137/100)</f>
        <v>172.13930348258708</v>
      </c>
      <c r="R137" s="418"/>
    </row>
    <row r="138" spans="1:18" ht="14.4" x14ac:dyDescent="0.3">
      <c r="A138" s="292" t="s">
        <v>305</v>
      </c>
      <c r="B138" s="267" t="s">
        <v>880</v>
      </c>
      <c r="C138" s="267" t="s">
        <v>881</v>
      </c>
      <c r="D138" s="268" t="s">
        <v>754</v>
      </c>
      <c r="E138" s="293" t="s">
        <v>862</v>
      </c>
      <c r="F138" s="269" t="s">
        <v>853</v>
      </c>
      <c r="G138" s="270" t="s">
        <v>854</v>
      </c>
      <c r="H138" s="271" t="s">
        <v>313</v>
      </c>
      <c r="I138" s="237" t="s">
        <v>572</v>
      </c>
      <c r="J138" s="294" t="s">
        <v>669</v>
      </c>
      <c r="K138" s="272">
        <v>0.5</v>
      </c>
      <c r="L138" s="273"/>
      <c r="M138" s="416">
        <v>201</v>
      </c>
      <c r="N138" s="416">
        <v>173</v>
      </c>
      <c r="O138" s="420">
        <f t="shared" si="6"/>
        <v>0.86069651741293529</v>
      </c>
      <c r="P138" s="417">
        <v>1.7213930348258706</v>
      </c>
      <c r="Q138" s="295">
        <f t="shared" si="7"/>
        <v>172.13930348258708</v>
      </c>
      <c r="R138" s="418"/>
    </row>
    <row r="139" spans="1:18" ht="14.4" x14ac:dyDescent="0.3">
      <c r="A139" s="292" t="s">
        <v>305</v>
      </c>
      <c r="B139" s="267" t="s">
        <v>880</v>
      </c>
      <c r="C139" s="267" t="s">
        <v>881</v>
      </c>
      <c r="D139" s="268" t="s">
        <v>754</v>
      </c>
      <c r="E139" s="293" t="s">
        <v>863</v>
      </c>
      <c r="F139" s="269" t="s">
        <v>853</v>
      </c>
      <c r="G139" s="270" t="s">
        <v>854</v>
      </c>
      <c r="H139" s="271" t="s">
        <v>313</v>
      </c>
      <c r="I139" s="237" t="s">
        <v>572</v>
      </c>
      <c r="J139" s="294" t="s">
        <v>669</v>
      </c>
      <c r="K139" s="272">
        <v>0.5</v>
      </c>
      <c r="L139" s="273"/>
      <c r="M139" s="416">
        <v>201</v>
      </c>
      <c r="N139" s="416">
        <v>173</v>
      </c>
      <c r="O139" s="420">
        <f t="shared" si="6"/>
        <v>0.86069651741293529</v>
      </c>
      <c r="P139" s="417">
        <v>1.7213930348258706</v>
      </c>
      <c r="Q139" s="295">
        <f t="shared" si="7"/>
        <v>172.13930348258708</v>
      </c>
      <c r="R139" s="418"/>
    </row>
    <row r="140" spans="1:18" ht="14.4" x14ac:dyDescent="0.3">
      <c r="A140" s="292" t="s">
        <v>305</v>
      </c>
      <c r="B140" s="267" t="s">
        <v>880</v>
      </c>
      <c r="C140" s="267" t="s">
        <v>881</v>
      </c>
      <c r="D140" s="268" t="s">
        <v>754</v>
      </c>
      <c r="E140" s="293" t="s">
        <v>864</v>
      </c>
      <c r="F140" s="269" t="s">
        <v>853</v>
      </c>
      <c r="G140" s="270" t="s">
        <v>757</v>
      </c>
      <c r="H140" s="271" t="s">
        <v>313</v>
      </c>
      <c r="I140" s="237" t="s">
        <v>572</v>
      </c>
      <c r="J140" s="294" t="s">
        <v>669</v>
      </c>
      <c r="K140" s="272">
        <v>1</v>
      </c>
      <c r="L140" s="273"/>
      <c r="M140" s="416">
        <v>201</v>
      </c>
      <c r="N140" s="416">
        <v>172</v>
      </c>
      <c r="O140" s="420">
        <f t="shared" si="6"/>
        <v>0.85572139303482586</v>
      </c>
      <c r="P140" s="417">
        <v>0.85572139303482586</v>
      </c>
      <c r="Q140" s="295">
        <f t="shared" si="7"/>
        <v>85.572139303482601</v>
      </c>
      <c r="R140" s="418"/>
    </row>
    <row r="141" spans="1:18" ht="14.4" x14ac:dyDescent="0.3">
      <c r="A141" s="292" t="s">
        <v>305</v>
      </c>
      <c r="B141" s="267" t="s">
        <v>880</v>
      </c>
      <c r="C141" s="267" t="s">
        <v>881</v>
      </c>
      <c r="D141" s="268" t="s">
        <v>754</v>
      </c>
      <c r="E141" s="293" t="s">
        <v>865</v>
      </c>
      <c r="F141" s="269" t="s">
        <v>853</v>
      </c>
      <c r="G141" s="270" t="s">
        <v>854</v>
      </c>
      <c r="H141" s="271" t="s">
        <v>313</v>
      </c>
      <c r="I141" s="237" t="s">
        <v>572</v>
      </c>
      <c r="J141" s="294" t="s">
        <v>669</v>
      </c>
      <c r="K141" s="272">
        <v>0.5</v>
      </c>
      <c r="L141" s="273"/>
      <c r="M141" s="416">
        <v>201</v>
      </c>
      <c r="N141" s="416">
        <v>173</v>
      </c>
      <c r="O141" s="420">
        <f t="shared" si="6"/>
        <v>0.86069651741293529</v>
      </c>
      <c r="P141" s="417">
        <v>1.7213930348258706</v>
      </c>
      <c r="Q141" s="295">
        <f t="shared" si="7"/>
        <v>172.13930348258708</v>
      </c>
      <c r="R141" s="418"/>
    </row>
    <row r="142" spans="1:18" ht="14.4" x14ac:dyDescent="0.3">
      <c r="A142" s="292" t="s">
        <v>305</v>
      </c>
      <c r="B142" s="267" t="s">
        <v>880</v>
      </c>
      <c r="C142" s="267" t="s">
        <v>881</v>
      </c>
      <c r="D142" s="268" t="s">
        <v>754</v>
      </c>
      <c r="E142" s="293" t="s">
        <v>866</v>
      </c>
      <c r="F142" s="269" t="s">
        <v>763</v>
      </c>
      <c r="G142" s="270" t="s">
        <v>854</v>
      </c>
      <c r="H142" s="271" t="s">
        <v>313</v>
      </c>
      <c r="I142" s="237" t="s">
        <v>572</v>
      </c>
      <c r="J142" s="294" t="s">
        <v>669</v>
      </c>
      <c r="K142" s="274">
        <v>0.55000000000000004</v>
      </c>
      <c r="L142" s="273"/>
      <c r="M142" s="416">
        <v>201</v>
      </c>
      <c r="N142" s="416">
        <v>182</v>
      </c>
      <c r="O142" s="420">
        <f t="shared" si="6"/>
        <v>0.90547263681592038</v>
      </c>
      <c r="P142" s="417">
        <v>1.6463138851198551</v>
      </c>
      <c r="Q142" s="295">
        <f t="shared" si="7"/>
        <v>164.63138851198551</v>
      </c>
      <c r="R142" s="418"/>
    </row>
    <row r="143" spans="1:18" ht="14.4" x14ac:dyDescent="0.3">
      <c r="A143" s="292" t="s">
        <v>305</v>
      </c>
      <c r="B143" s="267" t="s">
        <v>880</v>
      </c>
      <c r="C143" s="267" t="s">
        <v>881</v>
      </c>
      <c r="D143" s="268" t="s">
        <v>754</v>
      </c>
      <c r="E143" s="293" t="s">
        <v>867</v>
      </c>
      <c r="F143" s="269" t="s">
        <v>763</v>
      </c>
      <c r="G143" s="270" t="s">
        <v>854</v>
      </c>
      <c r="H143" s="271" t="s">
        <v>313</v>
      </c>
      <c r="I143" s="237" t="s">
        <v>572</v>
      </c>
      <c r="J143" s="294" t="s">
        <v>669</v>
      </c>
      <c r="K143" s="272">
        <v>0.7</v>
      </c>
      <c r="L143" s="273"/>
      <c r="M143" s="416">
        <v>201</v>
      </c>
      <c r="N143" s="416">
        <v>182</v>
      </c>
      <c r="O143" s="420">
        <f t="shared" si="6"/>
        <v>0.90547263681592038</v>
      </c>
      <c r="P143" s="417">
        <v>1.2935323383084578</v>
      </c>
      <c r="Q143" s="295">
        <f t="shared" si="7"/>
        <v>129.3532338308458</v>
      </c>
      <c r="R143" s="418"/>
    </row>
    <row r="144" spans="1:18" ht="14.4" x14ac:dyDescent="0.3">
      <c r="A144" s="292" t="s">
        <v>305</v>
      </c>
      <c r="B144" s="267" t="s">
        <v>880</v>
      </c>
      <c r="C144" s="267" t="s">
        <v>881</v>
      </c>
      <c r="D144" s="268" t="s">
        <v>754</v>
      </c>
      <c r="E144" s="293" t="s">
        <v>868</v>
      </c>
      <c r="F144" s="269" t="s">
        <v>763</v>
      </c>
      <c r="G144" s="270" t="s">
        <v>757</v>
      </c>
      <c r="H144" s="271" t="s">
        <v>313</v>
      </c>
      <c r="I144" s="237" t="s">
        <v>572</v>
      </c>
      <c r="J144" s="294" t="s">
        <v>669</v>
      </c>
      <c r="K144" s="275">
        <v>1</v>
      </c>
      <c r="L144" s="273"/>
      <c r="M144" s="416">
        <v>201</v>
      </c>
      <c r="N144" s="416">
        <v>187</v>
      </c>
      <c r="O144" s="420">
        <f t="shared" si="6"/>
        <v>0.93034825870646765</v>
      </c>
      <c r="P144" s="417">
        <v>0.93034825870646765</v>
      </c>
      <c r="Q144" s="295">
        <f t="shared" si="7"/>
        <v>93.03482587064677</v>
      </c>
      <c r="R144" s="418"/>
    </row>
    <row r="145" spans="1:18" ht="14.4" x14ac:dyDescent="0.3">
      <c r="A145" s="292" t="s">
        <v>305</v>
      </c>
      <c r="B145" s="267" t="s">
        <v>880</v>
      </c>
      <c r="C145" s="267" t="s">
        <v>881</v>
      </c>
      <c r="D145" s="268" t="s">
        <v>754</v>
      </c>
      <c r="E145" s="293" t="s">
        <v>869</v>
      </c>
      <c r="F145" s="269" t="s">
        <v>763</v>
      </c>
      <c r="G145" s="270" t="s">
        <v>757</v>
      </c>
      <c r="H145" s="271" t="s">
        <v>313</v>
      </c>
      <c r="I145" s="237" t="s">
        <v>572</v>
      </c>
      <c r="J145" s="296" t="s">
        <v>669</v>
      </c>
      <c r="K145" s="276">
        <v>1</v>
      </c>
      <c r="L145" s="277"/>
      <c r="M145" s="416">
        <v>201</v>
      </c>
      <c r="N145" s="416">
        <v>182</v>
      </c>
      <c r="O145" s="420">
        <f t="shared" si="6"/>
        <v>0.90547263681592038</v>
      </c>
      <c r="P145" s="417">
        <v>0.90547263681592038</v>
      </c>
      <c r="Q145" s="295">
        <f t="shared" si="7"/>
        <v>90.547263681592042</v>
      </c>
      <c r="R145" s="418"/>
    </row>
    <row r="146" spans="1:18" ht="14.4" x14ac:dyDescent="0.3">
      <c r="A146" s="292" t="s">
        <v>305</v>
      </c>
      <c r="B146" s="267" t="s">
        <v>880</v>
      </c>
      <c r="C146" s="267" t="s">
        <v>881</v>
      </c>
      <c r="D146" s="268" t="s">
        <v>754</v>
      </c>
      <c r="E146" s="293" t="s">
        <v>870</v>
      </c>
      <c r="F146" s="269" t="s">
        <v>763</v>
      </c>
      <c r="G146" s="270" t="s">
        <v>854</v>
      </c>
      <c r="H146" s="271" t="s">
        <v>313</v>
      </c>
      <c r="I146" s="237" t="s">
        <v>572</v>
      </c>
      <c r="J146" s="296" t="s">
        <v>669</v>
      </c>
      <c r="K146" s="276">
        <v>0.8</v>
      </c>
      <c r="L146" s="277"/>
      <c r="M146" s="416">
        <v>201</v>
      </c>
      <c r="N146" s="416">
        <v>182</v>
      </c>
      <c r="O146" s="420">
        <f t="shared" si="6"/>
        <v>0.90547263681592038</v>
      </c>
      <c r="P146" s="417">
        <v>1.1318407960199004</v>
      </c>
      <c r="Q146" s="295">
        <f t="shared" si="7"/>
        <v>113.18407960199005</v>
      </c>
      <c r="R146" s="418"/>
    </row>
    <row r="147" spans="1:18" ht="14.4" x14ac:dyDescent="0.3">
      <c r="A147" s="292" t="s">
        <v>305</v>
      </c>
      <c r="B147" s="267" t="s">
        <v>880</v>
      </c>
      <c r="C147" s="267" t="s">
        <v>881</v>
      </c>
      <c r="D147" s="268" t="s">
        <v>754</v>
      </c>
      <c r="E147" s="293" t="s">
        <v>871</v>
      </c>
      <c r="F147" s="269" t="s">
        <v>763</v>
      </c>
      <c r="G147" s="270" t="s">
        <v>854</v>
      </c>
      <c r="H147" s="271" t="s">
        <v>313</v>
      </c>
      <c r="I147" s="237" t="s">
        <v>572</v>
      </c>
      <c r="J147" s="296" t="s">
        <v>669</v>
      </c>
      <c r="K147" s="276">
        <v>0.8</v>
      </c>
      <c r="L147" s="277"/>
      <c r="M147" s="416">
        <v>201</v>
      </c>
      <c r="N147" s="416">
        <v>182</v>
      </c>
      <c r="O147" s="420">
        <f t="shared" si="6"/>
        <v>0.90547263681592038</v>
      </c>
      <c r="P147" s="417">
        <v>1.1318407960199004</v>
      </c>
      <c r="Q147" s="295">
        <f t="shared" si="7"/>
        <v>113.18407960199005</v>
      </c>
      <c r="R147" s="418"/>
    </row>
    <row r="148" spans="1:18" ht="14.4" x14ac:dyDescent="0.3">
      <c r="A148" s="297" t="s">
        <v>305</v>
      </c>
      <c r="B148" s="267" t="s">
        <v>880</v>
      </c>
      <c r="C148" s="267" t="s">
        <v>881</v>
      </c>
      <c r="D148" s="278" t="s">
        <v>754</v>
      </c>
      <c r="E148" s="298" t="s">
        <v>872</v>
      </c>
      <c r="F148" s="279" t="s">
        <v>763</v>
      </c>
      <c r="G148" s="280" t="s">
        <v>757</v>
      </c>
      <c r="H148" s="281" t="s">
        <v>313</v>
      </c>
      <c r="I148" s="237" t="s">
        <v>572</v>
      </c>
      <c r="J148" s="299" t="s">
        <v>669</v>
      </c>
      <c r="K148" s="276">
        <v>1</v>
      </c>
      <c r="L148" s="282"/>
      <c r="M148" s="416">
        <v>201</v>
      </c>
      <c r="N148" s="416">
        <v>182</v>
      </c>
      <c r="O148" s="420">
        <f t="shared" si="6"/>
        <v>0.90547263681592038</v>
      </c>
      <c r="P148" s="417">
        <v>0.90547263681592038</v>
      </c>
      <c r="Q148" s="295">
        <f t="shared" si="7"/>
        <v>90.547263681592042</v>
      </c>
      <c r="R148" s="418"/>
    </row>
    <row r="149" spans="1:18" ht="43.2" x14ac:dyDescent="0.3">
      <c r="A149" s="292" t="s">
        <v>305</v>
      </c>
      <c r="B149" s="267" t="s">
        <v>850</v>
      </c>
      <c r="C149" s="283" t="s">
        <v>851</v>
      </c>
      <c r="D149" s="284" t="s">
        <v>799</v>
      </c>
      <c r="E149" s="300" t="s">
        <v>804</v>
      </c>
      <c r="F149" s="269" t="s">
        <v>763</v>
      </c>
      <c r="G149" s="300" t="s">
        <v>757</v>
      </c>
      <c r="H149" s="284" t="s">
        <v>313</v>
      </c>
      <c r="I149" s="237" t="s">
        <v>572</v>
      </c>
      <c r="J149" s="301" t="s">
        <v>801</v>
      </c>
      <c r="K149" s="302">
        <v>1</v>
      </c>
      <c r="L149" s="285" t="s">
        <v>882</v>
      </c>
      <c r="M149" s="416">
        <v>70</v>
      </c>
      <c r="N149" s="416">
        <v>59</v>
      </c>
      <c r="O149" s="420">
        <f t="shared" si="6"/>
        <v>0.84285714285714286</v>
      </c>
      <c r="P149" s="417">
        <v>0.84285714285714286</v>
      </c>
      <c r="Q149" s="295">
        <f t="shared" si="7"/>
        <v>84.285714285714292</v>
      </c>
      <c r="R149" s="418"/>
    </row>
    <row r="150" spans="1:18" ht="28.8" x14ac:dyDescent="0.3">
      <c r="A150" s="292" t="s">
        <v>305</v>
      </c>
      <c r="B150" s="267" t="s">
        <v>850</v>
      </c>
      <c r="C150" s="283" t="s">
        <v>851</v>
      </c>
      <c r="D150" s="284" t="s">
        <v>799</v>
      </c>
      <c r="E150" s="300" t="s">
        <v>806</v>
      </c>
      <c r="F150" s="269" t="s">
        <v>763</v>
      </c>
      <c r="G150" s="300" t="s">
        <v>757</v>
      </c>
      <c r="H150" s="284" t="s">
        <v>313</v>
      </c>
      <c r="I150" s="237" t="s">
        <v>572</v>
      </c>
      <c r="J150" s="301" t="s">
        <v>801</v>
      </c>
      <c r="K150" s="272">
        <v>1</v>
      </c>
      <c r="L150" s="286"/>
      <c r="M150" s="416">
        <v>70</v>
      </c>
      <c r="N150" s="416">
        <v>59</v>
      </c>
      <c r="O150" s="420">
        <f t="shared" si="6"/>
        <v>0.84285714285714286</v>
      </c>
      <c r="P150" s="417">
        <v>0.84285714285714286</v>
      </c>
      <c r="Q150" s="295">
        <f t="shared" si="7"/>
        <v>84.285714285714292</v>
      </c>
      <c r="R150" s="418"/>
    </row>
    <row r="151" spans="1:18" ht="28.8" x14ac:dyDescent="0.3">
      <c r="A151" s="292" t="s">
        <v>305</v>
      </c>
      <c r="B151" s="267" t="s">
        <v>850</v>
      </c>
      <c r="C151" s="283" t="s">
        <v>851</v>
      </c>
      <c r="D151" s="284" t="s">
        <v>799</v>
      </c>
      <c r="E151" s="300" t="s">
        <v>808</v>
      </c>
      <c r="F151" s="269" t="s">
        <v>763</v>
      </c>
      <c r="G151" s="300" t="s">
        <v>757</v>
      </c>
      <c r="H151" s="284" t="s">
        <v>313</v>
      </c>
      <c r="I151" s="237" t="s">
        <v>572</v>
      </c>
      <c r="J151" s="301" t="s">
        <v>801</v>
      </c>
      <c r="K151" s="287">
        <v>1</v>
      </c>
      <c r="L151" s="288"/>
      <c r="M151" s="416">
        <v>70</v>
      </c>
      <c r="N151" s="416">
        <v>59</v>
      </c>
      <c r="O151" s="420">
        <f t="shared" si="6"/>
        <v>0.84285714285714286</v>
      </c>
      <c r="P151" s="417">
        <v>0.84285714285714286</v>
      </c>
      <c r="Q151" s="295">
        <f t="shared" si="7"/>
        <v>84.285714285714292</v>
      </c>
      <c r="R151" s="418"/>
    </row>
    <row r="152" spans="1:18" ht="28.8" x14ac:dyDescent="0.3">
      <c r="A152" s="292" t="s">
        <v>305</v>
      </c>
      <c r="B152" s="267" t="s">
        <v>850</v>
      </c>
      <c r="C152" s="283" t="s">
        <v>851</v>
      </c>
      <c r="D152" s="284" t="s">
        <v>799</v>
      </c>
      <c r="E152" s="300" t="s">
        <v>800</v>
      </c>
      <c r="F152" s="269" t="s">
        <v>763</v>
      </c>
      <c r="G152" s="300" t="s">
        <v>854</v>
      </c>
      <c r="H152" s="284" t="s">
        <v>313</v>
      </c>
      <c r="I152" s="237" t="s">
        <v>572</v>
      </c>
      <c r="J152" s="301" t="s">
        <v>801</v>
      </c>
      <c r="K152" s="287">
        <v>0.7</v>
      </c>
      <c r="L152" s="288"/>
      <c r="M152" s="416">
        <v>70</v>
      </c>
      <c r="N152" s="416">
        <v>59</v>
      </c>
      <c r="O152" s="420">
        <f t="shared" si="6"/>
        <v>0.84285714285714286</v>
      </c>
      <c r="P152" s="417">
        <v>1.2040816326530612</v>
      </c>
      <c r="Q152" s="295">
        <f t="shared" si="7"/>
        <v>120.40816326530613</v>
      </c>
      <c r="R152" s="418"/>
    </row>
    <row r="153" spans="1:18" ht="28.8" x14ac:dyDescent="0.3">
      <c r="A153" s="292" t="s">
        <v>305</v>
      </c>
      <c r="B153" s="267" t="s">
        <v>850</v>
      </c>
      <c r="C153" s="283" t="s">
        <v>851</v>
      </c>
      <c r="D153" s="284" t="s">
        <v>799</v>
      </c>
      <c r="E153" s="300" t="s">
        <v>802</v>
      </c>
      <c r="F153" s="269" t="s">
        <v>763</v>
      </c>
      <c r="G153" s="300" t="s">
        <v>854</v>
      </c>
      <c r="H153" s="284" t="s">
        <v>313</v>
      </c>
      <c r="I153" s="237" t="s">
        <v>572</v>
      </c>
      <c r="J153" s="301" t="s">
        <v>801</v>
      </c>
      <c r="K153" s="287">
        <v>0.7</v>
      </c>
      <c r="L153" s="288"/>
      <c r="M153" s="416">
        <v>70</v>
      </c>
      <c r="N153" s="416">
        <v>59</v>
      </c>
      <c r="O153" s="420">
        <f t="shared" si="6"/>
        <v>0.84285714285714286</v>
      </c>
      <c r="P153" s="417">
        <v>1.2040816326530612</v>
      </c>
      <c r="Q153" s="295">
        <f t="shared" si="7"/>
        <v>120.40816326530613</v>
      </c>
      <c r="R153" s="418"/>
    </row>
    <row r="154" spans="1:18" ht="28.8" x14ac:dyDescent="0.3">
      <c r="A154" s="292" t="s">
        <v>305</v>
      </c>
      <c r="B154" s="267" t="s">
        <v>850</v>
      </c>
      <c r="C154" s="283" t="s">
        <v>851</v>
      </c>
      <c r="D154" s="284" t="s">
        <v>799</v>
      </c>
      <c r="E154" s="300" t="s">
        <v>805</v>
      </c>
      <c r="F154" s="269" t="s">
        <v>763</v>
      </c>
      <c r="G154" s="300" t="s">
        <v>854</v>
      </c>
      <c r="H154" s="284" t="s">
        <v>313</v>
      </c>
      <c r="I154" s="237" t="s">
        <v>572</v>
      </c>
      <c r="J154" s="301" t="s">
        <v>801</v>
      </c>
      <c r="K154" s="287">
        <v>0.7</v>
      </c>
      <c r="L154" s="288"/>
      <c r="M154" s="416">
        <v>70</v>
      </c>
      <c r="N154" s="416">
        <v>59</v>
      </c>
      <c r="O154" s="420">
        <f t="shared" si="6"/>
        <v>0.84285714285714286</v>
      </c>
      <c r="P154" s="417">
        <v>1.2040816326530612</v>
      </c>
      <c r="Q154" s="295">
        <f t="shared" si="7"/>
        <v>120.40816326530613</v>
      </c>
      <c r="R154" s="418"/>
    </row>
    <row r="155" spans="1:18" ht="28.8" x14ac:dyDescent="0.3">
      <c r="A155" s="292" t="s">
        <v>305</v>
      </c>
      <c r="B155" s="267" t="s">
        <v>850</v>
      </c>
      <c r="C155" s="283" t="s">
        <v>851</v>
      </c>
      <c r="D155" s="284" t="s">
        <v>799</v>
      </c>
      <c r="E155" s="300" t="s">
        <v>803</v>
      </c>
      <c r="F155" s="269" t="s">
        <v>763</v>
      </c>
      <c r="G155" s="300" t="s">
        <v>854</v>
      </c>
      <c r="H155" s="284" t="s">
        <v>313</v>
      </c>
      <c r="I155" s="237" t="s">
        <v>572</v>
      </c>
      <c r="J155" s="301" t="s">
        <v>801</v>
      </c>
      <c r="K155" s="287">
        <v>0.7</v>
      </c>
      <c r="L155" s="288"/>
      <c r="M155" s="416">
        <v>70</v>
      </c>
      <c r="N155" s="416">
        <v>59</v>
      </c>
      <c r="O155" s="420">
        <f t="shared" si="6"/>
        <v>0.84285714285714286</v>
      </c>
      <c r="P155" s="417">
        <v>1.2040816326530612</v>
      </c>
      <c r="Q155" s="295">
        <f t="shared" si="7"/>
        <v>120.40816326530613</v>
      </c>
      <c r="R155" s="418"/>
    </row>
    <row r="156" spans="1:18" ht="57.6" x14ac:dyDescent="0.3">
      <c r="A156" s="292" t="s">
        <v>305</v>
      </c>
      <c r="B156" s="267" t="s">
        <v>850</v>
      </c>
      <c r="C156" s="283" t="s">
        <v>851</v>
      </c>
      <c r="D156" s="289" t="s">
        <v>754</v>
      </c>
      <c r="E156" s="300" t="s">
        <v>807</v>
      </c>
      <c r="F156" s="269" t="s">
        <v>763</v>
      </c>
      <c r="G156" s="300" t="s">
        <v>757</v>
      </c>
      <c r="H156" s="284" t="s">
        <v>313</v>
      </c>
      <c r="I156" s="237" t="s">
        <v>572</v>
      </c>
      <c r="J156" s="303" t="s">
        <v>669</v>
      </c>
      <c r="K156" s="287">
        <v>1</v>
      </c>
      <c r="L156" s="288" t="s">
        <v>883</v>
      </c>
      <c r="M156" s="416">
        <v>70</v>
      </c>
      <c r="N156" s="416">
        <v>59</v>
      </c>
      <c r="O156" s="420">
        <f t="shared" si="6"/>
        <v>0.84285714285714286</v>
      </c>
      <c r="P156" s="417">
        <v>0.84285714285714286</v>
      </c>
      <c r="Q156" s="295">
        <f t="shared" si="7"/>
        <v>84.285714285714292</v>
      </c>
      <c r="R156" s="418"/>
    </row>
    <row r="157" spans="1:18" ht="43.2" x14ac:dyDescent="0.3">
      <c r="A157" s="292" t="s">
        <v>305</v>
      </c>
      <c r="B157" s="283" t="s">
        <v>876</v>
      </c>
      <c r="C157" s="267" t="s">
        <v>874</v>
      </c>
      <c r="D157" s="284" t="s">
        <v>799</v>
      </c>
      <c r="E157" s="300" t="s">
        <v>804</v>
      </c>
      <c r="F157" s="300" t="s">
        <v>763</v>
      </c>
      <c r="G157" s="300" t="s">
        <v>757</v>
      </c>
      <c r="H157" s="284" t="s">
        <v>313</v>
      </c>
      <c r="I157" s="237" t="s">
        <v>572</v>
      </c>
      <c r="J157" s="301" t="s">
        <v>801</v>
      </c>
      <c r="K157" s="287">
        <v>1</v>
      </c>
      <c r="L157" s="288" t="s">
        <v>882</v>
      </c>
      <c r="M157" s="416">
        <v>303</v>
      </c>
      <c r="N157" s="416">
        <v>291</v>
      </c>
      <c r="O157" s="420">
        <f t="shared" si="6"/>
        <v>0.96039603960396036</v>
      </c>
      <c r="P157" s="417">
        <v>0.96039603960396036</v>
      </c>
      <c r="Q157" s="295">
        <f t="shared" si="7"/>
        <v>96.03960396039605</v>
      </c>
      <c r="R157" s="418"/>
    </row>
    <row r="158" spans="1:18" ht="14.4" x14ac:dyDescent="0.3">
      <c r="A158" s="292" t="s">
        <v>305</v>
      </c>
      <c r="B158" s="283" t="s">
        <v>876</v>
      </c>
      <c r="C158" s="267" t="s">
        <v>874</v>
      </c>
      <c r="D158" s="284" t="s">
        <v>799</v>
      </c>
      <c r="E158" s="300" t="s">
        <v>806</v>
      </c>
      <c r="F158" s="300" t="s">
        <v>763</v>
      </c>
      <c r="G158" s="300" t="s">
        <v>757</v>
      </c>
      <c r="H158" s="284" t="s">
        <v>313</v>
      </c>
      <c r="I158" s="237" t="s">
        <v>572</v>
      </c>
      <c r="J158" s="301" t="s">
        <v>801</v>
      </c>
      <c r="K158" s="287">
        <v>1</v>
      </c>
      <c r="L158" s="288"/>
      <c r="M158" s="416">
        <v>303</v>
      </c>
      <c r="N158" s="416">
        <v>291</v>
      </c>
      <c r="O158" s="420">
        <f t="shared" si="6"/>
        <v>0.96039603960396036</v>
      </c>
      <c r="P158" s="417">
        <v>0.96039603960396036</v>
      </c>
      <c r="Q158" s="295">
        <f t="shared" si="7"/>
        <v>96.03960396039605</v>
      </c>
      <c r="R158" s="418"/>
    </row>
    <row r="159" spans="1:18" ht="14.4" x14ac:dyDescent="0.3">
      <c r="A159" s="292" t="s">
        <v>305</v>
      </c>
      <c r="B159" s="283" t="s">
        <v>876</v>
      </c>
      <c r="C159" s="267" t="s">
        <v>874</v>
      </c>
      <c r="D159" s="284" t="s">
        <v>799</v>
      </c>
      <c r="E159" s="300" t="s">
        <v>808</v>
      </c>
      <c r="F159" s="300" t="s">
        <v>763</v>
      </c>
      <c r="G159" s="300" t="s">
        <v>757</v>
      </c>
      <c r="H159" s="284" t="s">
        <v>313</v>
      </c>
      <c r="I159" s="237" t="s">
        <v>572</v>
      </c>
      <c r="J159" s="301" t="s">
        <v>801</v>
      </c>
      <c r="K159" s="287">
        <v>1</v>
      </c>
      <c r="L159" s="288"/>
      <c r="M159" s="416">
        <v>303</v>
      </c>
      <c r="N159" s="416">
        <v>291</v>
      </c>
      <c r="O159" s="420">
        <f t="shared" si="6"/>
        <v>0.96039603960396036</v>
      </c>
      <c r="P159" s="417">
        <v>0.96039603960396036</v>
      </c>
      <c r="Q159" s="295">
        <f t="shared" si="7"/>
        <v>96.03960396039605</v>
      </c>
      <c r="R159" s="418"/>
    </row>
    <row r="160" spans="1:18" ht="14.4" x14ac:dyDescent="0.3">
      <c r="A160" s="292" t="s">
        <v>305</v>
      </c>
      <c r="B160" s="283" t="s">
        <v>876</v>
      </c>
      <c r="C160" s="267" t="s">
        <v>874</v>
      </c>
      <c r="D160" s="284" t="s">
        <v>799</v>
      </c>
      <c r="E160" s="300" t="s">
        <v>800</v>
      </c>
      <c r="F160" s="300" t="s">
        <v>763</v>
      </c>
      <c r="G160" s="300" t="s">
        <v>854</v>
      </c>
      <c r="H160" s="284" t="s">
        <v>313</v>
      </c>
      <c r="I160" s="237" t="s">
        <v>572</v>
      </c>
      <c r="J160" s="301" t="s">
        <v>801</v>
      </c>
      <c r="K160" s="287">
        <v>0.7</v>
      </c>
      <c r="L160" s="288"/>
      <c r="M160" s="416">
        <v>303</v>
      </c>
      <c r="N160" s="416">
        <v>174</v>
      </c>
      <c r="O160" s="420">
        <f t="shared" si="6"/>
        <v>0.57425742574257421</v>
      </c>
      <c r="P160" s="417">
        <v>0.82036775106082038</v>
      </c>
      <c r="Q160" s="295">
        <f t="shared" si="7"/>
        <v>82.036775106082032</v>
      </c>
      <c r="R160" s="418"/>
    </row>
    <row r="161" spans="1:18" ht="14.4" x14ac:dyDescent="0.3">
      <c r="A161" s="292" t="s">
        <v>305</v>
      </c>
      <c r="B161" s="283" t="s">
        <v>876</v>
      </c>
      <c r="C161" s="267" t="s">
        <v>874</v>
      </c>
      <c r="D161" s="284" t="s">
        <v>799</v>
      </c>
      <c r="E161" s="300" t="s">
        <v>802</v>
      </c>
      <c r="F161" s="300" t="s">
        <v>763</v>
      </c>
      <c r="G161" s="300" t="s">
        <v>854</v>
      </c>
      <c r="H161" s="284" t="s">
        <v>313</v>
      </c>
      <c r="I161" s="237" t="s">
        <v>572</v>
      </c>
      <c r="J161" s="301" t="s">
        <v>801</v>
      </c>
      <c r="K161" s="287">
        <v>0.7</v>
      </c>
      <c r="L161" s="288"/>
      <c r="M161" s="416">
        <v>303</v>
      </c>
      <c r="N161" s="416">
        <v>174</v>
      </c>
      <c r="O161" s="420">
        <f t="shared" si="6"/>
        <v>0.57425742574257421</v>
      </c>
      <c r="P161" s="417">
        <v>0.82036775106082038</v>
      </c>
      <c r="Q161" s="295">
        <f t="shared" si="7"/>
        <v>82.036775106082032</v>
      </c>
      <c r="R161" s="418"/>
    </row>
    <row r="162" spans="1:18" ht="14.4" x14ac:dyDescent="0.3">
      <c r="A162" s="292" t="s">
        <v>305</v>
      </c>
      <c r="B162" s="283" t="s">
        <v>876</v>
      </c>
      <c r="C162" s="267" t="s">
        <v>874</v>
      </c>
      <c r="D162" s="284" t="s">
        <v>799</v>
      </c>
      <c r="E162" s="300" t="s">
        <v>805</v>
      </c>
      <c r="F162" s="300" t="s">
        <v>763</v>
      </c>
      <c r="G162" s="300" t="s">
        <v>854</v>
      </c>
      <c r="H162" s="284" t="s">
        <v>313</v>
      </c>
      <c r="I162" s="237" t="s">
        <v>572</v>
      </c>
      <c r="J162" s="301" t="s">
        <v>801</v>
      </c>
      <c r="K162" s="287">
        <v>0.7</v>
      </c>
      <c r="L162" s="288"/>
      <c r="M162" s="416">
        <v>303</v>
      </c>
      <c r="N162" s="416">
        <v>174</v>
      </c>
      <c r="O162" s="420">
        <f t="shared" si="6"/>
        <v>0.57425742574257421</v>
      </c>
      <c r="P162" s="417">
        <v>0.82036775106082038</v>
      </c>
      <c r="Q162" s="295">
        <f t="shared" si="7"/>
        <v>82.036775106082032</v>
      </c>
      <c r="R162" s="418"/>
    </row>
    <row r="163" spans="1:18" ht="14.4" x14ac:dyDescent="0.3">
      <c r="A163" s="292" t="s">
        <v>305</v>
      </c>
      <c r="B163" s="283" t="s">
        <v>876</v>
      </c>
      <c r="C163" s="267" t="s">
        <v>874</v>
      </c>
      <c r="D163" s="284" t="s">
        <v>799</v>
      </c>
      <c r="E163" s="300" t="s">
        <v>803</v>
      </c>
      <c r="F163" s="300" t="s">
        <v>763</v>
      </c>
      <c r="G163" s="300" t="s">
        <v>854</v>
      </c>
      <c r="H163" s="284" t="s">
        <v>313</v>
      </c>
      <c r="I163" s="237" t="s">
        <v>572</v>
      </c>
      <c r="J163" s="301" t="s">
        <v>801</v>
      </c>
      <c r="K163" s="287">
        <v>0.7</v>
      </c>
      <c r="L163" s="288"/>
      <c r="M163" s="416">
        <v>303</v>
      </c>
      <c r="N163" s="416">
        <v>243</v>
      </c>
      <c r="O163" s="420">
        <f t="shared" si="6"/>
        <v>0.80198019801980203</v>
      </c>
      <c r="P163" s="417">
        <v>1.1456859971711457</v>
      </c>
      <c r="Q163" s="295">
        <f t="shared" si="7"/>
        <v>114.56859971711457</v>
      </c>
      <c r="R163" s="418"/>
    </row>
    <row r="164" spans="1:18" ht="57.6" x14ac:dyDescent="0.3">
      <c r="A164" s="292" t="s">
        <v>305</v>
      </c>
      <c r="B164" s="283" t="s">
        <v>876</v>
      </c>
      <c r="C164" s="267" t="s">
        <v>874</v>
      </c>
      <c r="D164" s="289" t="s">
        <v>754</v>
      </c>
      <c r="E164" s="300" t="s">
        <v>807</v>
      </c>
      <c r="F164" s="300" t="s">
        <v>763</v>
      </c>
      <c r="G164" s="300" t="s">
        <v>757</v>
      </c>
      <c r="H164" s="284" t="s">
        <v>313</v>
      </c>
      <c r="I164" s="237" t="s">
        <v>572</v>
      </c>
      <c r="J164" s="303" t="s">
        <v>669</v>
      </c>
      <c r="K164" s="287">
        <v>1</v>
      </c>
      <c r="L164" s="288" t="s">
        <v>883</v>
      </c>
      <c r="M164" s="416">
        <v>303</v>
      </c>
      <c r="N164" s="416">
        <v>291</v>
      </c>
      <c r="O164" s="420">
        <f t="shared" si="6"/>
        <v>0.96039603960396036</v>
      </c>
      <c r="P164" s="417">
        <v>0.96039603960396036</v>
      </c>
      <c r="Q164" s="295">
        <f t="shared" si="7"/>
        <v>96.03960396039605</v>
      </c>
      <c r="R164" s="418"/>
    </row>
    <row r="165" spans="1:18" ht="43.2" x14ac:dyDescent="0.3">
      <c r="A165" s="292" t="s">
        <v>305</v>
      </c>
      <c r="B165" s="267" t="s">
        <v>877</v>
      </c>
      <c r="C165" s="292" t="s">
        <v>878</v>
      </c>
      <c r="D165" s="284" t="s">
        <v>799</v>
      </c>
      <c r="E165" s="300" t="s">
        <v>804</v>
      </c>
      <c r="F165" s="300" t="s">
        <v>763</v>
      </c>
      <c r="G165" s="300" t="s">
        <v>757</v>
      </c>
      <c r="H165" s="284" t="s">
        <v>313</v>
      </c>
      <c r="I165" s="237" t="s">
        <v>572</v>
      </c>
      <c r="J165" s="301" t="s">
        <v>801</v>
      </c>
      <c r="K165" s="287">
        <v>1</v>
      </c>
      <c r="L165" s="288" t="s">
        <v>882</v>
      </c>
      <c r="M165" s="416">
        <v>64</v>
      </c>
      <c r="N165" s="416">
        <v>54</v>
      </c>
      <c r="O165" s="420">
        <f t="shared" si="6"/>
        <v>0.84375</v>
      </c>
      <c r="P165" s="417">
        <v>0.84375</v>
      </c>
      <c r="Q165" s="295">
        <f t="shared" si="7"/>
        <v>84.375</v>
      </c>
      <c r="R165" s="418"/>
    </row>
    <row r="166" spans="1:18" ht="14.4" x14ac:dyDescent="0.3">
      <c r="A166" s="292" t="s">
        <v>305</v>
      </c>
      <c r="B166" s="267" t="s">
        <v>877</v>
      </c>
      <c r="C166" s="292" t="s">
        <v>878</v>
      </c>
      <c r="D166" s="284" t="s">
        <v>799</v>
      </c>
      <c r="E166" s="300" t="s">
        <v>806</v>
      </c>
      <c r="F166" s="300" t="s">
        <v>763</v>
      </c>
      <c r="G166" s="300" t="s">
        <v>757</v>
      </c>
      <c r="H166" s="284" t="s">
        <v>313</v>
      </c>
      <c r="I166" s="237" t="s">
        <v>572</v>
      </c>
      <c r="J166" s="301" t="s">
        <v>801</v>
      </c>
      <c r="K166" s="287">
        <v>1</v>
      </c>
      <c r="L166" s="288"/>
      <c r="M166" s="416">
        <v>64</v>
      </c>
      <c r="N166" s="416">
        <v>54</v>
      </c>
      <c r="O166" s="420">
        <f t="shared" si="6"/>
        <v>0.84375</v>
      </c>
      <c r="P166" s="417">
        <v>0.84375</v>
      </c>
      <c r="Q166" s="295">
        <f t="shared" si="7"/>
        <v>84.375</v>
      </c>
      <c r="R166" s="418"/>
    </row>
    <row r="167" spans="1:18" ht="14.4" x14ac:dyDescent="0.3">
      <c r="A167" s="292" t="s">
        <v>305</v>
      </c>
      <c r="B167" s="267" t="s">
        <v>877</v>
      </c>
      <c r="C167" s="292" t="s">
        <v>878</v>
      </c>
      <c r="D167" s="284" t="s">
        <v>799</v>
      </c>
      <c r="E167" s="300" t="s">
        <v>808</v>
      </c>
      <c r="F167" s="300" t="s">
        <v>763</v>
      </c>
      <c r="G167" s="300" t="s">
        <v>757</v>
      </c>
      <c r="H167" s="284" t="s">
        <v>313</v>
      </c>
      <c r="I167" s="237" t="s">
        <v>572</v>
      </c>
      <c r="J167" s="301" t="s">
        <v>801</v>
      </c>
      <c r="K167" s="287">
        <v>1</v>
      </c>
      <c r="L167" s="288"/>
      <c r="M167" s="416">
        <v>64</v>
      </c>
      <c r="N167" s="416">
        <v>54</v>
      </c>
      <c r="O167" s="420">
        <f t="shared" si="6"/>
        <v>0.84375</v>
      </c>
      <c r="P167" s="417">
        <v>0.84375</v>
      </c>
      <c r="Q167" s="295">
        <f t="shared" si="7"/>
        <v>84.375</v>
      </c>
      <c r="R167" s="418"/>
    </row>
    <row r="168" spans="1:18" ht="14.4" x14ac:dyDescent="0.3">
      <c r="A168" s="292" t="s">
        <v>305</v>
      </c>
      <c r="B168" s="267" t="s">
        <v>877</v>
      </c>
      <c r="C168" s="292" t="s">
        <v>878</v>
      </c>
      <c r="D168" s="284" t="s">
        <v>799</v>
      </c>
      <c r="E168" s="300" t="s">
        <v>800</v>
      </c>
      <c r="F168" s="300" t="s">
        <v>763</v>
      </c>
      <c r="G168" s="300" t="s">
        <v>854</v>
      </c>
      <c r="H168" s="284" t="s">
        <v>313</v>
      </c>
      <c r="I168" s="237" t="s">
        <v>572</v>
      </c>
      <c r="J168" s="301" t="s">
        <v>801</v>
      </c>
      <c r="K168" s="287">
        <v>0.7</v>
      </c>
      <c r="L168" s="288"/>
      <c r="M168" s="416">
        <v>64</v>
      </c>
      <c r="N168" s="416">
        <v>47</v>
      </c>
      <c r="O168" s="420">
        <f t="shared" si="6"/>
        <v>0.734375</v>
      </c>
      <c r="P168" s="417">
        <v>1.049107142857143</v>
      </c>
      <c r="Q168" s="295">
        <f t="shared" si="7"/>
        <v>104.91071428571429</v>
      </c>
      <c r="R168" s="418"/>
    </row>
    <row r="169" spans="1:18" ht="14.4" x14ac:dyDescent="0.3">
      <c r="A169" s="292" t="s">
        <v>305</v>
      </c>
      <c r="B169" s="267" t="s">
        <v>877</v>
      </c>
      <c r="C169" s="292" t="s">
        <v>878</v>
      </c>
      <c r="D169" s="284" t="s">
        <v>799</v>
      </c>
      <c r="E169" s="300" t="s">
        <v>802</v>
      </c>
      <c r="F169" s="300" t="s">
        <v>763</v>
      </c>
      <c r="G169" s="300" t="s">
        <v>854</v>
      </c>
      <c r="H169" s="284" t="s">
        <v>313</v>
      </c>
      <c r="I169" s="237" t="s">
        <v>572</v>
      </c>
      <c r="J169" s="301" t="s">
        <v>801</v>
      </c>
      <c r="K169" s="287">
        <v>0.7</v>
      </c>
      <c r="L169" s="288"/>
      <c r="M169" s="416">
        <v>64</v>
      </c>
      <c r="N169" s="416">
        <v>47</v>
      </c>
      <c r="O169" s="420">
        <f t="shared" si="6"/>
        <v>0.734375</v>
      </c>
      <c r="P169" s="417">
        <v>1.049107142857143</v>
      </c>
      <c r="Q169" s="295">
        <f t="shared" si="7"/>
        <v>104.91071428571429</v>
      </c>
      <c r="R169" s="418"/>
    </row>
    <row r="170" spans="1:18" ht="14.4" x14ac:dyDescent="0.3">
      <c r="A170" s="292" t="s">
        <v>305</v>
      </c>
      <c r="B170" s="267" t="s">
        <v>877</v>
      </c>
      <c r="C170" s="292" t="s">
        <v>878</v>
      </c>
      <c r="D170" s="284" t="s">
        <v>799</v>
      </c>
      <c r="E170" s="300" t="s">
        <v>805</v>
      </c>
      <c r="F170" s="300" t="s">
        <v>763</v>
      </c>
      <c r="G170" s="300" t="s">
        <v>854</v>
      </c>
      <c r="H170" s="284" t="s">
        <v>313</v>
      </c>
      <c r="I170" s="237" t="s">
        <v>572</v>
      </c>
      <c r="J170" s="301" t="s">
        <v>801</v>
      </c>
      <c r="K170" s="287">
        <v>0.7</v>
      </c>
      <c r="L170" s="288"/>
      <c r="M170" s="416">
        <v>64</v>
      </c>
      <c r="N170" s="416">
        <v>47</v>
      </c>
      <c r="O170" s="420">
        <f t="shared" si="6"/>
        <v>0.734375</v>
      </c>
      <c r="P170" s="417">
        <v>1.049107142857143</v>
      </c>
      <c r="Q170" s="295">
        <f t="shared" si="7"/>
        <v>104.91071428571429</v>
      </c>
      <c r="R170" s="418"/>
    </row>
    <row r="171" spans="1:18" ht="14.4" x14ac:dyDescent="0.3">
      <c r="A171" s="292" t="s">
        <v>305</v>
      </c>
      <c r="B171" s="267" t="s">
        <v>877</v>
      </c>
      <c r="C171" s="292" t="s">
        <v>878</v>
      </c>
      <c r="D171" s="284" t="s">
        <v>799</v>
      </c>
      <c r="E171" s="300" t="s">
        <v>803</v>
      </c>
      <c r="F171" s="300" t="s">
        <v>763</v>
      </c>
      <c r="G171" s="300" t="s">
        <v>854</v>
      </c>
      <c r="H171" s="284" t="s">
        <v>313</v>
      </c>
      <c r="I171" s="237" t="s">
        <v>572</v>
      </c>
      <c r="J171" s="301" t="s">
        <v>801</v>
      </c>
      <c r="K171" s="287">
        <v>0.7</v>
      </c>
      <c r="L171" s="288"/>
      <c r="M171" s="416">
        <v>64</v>
      </c>
      <c r="N171" s="416">
        <v>54</v>
      </c>
      <c r="O171" s="420">
        <f t="shared" si="6"/>
        <v>0.84375</v>
      </c>
      <c r="P171" s="417">
        <v>1.205357142857143</v>
      </c>
      <c r="Q171" s="295">
        <f t="shared" si="7"/>
        <v>120.53571428571429</v>
      </c>
      <c r="R171" s="418"/>
    </row>
    <row r="172" spans="1:18" ht="57.6" x14ac:dyDescent="0.3">
      <c r="A172" s="292" t="s">
        <v>305</v>
      </c>
      <c r="B172" s="267" t="s">
        <v>877</v>
      </c>
      <c r="C172" s="292" t="s">
        <v>878</v>
      </c>
      <c r="D172" s="289" t="s">
        <v>754</v>
      </c>
      <c r="E172" s="300" t="s">
        <v>807</v>
      </c>
      <c r="F172" s="300" t="s">
        <v>763</v>
      </c>
      <c r="G172" s="300" t="s">
        <v>757</v>
      </c>
      <c r="H172" s="284" t="s">
        <v>313</v>
      </c>
      <c r="I172" s="237" t="s">
        <v>572</v>
      </c>
      <c r="J172" s="304" t="s">
        <v>669</v>
      </c>
      <c r="K172" s="287">
        <v>1</v>
      </c>
      <c r="L172" s="288" t="s">
        <v>883</v>
      </c>
      <c r="M172" s="416">
        <v>64</v>
      </c>
      <c r="N172" s="416">
        <v>54</v>
      </c>
      <c r="O172" s="420">
        <f t="shared" si="6"/>
        <v>0.84375</v>
      </c>
      <c r="P172" s="417">
        <v>0.84375</v>
      </c>
      <c r="Q172" s="295">
        <f t="shared" si="7"/>
        <v>84.375</v>
      </c>
      <c r="R172" s="418"/>
    </row>
    <row r="173" spans="1:18" ht="43.2" x14ac:dyDescent="0.3">
      <c r="A173" s="292" t="s">
        <v>305</v>
      </c>
      <c r="B173" s="283" t="s">
        <v>876</v>
      </c>
      <c r="C173" s="292" t="s">
        <v>879</v>
      </c>
      <c r="D173" s="284" t="s">
        <v>799</v>
      </c>
      <c r="E173" s="300" t="s">
        <v>804</v>
      </c>
      <c r="F173" s="300" t="s">
        <v>763</v>
      </c>
      <c r="G173" s="300" t="s">
        <v>757</v>
      </c>
      <c r="H173" s="284" t="s">
        <v>313</v>
      </c>
      <c r="I173" s="237" t="s">
        <v>572</v>
      </c>
      <c r="J173" s="301" t="s">
        <v>801</v>
      </c>
      <c r="K173" s="287">
        <v>1</v>
      </c>
      <c r="L173" s="288" t="s">
        <v>882</v>
      </c>
      <c r="M173" s="416">
        <v>20</v>
      </c>
      <c r="N173" s="416">
        <v>20</v>
      </c>
      <c r="O173" s="420">
        <f t="shared" si="6"/>
        <v>1</v>
      </c>
      <c r="P173" s="417">
        <v>1</v>
      </c>
      <c r="Q173" s="295">
        <f t="shared" si="7"/>
        <v>100</v>
      </c>
      <c r="R173" s="418"/>
    </row>
    <row r="174" spans="1:18" ht="14.4" x14ac:dyDescent="0.3">
      <c r="A174" s="292" t="s">
        <v>305</v>
      </c>
      <c r="B174" s="283" t="s">
        <v>876</v>
      </c>
      <c r="C174" s="292" t="s">
        <v>879</v>
      </c>
      <c r="D174" s="284" t="s">
        <v>799</v>
      </c>
      <c r="E174" s="300" t="s">
        <v>806</v>
      </c>
      <c r="F174" s="300" t="s">
        <v>763</v>
      </c>
      <c r="G174" s="300" t="s">
        <v>757</v>
      </c>
      <c r="H174" s="284" t="s">
        <v>313</v>
      </c>
      <c r="I174" s="237" t="s">
        <v>572</v>
      </c>
      <c r="J174" s="301" t="s">
        <v>801</v>
      </c>
      <c r="K174" s="287">
        <v>1</v>
      </c>
      <c r="L174" s="288"/>
      <c r="M174" s="416">
        <v>20</v>
      </c>
      <c r="N174" s="416">
        <v>20</v>
      </c>
      <c r="O174" s="420">
        <f t="shared" si="6"/>
        <v>1</v>
      </c>
      <c r="P174" s="417">
        <v>1</v>
      </c>
      <c r="Q174" s="295">
        <f t="shared" si="7"/>
        <v>100</v>
      </c>
      <c r="R174" s="418"/>
    </row>
    <row r="175" spans="1:18" ht="14.4" x14ac:dyDescent="0.3">
      <c r="A175" s="292" t="s">
        <v>305</v>
      </c>
      <c r="B175" s="283" t="s">
        <v>876</v>
      </c>
      <c r="C175" s="292" t="s">
        <v>879</v>
      </c>
      <c r="D175" s="284" t="s">
        <v>799</v>
      </c>
      <c r="E175" s="300" t="s">
        <v>808</v>
      </c>
      <c r="F175" s="300" t="s">
        <v>763</v>
      </c>
      <c r="G175" s="300" t="s">
        <v>757</v>
      </c>
      <c r="H175" s="284" t="s">
        <v>313</v>
      </c>
      <c r="I175" s="237" t="s">
        <v>572</v>
      </c>
      <c r="J175" s="301" t="s">
        <v>801</v>
      </c>
      <c r="K175" s="287">
        <v>1</v>
      </c>
      <c r="L175" s="288"/>
      <c r="M175" s="416">
        <v>20</v>
      </c>
      <c r="N175" s="416">
        <v>20</v>
      </c>
      <c r="O175" s="420">
        <f t="shared" si="6"/>
        <v>1</v>
      </c>
      <c r="P175" s="417">
        <v>1</v>
      </c>
      <c r="Q175" s="295">
        <f t="shared" si="7"/>
        <v>100</v>
      </c>
      <c r="R175" s="418"/>
    </row>
    <row r="176" spans="1:18" ht="14.4" x14ac:dyDescent="0.3">
      <c r="A176" s="292" t="s">
        <v>305</v>
      </c>
      <c r="B176" s="283" t="s">
        <v>876</v>
      </c>
      <c r="C176" s="292" t="s">
        <v>879</v>
      </c>
      <c r="D176" s="284" t="s">
        <v>799</v>
      </c>
      <c r="E176" s="300" t="s">
        <v>800</v>
      </c>
      <c r="F176" s="300" t="s">
        <v>763</v>
      </c>
      <c r="G176" s="300" t="s">
        <v>854</v>
      </c>
      <c r="H176" s="284" t="s">
        <v>313</v>
      </c>
      <c r="I176" s="237" t="s">
        <v>572</v>
      </c>
      <c r="J176" s="301" t="s">
        <v>801</v>
      </c>
      <c r="K176" s="287">
        <v>0.7</v>
      </c>
      <c r="L176" s="288"/>
      <c r="M176" s="416">
        <v>20</v>
      </c>
      <c r="N176" s="416">
        <v>17</v>
      </c>
      <c r="O176" s="420">
        <f t="shared" si="6"/>
        <v>0.85</v>
      </c>
      <c r="P176" s="417">
        <v>1.2142857142857144</v>
      </c>
      <c r="Q176" s="295">
        <f t="shared" si="7"/>
        <v>121.42857142857142</v>
      </c>
      <c r="R176" s="418"/>
    </row>
    <row r="177" spans="1:18" ht="14.4" x14ac:dyDescent="0.3">
      <c r="A177" s="292" t="s">
        <v>305</v>
      </c>
      <c r="B177" s="283" t="s">
        <v>876</v>
      </c>
      <c r="C177" s="292" t="s">
        <v>879</v>
      </c>
      <c r="D177" s="284" t="s">
        <v>799</v>
      </c>
      <c r="E177" s="300" t="s">
        <v>802</v>
      </c>
      <c r="F177" s="300" t="s">
        <v>763</v>
      </c>
      <c r="G177" s="300" t="s">
        <v>854</v>
      </c>
      <c r="H177" s="284" t="s">
        <v>313</v>
      </c>
      <c r="I177" s="237" t="s">
        <v>572</v>
      </c>
      <c r="J177" s="301" t="s">
        <v>801</v>
      </c>
      <c r="K177" s="287">
        <v>0.7</v>
      </c>
      <c r="L177" s="288"/>
      <c r="M177" s="416">
        <v>20</v>
      </c>
      <c r="N177" s="416">
        <v>17</v>
      </c>
      <c r="O177" s="420">
        <f t="shared" si="6"/>
        <v>0.85</v>
      </c>
      <c r="P177" s="417">
        <v>1.2142857142857144</v>
      </c>
      <c r="Q177" s="295">
        <f t="shared" si="7"/>
        <v>121.42857142857142</v>
      </c>
      <c r="R177" s="418"/>
    </row>
    <row r="178" spans="1:18" ht="14.4" x14ac:dyDescent="0.3">
      <c r="A178" s="292" t="s">
        <v>305</v>
      </c>
      <c r="B178" s="283" t="s">
        <v>876</v>
      </c>
      <c r="C178" s="292" t="s">
        <v>879</v>
      </c>
      <c r="D178" s="284" t="s">
        <v>799</v>
      </c>
      <c r="E178" s="300" t="s">
        <v>805</v>
      </c>
      <c r="F178" s="300" t="s">
        <v>763</v>
      </c>
      <c r="G178" s="300" t="s">
        <v>854</v>
      </c>
      <c r="H178" s="284" t="s">
        <v>313</v>
      </c>
      <c r="I178" s="237" t="s">
        <v>572</v>
      </c>
      <c r="J178" s="301" t="s">
        <v>801</v>
      </c>
      <c r="K178" s="287">
        <v>0.7</v>
      </c>
      <c r="L178" s="288"/>
      <c r="M178" s="416">
        <v>20</v>
      </c>
      <c r="N178" s="416">
        <v>17</v>
      </c>
      <c r="O178" s="420">
        <f t="shared" si="6"/>
        <v>0.85</v>
      </c>
      <c r="P178" s="417">
        <v>1.2142857142857144</v>
      </c>
      <c r="Q178" s="295">
        <f t="shared" si="7"/>
        <v>121.42857142857142</v>
      </c>
      <c r="R178" s="418"/>
    </row>
    <row r="179" spans="1:18" ht="14.4" x14ac:dyDescent="0.3">
      <c r="A179" s="292" t="s">
        <v>305</v>
      </c>
      <c r="B179" s="283" t="s">
        <v>876</v>
      </c>
      <c r="C179" s="292" t="s">
        <v>879</v>
      </c>
      <c r="D179" s="284" t="s">
        <v>799</v>
      </c>
      <c r="E179" s="300" t="s">
        <v>803</v>
      </c>
      <c r="F179" s="300" t="s">
        <v>763</v>
      </c>
      <c r="G179" s="300" t="s">
        <v>854</v>
      </c>
      <c r="H179" s="284" t="s">
        <v>313</v>
      </c>
      <c r="I179" s="237" t="s">
        <v>572</v>
      </c>
      <c r="J179" s="301" t="s">
        <v>801</v>
      </c>
      <c r="K179" s="287">
        <v>0.7</v>
      </c>
      <c r="L179" s="288"/>
      <c r="M179" s="416">
        <v>20</v>
      </c>
      <c r="N179" s="416">
        <v>20</v>
      </c>
      <c r="O179" s="420">
        <f t="shared" si="6"/>
        <v>1</v>
      </c>
      <c r="P179" s="417">
        <v>1.4285714285714286</v>
      </c>
      <c r="Q179" s="295">
        <f t="shared" si="7"/>
        <v>142.85714285714283</v>
      </c>
      <c r="R179" s="418"/>
    </row>
    <row r="180" spans="1:18" ht="57.6" x14ac:dyDescent="0.3">
      <c r="A180" s="292" t="s">
        <v>305</v>
      </c>
      <c r="B180" s="283" t="s">
        <v>876</v>
      </c>
      <c r="C180" s="292" t="s">
        <v>879</v>
      </c>
      <c r="D180" s="289" t="s">
        <v>754</v>
      </c>
      <c r="E180" s="300" t="s">
        <v>807</v>
      </c>
      <c r="F180" s="300" t="s">
        <v>763</v>
      </c>
      <c r="G180" s="300" t="s">
        <v>757</v>
      </c>
      <c r="H180" s="284" t="s">
        <v>313</v>
      </c>
      <c r="I180" s="237" t="s">
        <v>572</v>
      </c>
      <c r="J180" s="304" t="s">
        <v>669</v>
      </c>
      <c r="K180" s="287">
        <v>1</v>
      </c>
      <c r="L180" s="288" t="s">
        <v>883</v>
      </c>
      <c r="M180" s="416">
        <v>20</v>
      </c>
      <c r="N180" s="416">
        <v>20</v>
      </c>
      <c r="O180" s="420">
        <f t="shared" si="6"/>
        <v>1</v>
      </c>
      <c r="P180" s="417">
        <v>1</v>
      </c>
      <c r="Q180" s="295">
        <f t="shared" si="7"/>
        <v>100</v>
      </c>
      <c r="R180" s="418"/>
    </row>
    <row r="181" spans="1:18" ht="57.6" x14ac:dyDescent="0.3">
      <c r="A181" s="292" t="s">
        <v>305</v>
      </c>
      <c r="B181" s="267" t="s">
        <v>880</v>
      </c>
      <c r="C181" s="267" t="s">
        <v>881</v>
      </c>
      <c r="D181" s="284" t="s">
        <v>799</v>
      </c>
      <c r="E181" s="300" t="s">
        <v>804</v>
      </c>
      <c r="F181" s="300" t="s">
        <v>763</v>
      </c>
      <c r="G181" s="300" t="s">
        <v>757</v>
      </c>
      <c r="H181" s="284" t="s">
        <v>313</v>
      </c>
      <c r="I181" s="237" t="s">
        <v>572</v>
      </c>
      <c r="J181" s="301" t="s">
        <v>801</v>
      </c>
      <c r="K181" s="287">
        <v>1</v>
      </c>
      <c r="L181" s="288" t="s">
        <v>884</v>
      </c>
      <c r="M181" s="416">
        <v>201</v>
      </c>
      <c r="N181" s="416">
        <v>182</v>
      </c>
      <c r="O181" s="420">
        <f t="shared" si="6"/>
        <v>0.90547263681592038</v>
      </c>
      <c r="P181" s="417">
        <v>0.90547263681592038</v>
      </c>
      <c r="Q181" s="295">
        <f t="shared" si="7"/>
        <v>90.547263681592042</v>
      </c>
      <c r="R181" s="418"/>
    </row>
    <row r="182" spans="1:18" ht="14.4" x14ac:dyDescent="0.3">
      <c r="A182" s="292" t="s">
        <v>305</v>
      </c>
      <c r="B182" s="267" t="s">
        <v>880</v>
      </c>
      <c r="C182" s="267" t="s">
        <v>881</v>
      </c>
      <c r="D182" s="284" t="s">
        <v>799</v>
      </c>
      <c r="E182" s="300" t="s">
        <v>806</v>
      </c>
      <c r="F182" s="300" t="s">
        <v>763</v>
      </c>
      <c r="G182" s="300" t="s">
        <v>757</v>
      </c>
      <c r="H182" s="284" t="s">
        <v>313</v>
      </c>
      <c r="I182" s="237" t="s">
        <v>572</v>
      </c>
      <c r="J182" s="301" t="s">
        <v>801</v>
      </c>
      <c r="K182" s="287">
        <v>1</v>
      </c>
      <c r="L182" s="288"/>
      <c r="M182" s="416">
        <v>201</v>
      </c>
      <c r="N182" s="416">
        <v>182</v>
      </c>
      <c r="O182" s="420">
        <f t="shared" si="6"/>
        <v>0.90547263681592038</v>
      </c>
      <c r="P182" s="417">
        <v>0.90547263681592038</v>
      </c>
      <c r="Q182" s="295">
        <f t="shared" si="7"/>
        <v>90.547263681592042</v>
      </c>
      <c r="R182" s="418"/>
    </row>
    <row r="183" spans="1:18" ht="14.4" x14ac:dyDescent="0.3">
      <c r="A183" s="292" t="s">
        <v>305</v>
      </c>
      <c r="B183" s="267" t="s">
        <v>880</v>
      </c>
      <c r="C183" s="267" t="s">
        <v>881</v>
      </c>
      <c r="D183" s="284" t="s">
        <v>799</v>
      </c>
      <c r="E183" s="300" t="s">
        <v>808</v>
      </c>
      <c r="F183" s="300" t="s">
        <v>763</v>
      </c>
      <c r="G183" s="300" t="s">
        <v>757</v>
      </c>
      <c r="H183" s="284" t="s">
        <v>313</v>
      </c>
      <c r="I183" s="237" t="s">
        <v>572</v>
      </c>
      <c r="J183" s="301" t="s">
        <v>801</v>
      </c>
      <c r="K183" s="287">
        <v>1</v>
      </c>
      <c r="L183" s="288"/>
      <c r="M183" s="416">
        <v>201</v>
      </c>
      <c r="N183" s="416">
        <v>182</v>
      </c>
      <c r="O183" s="420">
        <f t="shared" si="6"/>
        <v>0.90547263681592038</v>
      </c>
      <c r="P183" s="417">
        <v>0.90547263681592038</v>
      </c>
      <c r="Q183" s="295">
        <f t="shared" si="7"/>
        <v>90.547263681592042</v>
      </c>
      <c r="R183" s="418"/>
    </row>
    <row r="184" spans="1:18" ht="14.4" x14ac:dyDescent="0.3">
      <c r="A184" s="292" t="s">
        <v>305</v>
      </c>
      <c r="B184" s="267" t="s">
        <v>880</v>
      </c>
      <c r="C184" s="267" t="s">
        <v>881</v>
      </c>
      <c r="D184" s="284" t="s">
        <v>799</v>
      </c>
      <c r="E184" s="300" t="s">
        <v>800</v>
      </c>
      <c r="F184" s="300" t="s">
        <v>763</v>
      </c>
      <c r="G184" s="300" t="s">
        <v>854</v>
      </c>
      <c r="H184" s="284" t="s">
        <v>313</v>
      </c>
      <c r="I184" s="237" t="s">
        <v>572</v>
      </c>
      <c r="J184" s="301" t="s">
        <v>801</v>
      </c>
      <c r="K184" s="287">
        <v>0.7</v>
      </c>
      <c r="L184" s="288"/>
      <c r="M184" s="416">
        <v>201</v>
      </c>
      <c r="N184" s="416">
        <v>182</v>
      </c>
      <c r="O184" s="420">
        <f t="shared" si="6"/>
        <v>0.90547263681592038</v>
      </c>
      <c r="P184" s="417">
        <v>1.2935323383084578</v>
      </c>
      <c r="Q184" s="295">
        <f t="shared" si="7"/>
        <v>129.3532338308458</v>
      </c>
      <c r="R184" s="418"/>
    </row>
    <row r="185" spans="1:18" ht="14.4" x14ac:dyDescent="0.3">
      <c r="A185" s="292" t="s">
        <v>305</v>
      </c>
      <c r="B185" s="267" t="s">
        <v>880</v>
      </c>
      <c r="C185" s="267" t="s">
        <v>881</v>
      </c>
      <c r="D185" s="284" t="s">
        <v>799</v>
      </c>
      <c r="E185" s="300" t="s">
        <v>802</v>
      </c>
      <c r="F185" s="300" t="s">
        <v>763</v>
      </c>
      <c r="G185" s="300" t="s">
        <v>854</v>
      </c>
      <c r="H185" s="284" t="s">
        <v>313</v>
      </c>
      <c r="I185" s="237" t="s">
        <v>572</v>
      </c>
      <c r="J185" s="301" t="s">
        <v>801</v>
      </c>
      <c r="K185" s="287">
        <v>0.7</v>
      </c>
      <c r="L185" s="288"/>
      <c r="M185" s="416">
        <v>201</v>
      </c>
      <c r="N185" s="416">
        <v>182</v>
      </c>
      <c r="O185" s="420">
        <f t="shared" si="6"/>
        <v>0.90547263681592038</v>
      </c>
      <c r="P185" s="417">
        <v>1.2935323383084578</v>
      </c>
      <c r="Q185" s="295">
        <f t="shared" si="7"/>
        <v>129.3532338308458</v>
      </c>
      <c r="R185" s="418"/>
    </row>
    <row r="186" spans="1:18" ht="14.4" x14ac:dyDescent="0.3">
      <c r="A186" s="292" t="s">
        <v>305</v>
      </c>
      <c r="B186" s="267" t="s">
        <v>880</v>
      </c>
      <c r="C186" s="267" t="s">
        <v>881</v>
      </c>
      <c r="D186" s="284" t="s">
        <v>799</v>
      </c>
      <c r="E186" s="300" t="s">
        <v>805</v>
      </c>
      <c r="F186" s="300" t="s">
        <v>763</v>
      </c>
      <c r="G186" s="300" t="s">
        <v>854</v>
      </c>
      <c r="H186" s="284" t="s">
        <v>313</v>
      </c>
      <c r="I186" s="237" t="s">
        <v>572</v>
      </c>
      <c r="J186" s="301" t="s">
        <v>801</v>
      </c>
      <c r="K186" s="287">
        <v>0.7</v>
      </c>
      <c r="L186" s="288"/>
      <c r="M186" s="416">
        <v>201</v>
      </c>
      <c r="N186" s="416">
        <v>182</v>
      </c>
      <c r="O186" s="420">
        <f t="shared" si="6"/>
        <v>0.90547263681592038</v>
      </c>
      <c r="P186" s="417">
        <v>1.2935323383084578</v>
      </c>
      <c r="Q186" s="295">
        <f t="shared" si="7"/>
        <v>129.3532338308458</v>
      </c>
      <c r="R186" s="418"/>
    </row>
    <row r="187" spans="1:18" ht="14.4" x14ac:dyDescent="0.3">
      <c r="A187" s="292" t="s">
        <v>305</v>
      </c>
      <c r="B187" s="267" t="s">
        <v>880</v>
      </c>
      <c r="C187" s="267" t="s">
        <v>881</v>
      </c>
      <c r="D187" s="307" t="s">
        <v>799</v>
      </c>
      <c r="E187" s="300" t="s">
        <v>803</v>
      </c>
      <c r="F187" s="300" t="s">
        <v>763</v>
      </c>
      <c r="G187" s="300" t="s">
        <v>854</v>
      </c>
      <c r="H187" s="284" t="s">
        <v>313</v>
      </c>
      <c r="I187" s="237" t="s">
        <v>572</v>
      </c>
      <c r="J187" s="301" t="s">
        <v>801</v>
      </c>
      <c r="K187" s="287">
        <v>0.7</v>
      </c>
      <c r="L187" s="288"/>
      <c r="M187" s="416">
        <v>201</v>
      </c>
      <c r="N187" s="416">
        <v>182</v>
      </c>
      <c r="O187" s="420">
        <f t="shared" si="6"/>
        <v>0.90547263681592038</v>
      </c>
      <c r="P187" s="417">
        <v>1.2935323383084578</v>
      </c>
      <c r="Q187" s="295">
        <f t="shared" si="7"/>
        <v>129.3532338308458</v>
      </c>
      <c r="R187" s="418"/>
    </row>
    <row r="188" spans="1:18" ht="57.6" x14ac:dyDescent="0.3">
      <c r="A188" s="292" t="s">
        <v>305</v>
      </c>
      <c r="B188" s="267" t="s">
        <v>880</v>
      </c>
      <c r="C188" s="305" t="s">
        <v>881</v>
      </c>
      <c r="D188" s="308" t="s">
        <v>754</v>
      </c>
      <c r="E188" s="306" t="s">
        <v>807</v>
      </c>
      <c r="F188" s="300" t="s">
        <v>763</v>
      </c>
      <c r="G188" s="300" t="s">
        <v>757</v>
      </c>
      <c r="H188" s="284" t="s">
        <v>313</v>
      </c>
      <c r="I188" s="237" t="s">
        <v>572</v>
      </c>
      <c r="J188" s="304" t="s">
        <v>669</v>
      </c>
      <c r="K188" s="287">
        <v>1</v>
      </c>
      <c r="L188" s="288" t="s">
        <v>883</v>
      </c>
      <c r="M188" s="416">
        <v>201</v>
      </c>
      <c r="N188" s="416">
        <v>182</v>
      </c>
      <c r="O188" s="420">
        <f t="shared" si="6"/>
        <v>0.90547263681592038</v>
      </c>
      <c r="P188" s="417">
        <v>0.90547263681592038</v>
      </c>
      <c r="Q188" s="295">
        <f t="shared" si="7"/>
        <v>90.547263681592042</v>
      </c>
      <c r="R188" s="41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04"/>
  <sheetViews>
    <sheetView view="pageBreakPreview" zoomScale="60" zoomScaleNormal="80" workbookViewId="0">
      <selection activeCell="S42" sqref="S42"/>
    </sheetView>
  </sheetViews>
  <sheetFormatPr defaultColWidth="9.109375" defaultRowHeight="13.2" x14ac:dyDescent="0.25"/>
  <cols>
    <col min="1" max="1" width="9.109375" style="12"/>
    <col min="2" max="2" width="19.109375" style="12" bestFit="1" customWidth="1"/>
    <col min="3" max="3" width="9.109375" style="12"/>
    <col min="4" max="4" width="55.44140625" style="12" bestFit="1" customWidth="1"/>
    <col min="5" max="5" width="37.33203125" style="12" bestFit="1" customWidth="1"/>
    <col min="6" max="6" width="10.44140625" style="12" customWidth="1"/>
    <col min="7" max="7" width="12" style="12" customWidth="1"/>
    <col min="8" max="8" width="14.88671875" style="12" bestFit="1" customWidth="1"/>
    <col min="9" max="9" width="10.33203125" style="12" customWidth="1"/>
    <col min="10" max="10" width="10.6640625" style="12" customWidth="1"/>
    <col min="11" max="12" width="9.109375" style="12"/>
    <col min="13" max="13" width="9.88671875" style="12" customWidth="1"/>
    <col min="14" max="14" width="11.88671875" style="12" customWidth="1"/>
    <col min="15" max="15" width="10.88671875" style="12" customWidth="1"/>
    <col min="16" max="16384" width="9.109375" style="12"/>
  </cols>
  <sheetData>
    <row r="1" spans="1:15" ht="13.8" thickBot="1" x14ac:dyDescent="0.3">
      <c r="A1" s="33" t="s">
        <v>163</v>
      </c>
    </row>
    <row r="2" spans="1:15" x14ac:dyDescent="0.25">
      <c r="N2" s="49" t="s">
        <v>1</v>
      </c>
      <c r="O2" s="37" t="s">
        <v>2</v>
      </c>
    </row>
    <row r="3" spans="1:15" ht="13.8" thickBot="1" x14ac:dyDescent="0.3">
      <c r="N3" s="9" t="s">
        <v>3</v>
      </c>
      <c r="O3" s="38">
        <v>2021</v>
      </c>
    </row>
    <row r="4" spans="1:15" ht="53.4" thickBot="1" x14ac:dyDescent="0.3">
      <c r="A4" s="55" t="s">
        <v>4</v>
      </c>
      <c r="B4" s="51" t="s">
        <v>164</v>
      </c>
      <c r="C4" s="50" t="s">
        <v>148</v>
      </c>
      <c r="D4" s="56" t="s">
        <v>165</v>
      </c>
      <c r="E4" s="56" t="s">
        <v>32</v>
      </c>
      <c r="F4" s="55" t="s">
        <v>150</v>
      </c>
      <c r="G4" s="54" t="s">
        <v>21</v>
      </c>
      <c r="H4" s="36" t="s">
        <v>151</v>
      </c>
      <c r="I4" s="57" t="s">
        <v>15</v>
      </c>
      <c r="J4" s="40" t="s">
        <v>152</v>
      </c>
      <c r="K4" s="40" t="s">
        <v>153</v>
      </c>
      <c r="L4" s="52" t="s">
        <v>154</v>
      </c>
      <c r="M4" s="425" t="s">
        <v>155</v>
      </c>
      <c r="N4" s="52" t="s">
        <v>156</v>
      </c>
      <c r="O4" s="58" t="s">
        <v>75</v>
      </c>
    </row>
    <row r="5" spans="1:15" ht="14.4" x14ac:dyDescent="0.3">
      <c r="A5" s="309" t="s">
        <v>305</v>
      </c>
      <c r="B5" s="310" t="s">
        <v>885</v>
      </c>
      <c r="C5" s="311" t="s">
        <v>754</v>
      </c>
      <c r="D5" s="312" t="s">
        <v>886</v>
      </c>
      <c r="E5" s="312" t="s">
        <v>763</v>
      </c>
      <c r="F5" s="313" t="s">
        <v>757</v>
      </c>
      <c r="G5" s="311" t="s">
        <v>669</v>
      </c>
      <c r="H5" s="314">
        <v>100</v>
      </c>
      <c r="I5" s="315"/>
      <c r="J5" s="421">
        <v>137</v>
      </c>
      <c r="K5" s="421">
        <v>130</v>
      </c>
      <c r="L5" s="424">
        <f>K5/J5</f>
        <v>0.94890510948905105</v>
      </c>
      <c r="M5" s="426">
        <f>L5*100</f>
        <v>94.890510948905103</v>
      </c>
      <c r="N5" s="424">
        <f>K5/(J5*H5/100)</f>
        <v>0.94890510948905105</v>
      </c>
      <c r="O5" s="53"/>
    </row>
    <row r="6" spans="1:15" ht="14.4" x14ac:dyDescent="0.3">
      <c r="A6" s="316" t="s">
        <v>305</v>
      </c>
      <c r="B6" s="317" t="s">
        <v>887</v>
      </c>
      <c r="C6" s="318" t="s">
        <v>754</v>
      </c>
      <c r="D6" s="319" t="s">
        <v>886</v>
      </c>
      <c r="E6" s="319" t="s">
        <v>888</v>
      </c>
      <c r="F6" s="320" t="s">
        <v>757</v>
      </c>
      <c r="G6" s="318" t="s">
        <v>669</v>
      </c>
      <c r="H6" s="321">
        <v>100</v>
      </c>
      <c r="I6" s="322"/>
      <c r="J6" s="422">
        <v>37</v>
      </c>
      <c r="K6" s="422">
        <v>32</v>
      </c>
      <c r="L6" s="424">
        <f t="shared" ref="L6:L9" si="0">K6/J6</f>
        <v>0.86486486486486491</v>
      </c>
      <c r="M6" s="426">
        <f t="shared" ref="M6:M69" si="1">L6*100</f>
        <v>86.486486486486484</v>
      </c>
      <c r="N6" s="424">
        <f t="shared" ref="N6:N9" si="2">K6/(J6*H6/100)</f>
        <v>0.86486486486486491</v>
      </c>
      <c r="O6" s="53"/>
    </row>
    <row r="7" spans="1:15" ht="14.4" x14ac:dyDescent="0.3">
      <c r="A7" s="316" t="s">
        <v>305</v>
      </c>
      <c r="B7" s="317" t="s">
        <v>889</v>
      </c>
      <c r="C7" s="318" t="s">
        <v>754</v>
      </c>
      <c r="D7" s="319" t="s">
        <v>886</v>
      </c>
      <c r="E7" s="319" t="s">
        <v>888</v>
      </c>
      <c r="F7" s="320" t="s">
        <v>757</v>
      </c>
      <c r="G7" s="318" t="s">
        <v>669</v>
      </c>
      <c r="H7" s="321">
        <v>100</v>
      </c>
      <c r="I7" s="322"/>
      <c r="J7" s="422">
        <v>8</v>
      </c>
      <c r="K7" s="422">
        <v>8</v>
      </c>
      <c r="L7" s="424">
        <f t="shared" si="0"/>
        <v>1</v>
      </c>
      <c r="M7" s="426">
        <f t="shared" si="1"/>
        <v>100</v>
      </c>
      <c r="N7" s="424">
        <f t="shared" si="2"/>
        <v>1</v>
      </c>
      <c r="O7" s="53"/>
    </row>
    <row r="8" spans="1:15" ht="14.4" x14ac:dyDescent="0.3">
      <c r="A8" s="316" t="s">
        <v>305</v>
      </c>
      <c r="B8" s="317" t="s">
        <v>890</v>
      </c>
      <c r="C8" s="318" t="s">
        <v>754</v>
      </c>
      <c r="D8" s="319" t="s">
        <v>886</v>
      </c>
      <c r="E8" s="319" t="s">
        <v>888</v>
      </c>
      <c r="F8" s="320" t="s">
        <v>757</v>
      </c>
      <c r="G8" s="318" t="s">
        <v>669</v>
      </c>
      <c r="H8" s="321">
        <v>100</v>
      </c>
      <c r="I8" s="322"/>
      <c r="J8" s="422">
        <v>0</v>
      </c>
      <c r="K8" s="422">
        <v>0</v>
      </c>
      <c r="L8" s="424" t="e">
        <f t="shared" si="0"/>
        <v>#DIV/0!</v>
      </c>
      <c r="M8" s="426" t="e">
        <f t="shared" si="1"/>
        <v>#DIV/0!</v>
      </c>
      <c r="N8" s="424" t="e">
        <f t="shared" si="2"/>
        <v>#DIV/0!</v>
      </c>
      <c r="O8" s="53"/>
    </row>
    <row r="9" spans="1:15" ht="14.4" x14ac:dyDescent="0.3">
      <c r="A9" s="316" t="s">
        <v>305</v>
      </c>
      <c r="B9" s="323" t="s">
        <v>885</v>
      </c>
      <c r="C9" s="324" t="s">
        <v>754</v>
      </c>
      <c r="D9" s="325" t="s">
        <v>783</v>
      </c>
      <c r="E9" s="317" t="s">
        <v>763</v>
      </c>
      <c r="F9" s="320" t="s">
        <v>757</v>
      </c>
      <c r="G9" s="318" t="s">
        <v>669</v>
      </c>
      <c r="H9" s="321">
        <v>100</v>
      </c>
      <c r="I9" s="322"/>
      <c r="J9" s="423">
        <v>137</v>
      </c>
      <c r="K9" s="423">
        <v>114</v>
      </c>
      <c r="L9" s="424">
        <f t="shared" si="0"/>
        <v>0.83211678832116787</v>
      </c>
      <c r="M9" s="426">
        <f t="shared" si="1"/>
        <v>83.211678832116789</v>
      </c>
      <c r="N9" s="424">
        <f t="shared" si="2"/>
        <v>0.83211678832116787</v>
      </c>
      <c r="O9" s="53"/>
    </row>
    <row r="10" spans="1:15" ht="14.4" x14ac:dyDescent="0.3">
      <c r="A10" s="316" t="s">
        <v>305</v>
      </c>
      <c r="B10" s="317" t="s">
        <v>887</v>
      </c>
      <c r="C10" s="318" t="s">
        <v>754</v>
      </c>
      <c r="D10" s="317" t="s">
        <v>783</v>
      </c>
      <c r="E10" s="317" t="s">
        <v>888</v>
      </c>
      <c r="F10" s="317" t="s">
        <v>757</v>
      </c>
      <c r="G10" s="318" t="s">
        <v>669</v>
      </c>
      <c r="H10" s="321">
        <v>100</v>
      </c>
      <c r="I10" s="322"/>
      <c r="J10" s="423">
        <v>37</v>
      </c>
      <c r="K10" s="423">
        <v>32</v>
      </c>
      <c r="L10" s="424">
        <f t="shared" ref="L10:L73" si="3">K10/J10</f>
        <v>0.86486486486486491</v>
      </c>
      <c r="M10" s="426">
        <f t="shared" si="1"/>
        <v>86.486486486486484</v>
      </c>
      <c r="N10" s="424">
        <f t="shared" ref="N10:N73" si="4">K10/(J10*H10/100)</f>
        <v>0.86486486486486491</v>
      </c>
      <c r="O10" s="53"/>
    </row>
    <row r="11" spans="1:15" ht="14.4" x14ac:dyDescent="0.3">
      <c r="A11" s="316" t="s">
        <v>305</v>
      </c>
      <c r="B11" s="317" t="s">
        <v>889</v>
      </c>
      <c r="C11" s="318" t="s">
        <v>754</v>
      </c>
      <c r="D11" s="317" t="s">
        <v>783</v>
      </c>
      <c r="E11" s="317" t="s">
        <v>888</v>
      </c>
      <c r="F11" s="317" t="s">
        <v>757</v>
      </c>
      <c r="G11" s="318" t="s">
        <v>669</v>
      </c>
      <c r="H11" s="321">
        <v>100</v>
      </c>
      <c r="I11" s="322"/>
      <c r="J11" s="423">
        <v>8</v>
      </c>
      <c r="K11" s="423">
        <v>8</v>
      </c>
      <c r="L11" s="424">
        <f t="shared" si="3"/>
        <v>1</v>
      </c>
      <c r="M11" s="426">
        <f t="shared" si="1"/>
        <v>100</v>
      </c>
      <c r="N11" s="424">
        <f t="shared" si="4"/>
        <v>1</v>
      </c>
      <c r="O11" s="53"/>
    </row>
    <row r="12" spans="1:15" ht="14.4" x14ac:dyDescent="0.3">
      <c r="A12" s="316" t="s">
        <v>305</v>
      </c>
      <c r="B12" s="317" t="s">
        <v>890</v>
      </c>
      <c r="C12" s="318" t="s">
        <v>754</v>
      </c>
      <c r="D12" s="317" t="s">
        <v>783</v>
      </c>
      <c r="E12" s="317" t="s">
        <v>888</v>
      </c>
      <c r="F12" s="317" t="s">
        <v>757</v>
      </c>
      <c r="G12" s="318" t="s">
        <v>669</v>
      </c>
      <c r="H12" s="321">
        <v>100</v>
      </c>
      <c r="I12" s="322"/>
      <c r="J12" s="423">
        <v>0</v>
      </c>
      <c r="K12" s="423">
        <v>0</v>
      </c>
      <c r="L12" s="424" t="e">
        <f t="shared" si="3"/>
        <v>#DIV/0!</v>
      </c>
      <c r="M12" s="426" t="e">
        <f t="shared" si="1"/>
        <v>#DIV/0!</v>
      </c>
      <c r="N12" s="424" t="e">
        <f t="shared" si="4"/>
        <v>#DIV/0!</v>
      </c>
      <c r="O12" s="53"/>
    </row>
    <row r="13" spans="1:15" ht="14.4" x14ac:dyDescent="0.3">
      <c r="A13" s="316" t="s">
        <v>305</v>
      </c>
      <c r="B13" s="317" t="s">
        <v>885</v>
      </c>
      <c r="C13" s="318" t="s">
        <v>754</v>
      </c>
      <c r="D13" s="317" t="s">
        <v>784</v>
      </c>
      <c r="E13" s="317" t="s">
        <v>763</v>
      </c>
      <c r="F13" s="317" t="s">
        <v>757</v>
      </c>
      <c r="G13" s="318" t="s">
        <v>669</v>
      </c>
      <c r="H13" s="321">
        <v>100</v>
      </c>
      <c r="I13" s="322"/>
      <c r="J13" s="423">
        <v>137</v>
      </c>
      <c r="K13" s="423">
        <v>121</v>
      </c>
      <c r="L13" s="424">
        <f t="shared" si="3"/>
        <v>0.88321167883211682</v>
      </c>
      <c r="M13" s="426">
        <f t="shared" si="1"/>
        <v>88.321167883211686</v>
      </c>
      <c r="N13" s="424">
        <f t="shared" si="4"/>
        <v>0.88321167883211682</v>
      </c>
      <c r="O13" s="53"/>
    </row>
    <row r="14" spans="1:15" ht="14.4" x14ac:dyDescent="0.3">
      <c r="A14" s="316" t="s">
        <v>305</v>
      </c>
      <c r="B14" s="317" t="s">
        <v>887</v>
      </c>
      <c r="C14" s="318" t="s">
        <v>754</v>
      </c>
      <c r="D14" s="317" t="s">
        <v>784</v>
      </c>
      <c r="E14" s="317" t="s">
        <v>888</v>
      </c>
      <c r="F14" s="317" t="s">
        <v>757</v>
      </c>
      <c r="G14" s="318" t="s">
        <v>669</v>
      </c>
      <c r="H14" s="321">
        <v>100</v>
      </c>
      <c r="I14" s="322"/>
      <c r="J14" s="423">
        <v>37</v>
      </c>
      <c r="K14" s="423">
        <v>32</v>
      </c>
      <c r="L14" s="424">
        <f t="shared" si="3"/>
        <v>0.86486486486486491</v>
      </c>
      <c r="M14" s="426">
        <f t="shared" si="1"/>
        <v>86.486486486486484</v>
      </c>
      <c r="N14" s="424">
        <f t="shared" si="4"/>
        <v>0.86486486486486491</v>
      </c>
      <c r="O14" s="53"/>
    </row>
    <row r="15" spans="1:15" ht="14.4" x14ac:dyDescent="0.3">
      <c r="A15" s="316" t="s">
        <v>305</v>
      </c>
      <c r="B15" s="317" t="s">
        <v>889</v>
      </c>
      <c r="C15" s="318" t="s">
        <v>754</v>
      </c>
      <c r="D15" s="317" t="s">
        <v>784</v>
      </c>
      <c r="E15" s="317" t="s">
        <v>888</v>
      </c>
      <c r="F15" s="317" t="s">
        <v>757</v>
      </c>
      <c r="G15" s="318" t="s">
        <v>669</v>
      </c>
      <c r="H15" s="321">
        <v>100</v>
      </c>
      <c r="I15" s="322"/>
      <c r="J15" s="423">
        <v>8</v>
      </c>
      <c r="K15" s="423">
        <v>8</v>
      </c>
      <c r="L15" s="424">
        <f t="shared" si="3"/>
        <v>1</v>
      </c>
      <c r="M15" s="426">
        <f t="shared" si="1"/>
        <v>100</v>
      </c>
      <c r="N15" s="424">
        <f t="shared" si="4"/>
        <v>1</v>
      </c>
      <c r="O15" s="53"/>
    </row>
    <row r="16" spans="1:15" ht="14.4" x14ac:dyDescent="0.3">
      <c r="A16" s="316" t="s">
        <v>305</v>
      </c>
      <c r="B16" s="317" t="s">
        <v>890</v>
      </c>
      <c r="C16" s="318" t="s">
        <v>754</v>
      </c>
      <c r="D16" s="317" t="s">
        <v>784</v>
      </c>
      <c r="E16" s="317" t="s">
        <v>888</v>
      </c>
      <c r="F16" s="317" t="s">
        <v>757</v>
      </c>
      <c r="G16" s="318" t="s">
        <v>669</v>
      </c>
      <c r="H16" s="321">
        <v>100</v>
      </c>
      <c r="I16" s="322"/>
      <c r="J16" s="423">
        <v>0</v>
      </c>
      <c r="K16" s="423">
        <v>0</v>
      </c>
      <c r="L16" s="424" t="e">
        <f t="shared" si="3"/>
        <v>#DIV/0!</v>
      </c>
      <c r="M16" s="426" t="e">
        <f t="shared" si="1"/>
        <v>#DIV/0!</v>
      </c>
      <c r="N16" s="424" t="e">
        <f t="shared" si="4"/>
        <v>#DIV/0!</v>
      </c>
      <c r="O16" s="53"/>
    </row>
    <row r="17" spans="1:15" ht="14.4" x14ac:dyDescent="0.3">
      <c r="A17" s="316" t="s">
        <v>305</v>
      </c>
      <c r="B17" s="317" t="s">
        <v>885</v>
      </c>
      <c r="C17" s="318" t="s">
        <v>754</v>
      </c>
      <c r="D17" s="317" t="s">
        <v>796</v>
      </c>
      <c r="E17" s="317" t="s">
        <v>763</v>
      </c>
      <c r="F17" s="232" t="s">
        <v>891</v>
      </c>
      <c r="G17" s="318" t="s">
        <v>669</v>
      </c>
      <c r="H17" s="321">
        <v>90</v>
      </c>
      <c r="I17" s="322"/>
      <c r="J17" s="423">
        <v>137</v>
      </c>
      <c r="K17" s="423">
        <v>121</v>
      </c>
      <c r="L17" s="424">
        <f t="shared" si="3"/>
        <v>0.88321167883211682</v>
      </c>
      <c r="M17" s="426">
        <f t="shared" si="1"/>
        <v>88.321167883211686</v>
      </c>
      <c r="N17" s="424">
        <f t="shared" si="4"/>
        <v>0.98134630981346316</v>
      </c>
      <c r="O17" s="53"/>
    </row>
    <row r="18" spans="1:15" ht="14.4" x14ac:dyDescent="0.3">
      <c r="A18" s="316" t="s">
        <v>305</v>
      </c>
      <c r="B18" s="317" t="s">
        <v>887</v>
      </c>
      <c r="C18" s="318" t="s">
        <v>754</v>
      </c>
      <c r="D18" s="317" t="s">
        <v>796</v>
      </c>
      <c r="E18" s="317" t="s">
        <v>888</v>
      </c>
      <c r="F18" s="232" t="s">
        <v>891</v>
      </c>
      <c r="G18" s="318" t="s">
        <v>669</v>
      </c>
      <c r="H18" s="321">
        <v>90</v>
      </c>
      <c r="I18" s="322"/>
      <c r="J18" s="423">
        <v>37</v>
      </c>
      <c r="K18" s="423">
        <v>32</v>
      </c>
      <c r="L18" s="424">
        <f t="shared" si="3"/>
        <v>0.86486486486486491</v>
      </c>
      <c r="M18" s="426">
        <f t="shared" si="1"/>
        <v>86.486486486486484</v>
      </c>
      <c r="N18" s="424">
        <f t="shared" si="4"/>
        <v>0.96096096096096106</v>
      </c>
      <c r="O18" s="53"/>
    </row>
    <row r="19" spans="1:15" ht="14.4" x14ac:dyDescent="0.3">
      <c r="A19" s="316" t="s">
        <v>305</v>
      </c>
      <c r="B19" s="317" t="s">
        <v>889</v>
      </c>
      <c r="C19" s="318" t="s">
        <v>754</v>
      </c>
      <c r="D19" s="317" t="s">
        <v>796</v>
      </c>
      <c r="E19" s="317" t="s">
        <v>888</v>
      </c>
      <c r="F19" s="232" t="s">
        <v>891</v>
      </c>
      <c r="G19" s="318" t="s">
        <v>669</v>
      </c>
      <c r="H19" s="321">
        <v>90</v>
      </c>
      <c r="I19" s="322"/>
      <c r="J19" s="423">
        <v>8</v>
      </c>
      <c r="K19" s="423">
        <v>8</v>
      </c>
      <c r="L19" s="424">
        <f t="shared" si="3"/>
        <v>1</v>
      </c>
      <c r="M19" s="426">
        <f t="shared" si="1"/>
        <v>100</v>
      </c>
      <c r="N19" s="424">
        <f t="shared" si="4"/>
        <v>1.1111111111111112</v>
      </c>
      <c r="O19" s="53"/>
    </row>
    <row r="20" spans="1:15" ht="14.4" x14ac:dyDescent="0.3">
      <c r="A20" s="316" t="s">
        <v>305</v>
      </c>
      <c r="B20" s="317" t="s">
        <v>890</v>
      </c>
      <c r="C20" s="318" t="s">
        <v>754</v>
      </c>
      <c r="D20" s="317" t="s">
        <v>796</v>
      </c>
      <c r="E20" s="317" t="s">
        <v>888</v>
      </c>
      <c r="F20" s="232" t="s">
        <v>891</v>
      </c>
      <c r="G20" s="318" t="s">
        <v>669</v>
      </c>
      <c r="H20" s="321">
        <v>90</v>
      </c>
      <c r="I20" s="322"/>
      <c r="J20" s="423">
        <v>0</v>
      </c>
      <c r="K20" s="423">
        <v>0</v>
      </c>
      <c r="L20" s="424" t="e">
        <f t="shared" si="3"/>
        <v>#DIV/0!</v>
      </c>
      <c r="M20" s="426" t="e">
        <f t="shared" si="1"/>
        <v>#DIV/0!</v>
      </c>
      <c r="N20" s="424" t="e">
        <f t="shared" si="4"/>
        <v>#DIV/0!</v>
      </c>
      <c r="O20" s="53"/>
    </row>
    <row r="21" spans="1:15" ht="14.4" x14ac:dyDescent="0.3">
      <c r="A21" s="316" t="s">
        <v>305</v>
      </c>
      <c r="B21" s="317" t="s">
        <v>885</v>
      </c>
      <c r="C21" s="318" t="s">
        <v>754</v>
      </c>
      <c r="D21" s="317" t="s">
        <v>765</v>
      </c>
      <c r="E21" s="317" t="s">
        <v>763</v>
      </c>
      <c r="F21" s="232" t="s">
        <v>891</v>
      </c>
      <c r="G21" s="318" t="s">
        <v>669</v>
      </c>
      <c r="H21" s="321">
        <v>90</v>
      </c>
      <c r="I21" s="322"/>
      <c r="J21" s="423">
        <v>137</v>
      </c>
      <c r="K21" s="423">
        <v>121</v>
      </c>
      <c r="L21" s="424">
        <f t="shared" si="3"/>
        <v>0.88321167883211682</v>
      </c>
      <c r="M21" s="426">
        <f t="shared" si="1"/>
        <v>88.321167883211686</v>
      </c>
      <c r="N21" s="424">
        <f t="shared" si="4"/>
        <v>0.98134630981346316</v>
      </c>
      <c r="O21" s="53"/>
    </row>
    <row r="22" spans="1:15" ht="14.4" x14ac:dyDescent="0.3">
      <c r="A22" s="316" t="s">
        <v>305</v>
      </c>
      <c r="B22" s="317" t="s">
        <v>887</v>
      </c>
      <c r="C22" s="318" t="s">
        <v>754</v>
      </c>
      <c r="D22" s="317" t="s">
        <v>765</v>
      </c>
      <c r="E22" s="317" t="s">
        <v>888</v>
      </c>
      <c r="F22" s="232" t="s">
        <v>891</v>
      </c>
      <c r="G22" s="318" t="s">
        <v>669</v>
      </c>
      <c r="H22" s="321">
        <v>90</v>
      </c>
      <c r="I22" s="322"/>
      <c r="J22" s="423">
        <v>37</v>
      </c>
      <c r="K22" s="423">
        <v>32</v>
      </c>
      <c r="L22" s="424">
        <f t="shared" si="3"/>
        <v>0.86486486486486491</v>
      </c>
      <c r="M22" s="426">
        <f t="shared" si="1"/>
        <v>86.486486486486484</v>
      </c>
      <c r="N22" s="424">
        <f t="shared" si="4"/>
        <v>0.96096096096096106</v>
      </c>
      <c r="O22" s="53"/>
    </row>
    <row r="23" spans="1:15" ht="14.4" x14ac:dyDescent="0.3">
      <c r="A23" s="316" t="s">
        <v>305</v>
      </c>
      <c r="B23" s="317" t="s">
        <v>889</v>
      </c>
      <c r="C23" s="318" t="s">
        <v>754</v>
      </c>
      <c r="D23" s="317" t="s">
        <v>765</v>
      </c>
      <c r="E23" s="317" t="s">
        <v>888</v>
      </c>
      <c r="F23" s="232" t="s">
        <v>891</v>
      </c>
      <c r="G23" s="318" t="s">
        <v>669</v>
      </c>
      <c r="H23" s="321">
        <v>90</v>
      </c>
      <c r="I23" s="322"/>
      <c r="J23" s="423">
        <v>8</v>
      </c>
      <c r="K23" s="423">
        <v>8</v>
      </c>
      <c r="L23" s="424">
        <f t="shared" si="3"/>
        <v>1</v>
      </c>
      <c r="M23" s="426">
        <f t="shared" si="1"/>
        <v>100</v>
      </c>
      <c r="N23" s="424">
        <f t="shared" si="4"/>
        <v>1.1111111111111112</v>
      </c>
      <c r="O23" s="53"/>
    </row>
    <row r="24" spans="1:15" ht="14.4" x14ac:dyDescent="0.3">
      <c r="A24" s="316" t="s">
        <v>305</v>
      </c>
      <c r="B24" s="317" t="s">
        <v>890</v>
      </c>
      <c r="C24" s="318" t="s">
        <v>754</v>
      </c>
      <c r="D24" s="317" t="s">
        <v>765</v>
      </c>
      <c r="E24" s="317" t="s">
        <v>888</v>
      </c>
      <c r="F24" s="232" t="s">
        <v>891</v>
      </c>
      <c r="G24" s="318" t="s">
        <v>669</v>
      </c>
      <c r="H24" s="321">
        <v>90</v>
      </c>
      <c r="I24" s="322"/>
      <c r="J24" s="423">
        <v>0</v>
      </c>
      <c r="K24" s="423">
        <v>0</v>
      </c>
      <c r="L24" s="424" t="e">
        <f t="shared" si="3"/>
        <v>#DIV/0!</v>
      </c>
      <c r="M24" s="426" t="e">
        <f t="shared" si="1"/>
        <v>#DIV/0!</v>
      </c>
      <c r="N24" s="424" t="e">
        <f t="shared" si="4"/>
        <v>#DIV/0!</v>
      </c>
      <c r="O24" s="53"/>
    </row>
    <row r="25" spans="1:15" ht="14.4" x14ac:dyDescent="0.3">
      <c r="A25" s="316" t="s">
        <v>305</v>
      </c>
      <c r="B25" s="317" t="s">
        <v>885</v>
      </c>
      <c r="C25" s="318" t="s">
        <v>754</v>
      </c>
      <c r="D25" s="317" t="s">
        <v>892</v>
      </c>
      <c r="E25" s="317" t="s">
        <v>763</v>
      </c>
      <c r="F25" s="317" t="s">
        <v>757</v>
      </c>
      <c r="G25" s="318" t="s">
        <v>669</v>
      </c>
      <c r="H25" s="321">
        <v>100</v>
      </c>
      <c r="I25" s="322"/>
      <c r="J25" s="423">
        <v>137</v>
      </c>
      <c r="K25" s="423">
        <v>121</v>
      </c>
      <c r="L25" s="424">
        <f t="shared" si="3"/>
        <v>0.88321167883211682</v>
      </c>
      <c r="M25" s="426">
        <f t="shared" si="1"/>
        <v>88.321167883211686</v>
      </c>
      <c r="N25" s="424">
        <f t="shared" si="4"/>
        <v>0.88321167883211682</v>
      </c>
      <c r="O25" s="53"/>
    </row>
    <row r="26" spans="1:15" ht="14.4" x14ac:dyDescent="0.3">
      <c r="A26" s="316" t="s">
        <v>305</v>
      </c>
      <c r="B26" s="317" t="s">
        <v>887</v>
      </c>
      <c r="C26" s="318" t="s">
        <v>754</v>
      </c>
      <c r="D26" s="317" t="s">
        <v>892</v>
      </c>
      <c r="E26" s="317" t="s">
        <v>888</v>
      </c>
      <c r="F26" s="317" t="s">
        <v>757</v>
      </c>
      <c r="G26" s="318" t="s">
        <v>669</v>
      </c>
      <c r="H26" s="321">
        <v>100</v>
      </c>
      <c r="I26" s="322"/>
      <c r="J26" s="423">
        <v>37</v>
      </c>
      <c r="K26" s="423">
        <v>32</v>
      </c>
      <c r="L26" s="424">
        <f t="shared" si="3"/>
        <v>0.86486486486486491</v>
      </c>
      <c r="M26" s="426">
        <f t="shared" si="1"/>
        <v>86.486486486486484</v>
      </c>
      <c r="N26" s="424">
        <f t="shared" si="4"/>
        <v>0.86486486486486491</v>
      </c>
      <c r="O26" s="53"/>
    </row>
    <row r="27" spans="1:15" ht="14.4" x14ac:dyDescent="0.3">
      <c r="A27" s="316" t="s">
        <v>305</v>
      </c>
      <c r="B27" s="317" t="s">
        <v>889</v>
      </c>
      <c r="C27" s="318" t="s">
        <v>754</v>
      </c>
      <c r="D27" s="317" t="s">
        <v>892</v>
      </c>
      <c r="E27" s="317" t="s">
        <v>888</v>
      </c>
      <c r="F27" s="317" t="s">
        <v>757</v>
      </c>
      <c r="G27" s="318" t="s">
        <v>669</v>
      </c>
      <c r="H27" s="321">
        <v>100</v>
      </c>
      <c r="I27" s="322"/>
      <c r="J27" s="423">
        <v>8</v>
      </c>
      <c r="K27" s="423">
        <v>8</v>
      </c>
      <c r="L27" s="424">
        <f t="shared" si="3"/>
        <v>1</v>
      </c>
      <c r="M27" s="426">
        <f t="shared" si="1"/>
        <v>100</v>
      </c>
      <c r="N27" s="424">
        <f t="shared" si="4"/>
        <v>1</v>
      </c>
      <c r="O27" s="53"/>
    </row>
    <row r="28" spans="1:15" ht="14.4" x14ac:dyDescent="0.3">
      <c r="A28" s="316" t="s">
        <v>305</v>
      </c>
      <c r="B28" s="317" t="s">
        <v>890</v>
      </c>
      <c r="C28" s="318" t="s">
        <v>754</v>
      </c>
      <c r="D28" s="317" t="s">
        <v>892</v>
      </c>
      <c r="E28" s="317" t="s">
        <v>888</v>
      </c>
      <c r="F28" s="317" t="s">
        <v>757</v>
      </c>
      <c r="G28" s="318" t="s">
        <v>669</v>
      </c>
      <c r="H28" s="321">
        <v>100</v>
      </c>
      <c r="I28" s="322"/>
      <c r="J28" s="423">
        <v>0</v>
      </c>
      <c r="K28" s="423">
        <v>0</v>
      </c>
      <c r="L28" s="424" t="e">
        <f t="shared" si="3"/>
        <v>#DIV/0!</v>
      </c>
      <c r="M28" s="426" t="e">
        <f t="shared" si="1"/>
        <v>#DIV/0!</v>
      </c>
      <c r="N28" s="424" t="e">
        <f t="shared" si="4"/>
        <v>#DIV/0!</v>
      </c>
      <c r="O28" s="53"/>
    </row>
    <row r="29" spans="1:15" ht="14.4" x14ac:dyDescent="0.3">
      <c r="A29" s="316" t="s">
        <v>305</v>
      </c>
      <c r="B29" s="317" t="s">
        <v>885</v>
      </c>
      <c r="C29" s="318" t="s">
        <v>754</v>
      </c>
      <c r="D29" s="317" t="s">
        <v>893</v>
      </c>
      <c r="E29" s="317" t="s">
        <v>763</v>
      </c>
      <c r="F29" s="317" t="s">
        <v>757</v>
      </c>
      <c r="G29" s="318" t="s">
        <v>669</v>
      </c>
      <c r="H29" s="321">
        <v>100</v>
      </c>
      <c r="I29" s="322"/>
      <c r="J29" s="423">
        <v>137</v>
      </c>
      <c r="K29" s="423">
        <v>114</v>
      </c>
      <c r="L29" s="424">
        <f t="shared" si="3"/>
        <v>0.83211678832116787</v>
      </c>
      <c r="M29" s="426">
        <f t="shared" si="1"/>
        <v>83.211678832116789</v>
      </c>
      <c r="N29" s="424">
        <f t="shared" si="4"/>
        <v>0.83211678832116787</v>
      </c>
      <c r="O29" s="53"/>
    </row>
    <row r="30" spans="1:15" ht="14.4" x14ac:dyDescent="0.3">
      <c r="A30" s="316" t="s">
        <v>305</v>
      </c>
      <c r="B30" s="317" t="s">
        <v>887</v>
      </c>
      <c r="C30" s="318" t="s">
        <v>754</v>
      </c>
      <c r="D30" s="317" t="s">
        <v>893</v>
      </c>
      <c r="E30" s="317" t="s">
        <v>888</v>
      </c>
      <c r="F30" s="317" t="s">
        <v>757</v>
      </c>
      <c r="G30" s="318" t="s">
        <v>669</v>
      </c>
      <c r="H30" s="321">
        <v>100</v>
      </c>
      <c r="I30" s="322"/>
      <c r="J30" s="423">
        <v>37</v>
      </c>
      <c r="K30" s="423">
        <v>32</v>
      </c>
      <c r="L30" s="424">
        <f t="shared" si="3"/>
        <v>0.86486486486486491</v>
      </c>
      <c r="M30" s="426">
        <f t="shared" si="1"/>
        <v>86.486486486486484</v>
      </c>
      <c r="N30" s="424">
        <f t="shared" si="4"/>
        <v>0.86486486486486491</v>
      </c>
      <c r="O30" s="53"/>
    </row>
    <row r="31" spans="1:15" ht="14.4" x14ac:dyDescent="0.3">
      <c r="A31" s="316" t="s">
        <v>305</v>
      </c>
      <c r="B31" s="317" t="s">
        <v>889</v>
      </c>
      <c r="C31" s="318" t="s">
        <v>754</v>
      </c>
      <c r="D31" s="317" t="s">
        <v>893</v>
      </c>
      <c r="E31" s="317" t="s">
        <v>888</v>
      </c>
      <c r="F31" s="317" t="s">
        <v>757</v>
      </c>
      <c r="G31" s="318" t="s">
        <v>669</v>
      </c>
      <c r="H31" s="321">
        <v>100</v>
      </c>
      <c r="I31" s="322"/>
      <c r="J31" s="423">
        <v>8</v>
      </c>
      <c r="K31" s="423">
        <v>8</v>
      </c>
      <c r="L31" s="424">
        <f t="shared" si="3"/>
        <v>1</v>
      </c>
      <c r="M31" s="426">
        <f t="shared" si="1"/>
        <v>100</v>
      </c>
      <c r="N31" s="424">
        <f t="shared" si="4"/>
        <v>1</v>
      </c>
      <c r="O31" s="53"/>
    </row>
    <row r="32" spans="1:15" ht="14.4" x14ac:dyDescent="0.3">
      <c r="A32" s="316" t="s">
        <v>305</v>
      </c>
      <c r="B32" s="317" t="s">
        <v>890</v>
      </c>
      <c r="C32" s="318" t="s">
        <v>754</v>
      </c>
      <c r="D32" s="317" t="s">
        <v>893</v>
      </c>
      <c r="E32" s="317" t="s">
        <v>888</v>
      </c>
      <c r="F32" s="317" t="s">
        <v>757</v>
      </c>
      <c r="G32" s="318" t="s">
        <v>669</v>
      </c>
      <c r="H32" s="321">
        <v>100</v>
      </c>
      <c r="I32" s="322"/>
      <c r="J32" s="423">
        <v>0</v>
      </c>
      <c r="K32" s="423">
        <v>0</v>
      </c>
      <c r="L32" s="424" t="e">
        <f t="shared" si="3"/>
        <v>#DIV/0!</v>
      </c>
      <c r="M32" s="426" t="e">
        <f t="shared" si="1"/>
        <v>#DIV/0!</v>
      </c>
      <c r="N32" s="424" t="e">
        <f t="shared" si="4"/>
        <v>#DIV/0!</v>
      </c>
      <c r="O32" s="53"/>
    </row>
    <row r="33" spans="1:15" ht="14.4" x14ac:dyDescent="0.3">
      <c r="A33" s="316" t="s">
        <v>305</v>
      </c>
      <c r="B33" s="317" t="s">
        <v>885</v>
      </c>
      <c r="C33" s="318" t="s">
        <v>754</v>
      </c>
      <c r="D33" s="317" t="s">
        <v>859</v>
      </c>
      <c r="E33" s="317" t="s">
        <v>763</v>
      </c>
      <c r="F33" s="317" t="s">
        <v>757</v>
      </c>
      <c r="G33" s="318" t="s">
        <v>669</v>
      </c>
      <c r="H33" s="321">
        <v>100</v>
      </c>
      <c r="I33" s="322"/>
      <c r="J33" s="423">
        <v>137</v>
      </c>
      <c r="K33" s="423">
        <v>114</v>
      </c>
      <c r="L33" s="424">
        <f t="shared" si="3"/>
        <v>0.83211678832116787</v>
      </c>
      <c r="M33" s="426">
        <f t="shared" si="1"/>
        <v>83.211678832116789</v>
      </c>
      <c r="N33" s="424">
        <f t="shared" si="4"/>
        <v>0.83211678832116787</v>
      </c>
      <c r="O33" s="53"/>
    </row>
    <row r="34" spans="1:15" ht="14.4" x14ac:dyDescent="0.3">
      <c r="A34" s="316" t="s">
        <v>305</v>
      </c>
      <c r="B34" s="317" t="s">
        <v>887</v>
      </c>
      <c r="C34" s="318" t="s">
        <v>754</v>
      </c>
      <c r="D34" s="317" t="s">
        <v>859</v>
      </c>
      <c r="E34" s="317" t="s">
        <v>888</v>
      </c>
      <c r="F34" s="317" t="s">
        <v>757</v>
      </c>
      <c r="G34" s="318" t="s">
        <v>669</v>
      </c>
      <c r="H34" s="321">
        <v>100</v>
      </c>
      <c r="I34" s="322"/>
      <c r="J34" s="423">
        <v>37</v>
      </c>
      <c r="K34" s="423">
        <v>32</v>
      </c>
      <c r="L34" s="424">
        <f t="shared" si="3"/>
        <v>0.86486486486486491</v>
      </c>
      <c r="M34" s="426">
        <f t="shared" si="1"/>
        <v>86.486486486486484</v>
      </c>
      <c r="N34" s="424">
        <f t="shared" si="4"/>
        <v>0.86486486486486491</v>
      </c>
      <c r="O34" s="53"/>
    </row>
    <row r="35" spans="1:15" ht="14.4" x14ac:dyDescent="0.3">
      <c r="A35" s="316" t="s">
        <v>305</v>
      </c>
      <c r="B35" s="317" t="s">
        <v>889</v>
      </c>
      <c r="C35" s="318" t="s">
        <v>754</v>
      </c>
      <c r="D35" s="317" t="s">
        <v>859</v>
      </c>
      <c r="E35" s="317" t="s">
        <v>888</v>
      </c>
      <c r="F35" s="317" t="s">
        <v>757</v>
      </c>
      <c r="G35" s="318" t="s">
        <v>669</v>
      </c>
      <c r="H35" s="321">
        <v>100</v>
      </c>
      <c r="I35" s="322"/>
      <c r="J35" s="423">
        <v>8</v>
      </c>
      <c r="K35" s="423">
        <v>8</v>
      </c>
      <c r="L35" s="424">
        <f t="shared" si="3"/>
        <v>1</v>
      </c>
      <c r="M35" s="426">
        <f t="shared" si="1"/>
        <v>100</v>
      </c>
      <c r="N35" s="424">
        <f t="shared" si="4"/>
        <v>1</v>
      </c>
      <c r="O35" s="53"/>
    </row>
    <row r="36" spans="1:15" ht="14.4" x14ac:dyDescent="0.3">
      <c r="A36" s="316" t="s">
        <v>305</v>
      </c>
      <c r="B36" s="317" t="s">
        <v>890</v>
      </c>
      <c r="C36" s="318" t="s">
        <v>754</v>
      </c>
      <c r="D36" s="317" t="s">
        <v>859</v>
      </c>
      <c r="E36" s="317" t="s">
        <v>888</v>
      </c>
      <c r="F36" s="317" t="s">
        <v>757</v>
      </c>
      <c r="G36" s="318" t="s">
        <v>669</v>
      </c>
      <c r="H36" s="321">
        <v>100</v>
      </c>
      <c r="I36" s="322"/>
      <c r="J36" s="423">
        <v>0</v>
      </c>
      <c r="K36" s="423">
        <v>0</v>
      </c>
      <c r="L36" s="424" t="e">
        <f t="shared" si="3"/>
        <v>#DIV/0!</v>
      </c>
      <c r="M36" s="426" t="e">
        <f t="shared" si="1"/>
        <v>#DIV/0!</v>
      </c>
      <c r="N36" s="424" t="e">
        <f t="shared" si="4"/>
        <v>#DIV/0!</v>
      </c>
      <c r="O36" s="53"/>
    </row>
    <row r="37" spans="1:15" ht="14.4" x14ac:dyDescent="0.3">
      <c r="A37" s="316" t="s">
        <v>305</v>
      </c>
      <c r="B37" s="317" t="s">
        <v>885</v>
      </c>
      <c r="C37" s="318" t="s">
        <v>754</v>
      </c>
      <c r="D37" s="317" t="s">
        <v>860</v>
      </c>
      <c r="E37" s="317" t="s">
        <v>763</v>
      </c>
      <c r="F37" s="317" t="s">
        <v>757</v>
      </c>
      <c r="G37" s="318" t="s">
        <v>669</v>
      </c>
      <c r="H37" s="321">
        <v>100</v>
      </c>
      <c r="I37" s="322"/>
      <c r="J37" s="423">
        <v>137</v>
      </c>
      <c r="K37" s="423">
        <v>114</v>
      </c>
      <c r="L37" s="424">
        <f t="shared" si="3"/>
        <v>0.83211678832116787</v>
      </c>
      <c r="M37" s="426">
        <f t="shared" si="1"/>
        <v>83.211678832116789</v>
      </c>
      <c r="N37" s="424">
        <f t="shared" si="4"/>
        <v>0.83211678832116787</v>
      </c>
      <c r="O37" s="53"/>
    </row>
    <row r="38" spans="1:15" ht="14.4" x14ac:dyDescent="0.3">
      <c r="A38" s="316" t="s">
        <v>305</v>
      </c>
      <c r="B38" s="317" t="s">
        <v>887</v>
      </c>
      <c r="C38" s="318" t="s">
        <v>754</v>
      </c>
      <c r="D38" s="317" t="s">
        <v>860</v>
      </c>
      <c r="E38" s="317" t="s">
        <v>888</v>
      </c>
      <c r="F38" s="317" t="s">
        <v>757</v>
      </c>
      <c r="G38" s="318" t="s">
        <v>669</v>
      </c>
      <c r="H38" s="321">
        <v>100</v>
      </c>
      <c r="I38" s="322"/>
      <c r="J38" s="423">
        <v>37</v>
      </c>
      <c r="K38" s="423">
        <v>32</v>
      </c>
      <c r="L38" s="424">
        <f t="shared" si="3"/>
        <v>0.86486486486486491</v>
      </c>
      <c r="M38" s="426">
        <f t="shared" si="1"/>
        <v>86.486486486486484</v>
      </c>
      <c r="N38" s="424">
        <f t="shared" si="4"/>
        <v>0.86486486486486491</v>
      </c>
      <c r="O38" s="53"/>
    </row>
    <row r="39" spans="1:15" ht="14.4" x14ac:dyDescent="0.3">
      <c r="A39" s="316" t="s">
        <v>305</v>
      </c>
      <c r="B39" s="317" t="s">
        <v>889</v>
      </c>
      <c r="C39" s="318" t="s">
        <v>754</v>
      </c>
      <c r="D39" s="317" t="s">
        <v>860</v>
      </c>
      <c r="E39" s="317" t="s">
        <v>888</v>
      </c>
      <c r="F39" s="317" t="s">
        <v>757</v>
      </c>
      <c r="G39" s="318" t="s">
        <v>669</v>
      </c>
      <c r="H39" s="321">
        <v>100</v>
      </c>
      <c r="I39" s="322"/>
      <c r="J39" s="423">
        <v>8</v>
      </c>
      <c r="K39" s="423">
        <v>8</v>
      </c>
      <c r="L39" s="424">
        <f t="shared" si="3"/>
        <v>1</v>
      </c>
      <c r="M39" s="426">
        <f t="shared" si="1"/>
        <v>100</v>
      </c>
      <c r="N39" s="424">
        <f t="shared" si="4"/>
        <v>1</v>
      </c>
      <c r="O39" s="53"/>
    </row>
    <row r="40" spans="1:15" ht="14.4" x14ac:dyDescent="0.3">
      <c r="A40" s="316" t="s">
        <v>305</v>
      </c>
      <c r="B40" s="317" t="s">
        <v>890</v>
      </c>
      <c r="C40" s="318" t="s">
        <v>754</v>
      </c>
      <c r="D40" s="317" t="s">
        <v>860</v>
      </c>
      <c r="E40" s="317" t="s">
        <v>888</v>
      </c>
      <c r="F40" s="317" t="s">
        <v>757</v>
      </c>
      <c r="G40" s="318" t="s">
        <v>669</v>
      </c>
      <c r="H40" s="321">
        <v>100</v>
      </c>
      <c r="I40" s="322"/>
      <c r="J40" s="423">
        <v>0</v>
      </c>
      <c r="K40" s="423">
        <v>0</v>
      </c>
      <c r="L40" s="424" t="e">
        <f t="shared" si="3"/>
        <v>#DIV/0!</v>
      </c>
      <c r="M40" s="426" t="e">
        <f t="shared" si="1"/>
        <v>#DIV/0!</v>
      </c>
      <c r="N40" s="424" t="e">
        <f t="shared" si="4"/>
        <v>#DIV/0!</v>
      </c>
      <c r="O40" s="53"/>
    </row>
    <row r="41" spans="1:15" ht="14.4" x14ac:dyDescent="0.3">
      <c r="A41" s="316" t="s">
        <v>305</v>
      </c>
      <c r="B41" s="317" t="s">
        <v>885</v>
      </c>
      <c r="C41" s="318" t="s">
        <v>754</v>
      </c>
      <c r="D41" s="317" t="s">
        <v>755</v>
      </c>
      <c r="E41" s="317" t="s">
        <v>763</v>
      </c>
      <c r="F41" s="317" t="s">
        <v>757</v>
      </c>
      <c r="G41" s="318" t="s">
        <v>669</v>
      </c>
      <c r="H41" s="321">
        <v>100</v>
      </c>
      <c r="I41" s="322"/>
      <c r="J41" s="423">
        <v>137</v>
      </c>
      <c r="K41" s="423">
        <v>114</v>
      </c>
      <c r="L41" s="424">
        <f t="shared" si="3"/>
        <v>0.83211678832116787</v>
      </c>
      <c r="M41" s="426">
        <f t="shared" si="1"/>
        <v>83.211678832116789</v>
      </c>
      <c r="N41" s="424">
        <f t="shared" si="4"/>
        <v>0.83211678832116787</v>
      </c>
      <c r="O41" s="53"/>
    </row>
    <row r="42" spans="1:15" ht="14.4" x14ac:dyDescent="0.3">
      <c r="A42" s="316" t="s">
        <v>305</v>
      </c>
      <c r="B42" s="317" t="s">
        <v>887</v>
      </c>
      <c r="C42" s="318" t="s">
        <v>754</v>
      </c>
      <c r="D42" s="317" t="s">
        <v>755</v>
      </c>
      <c r="E42" s="317" t="s">
        <v>888</v>
      </c>
      <c r="F42" s="317" t="s">
        <v>757</v>
      </c>
      <c r="G42" s="318" t="s">
        <v>669</v>
      </c>
      <c r="H42" s="321">
        <v>100</v>
      </c>
      <c r="I42" s="322"/>
      <c r="J42" s="423">
        <v>37</v>
      </c>
      <c r="K42" s="423">
        <v>32</v>
      </c>
      <c r="L42" s="424">
        <f t="shared" si="3"/>
        <v>0.86486486486486491</v>
      </c>
      <c r="M42" s="426">
        <f t="shared" si="1"/>
        <v>86.486486486486484</v>
      </c>
      <c r="N42" s="424">
        <f t="shared" si="4"/>
        <v>0.86486486486486491</v>
      </c>
      <c r="O42" s="53"/>
    </row>
    <row r="43" spans="1:15" ht="14.4" x14ac:dyDescent="0.3">
      <c r="A43" s="316" t="s">
        <v>305</v>
      </c>
      <c r="B43" s="317" t="s">
        <v>889</v>
      </c>
      <c r="C43" s="318" t="s">
        <v>754</v>
      </c>
      <c r="D43" s="317" t="s">
        <v>755</v>
      </c>
      <c r="E43" s="317" t="s">
        <v>888</v>
      </c>
      <c r="F43" s="317" t="s">
        <v>757</v>
      </c>
      <c r="G43" s="318" t="s">
        <v>669</v>
      </c>
      <c r="H43" s="321">
        <v>100</v>
      </c>
      <c r="I43" s="322"/>
      <c r="J43" s="423">
        <v>8</v>
      </c>
      <c r="K43" s="423">
        <v>8</v>
      </c>
      <c r="L43" s="424">
        <f t="shared" si="3"/>
        <v>1</v>
      </c>
      <c r="M43" s="426">
        <f t="shared" si="1"/>
        <v>100</v>
      </c>
      <c r="N43" s="424">
        <f t="shared" si="4"/>
        <v>1</v>
      </c>
      <c r="O43" s="53"/>
    </row>
    <row r="44" spans="1:15" ht="14.4" x14ac:dyDescent="0.3">
      <c r="A44" s="316" t="s">
        <v>305</v>
      </c>
      <c r="B44" s="317" t="s">
        <v>890</v>
      </c>
      <c r="C44" s="318" t="s">
        <v>754</v>
      </c>
      <c r="D44" s="317" t="s">
        <v>755</v>
      </c>
      <c r="E44" s="317" t="s">
        <v>888</v>
      </c>
      <c r="F44" s="317" t="s">
        <v>757</v>
      </c>
      <c r="G44" s="318" t="s">
        <v>669</v>
      </c>
      <c r="H44" s="321">
        <v>100</v>
      </c>
      <c r="I44" s="322"/>
      <c r="J44" s="423">
        <v>0</v>
      </c>
      <c r="K44" s="423">
        <v>0</v>
      </c>
      <c r="L44" s="424" t="e">
        <f t="shared" si="3"/>
        <v>#DIV/0!</v>
      </c>
      <c r="M44" s="426" t="e">
        <f t="shared" si="1"/>
        <v>#DIV/0!</v>
      </c>
      <c r="N44" s="424" t="e">
        <f t="shared" si="4"/>
        <v>#DIV/0!</v>
      </c>
      <c r="O44" s="53"/>
    </row>
    <row r="45" spans="1:15" ht="14.4" x14ac:dyDescent="0.3">
      <c r="A45" s="316" t="s">
        <v>305</v>
      </c>
      <c r="B45" s="317" t="s">
        <v>885</v>
      </c>
      <c r="C45" s="318" t="s">
        <v>754</v>
      </c>
      <c r="D45" s="317" t="s">
        <v>861</v>
      </c>
      <c r="E45" s="317" t="s">
        <v>763</v>
      </c>
      <c r="F45" s="317" t="s">
        <v>757</v>
      </c>
      <c r="G45" s="318" t="s">
        <v>669</v>
      </c>
      <c r="H45" s="321">
        <v>100</v>
      </c>
      <c r="I45" s="322"/>
      <c r="J45" s="423">
        <v>137</v>
      </c>
      <c r="K45" s="423">
        <v>114</v>
      </c>
      <c r="L45" s="424">
        <f t="shared" si="3"/>
        <v>0.83211678832116787</v>
      </c>
      <c r="M45" s="426">
        <f t="shared" si="1"/>
        <v>83.211678832116789</v>
      </c>
      <c r="N45" s="424">
        <f t="shared" si="4"/>
        <v>0.83211678832116787</v>
      </c>
      <c r="O45" s="53"/>
    </row>
    <row r="46" spans="1:15" ht="14.4" x14ac:dyDescent="0.3">
      <c r="A46" s="316" t="s">
        <v>305</v>
      </c>
      <c r="B46" s="317" t="s">
        <v>887</v>
      </c>
      <c r="C46" s="318" t="s">
        <v>754</v>
      </c>
      <c r="D46" s="317" t="s">
        <v>861</v>
      </c>
      <c r="E46" s="317" t="s">
        <v>888</v>
      </c>
      <c r="F46" s="317" t="s">
        <v>757</v>
      </c>
      <c r="G46" s="318" t="s">
        <v>669</v>
      </c>
      <c r="H46" s="321">
        <v>100</v>
      </c>
      <c r="I46" s="322"/>
      <c r="J46" s="423">
        <v>37</v>
      </c>
      <c r="K46" s="423">
        <v>32</v>
      </c>
      <c r="L46" s="424">
        <f t="shared" si="3"/>
        <v>0.86486486486486491</v>
      </c>
      <c r="M46" s="426">
        <f t="shared" si="1"/>
        <v>86.486486486486484</v>
      </c>
      <c r="N46" s="424">
        <f t="shared" si="4"/>
        <v>0.86486486486486491</v>
      </c>
      <c r="O46" s="53"/>
    </row>
    <row r="47" spans="1:15" ht="14.4" x14ac:dyDescent="0.3">
      <c r="A47" s="316" t="s">
        <v>305</v>
      </c>
      <c r="B47" s="317" t="s">
        <v>889</v>
      </c>
      <c r="C47" s="318" t="s">
        <v>754</v>
      </c>
      <c r="D47" s="317" t="s">
        <v>861</v>
      </c>
      <c r="E47" s="317" t="s">
        <v>888</v>
      </c>
      <c r="F47" s="317" t="s">
        <v>757</v>
      </c>
      <c r="G47" s="318" t="s">
        <v>669</v>
      </c>
      <c r="H47" s="321">
        <v>100</v>
      </c>
      <c r="I47" s="322"/>
      <c r="J47" s="423">
        <v>8</v>
      </c>
      <c r="K47" s="423">
        <v>8</v>
      </c>
      <c r="L47" s="424">
        <f t="shared" si="3"/>
        <v>1</v>
      </c>
      <c r="M47" s="426">
        <f t="shared" si="1"/>
        <v>100</v>
      </c>
      <c r="N47" s="424">
        <f t="shared" si="4"/>
        <v>1</v>
      </c>
      <c r="O47" s="53"/>
    </row>
    <row r="48" spans="1:15" ht="14.4" x14ac:dyDescent="0.3">
      <c r="A48" s="316" t="s">
        <v>305</v>
      </c>
      <c r="B48" s="317" t="s">
        <v>890</v>
      </c>
      <c r="C48" s="318" t="s">
        <v>754</v>
      </c>
      <c r="D48" s="317" t="s">
        <v>861</v>
      </c>
      <c r="E48" s="317" t="s">
        <v>888</v>
      </c>
      <c r="F48" s="317" t="s">
        <v>757</v>
      </c>
      <c r="G48" s="318" t="s">
        <v>669</v>
      </c>
      <c r="H48" s="321">
        <v>100</v>
      </c>
      <c r="I48" s="322"/>
      <c r="J48" s="423">
        <v>0</v>
      </c>
      <c r="K48" s="423">
        <v>0</v>
      </c>
      <c r="L48" s="424" t="e">
        <f t="shared" si="3"/>
        <v>#DIV/0!</v>
      </c>
      <c r="M48" s="426" t="e">
        <f t="shared" si="1"/>
        <v>#DIV/0!</v>
      </c>
      <c r="N48" s="424" t="e">
        <f t="shared" si="4"/>
        <v>#DIV/0!</v>
      </c>
      <c r="O48" s="53"/>
    </row>
    <row r="49" spans="1:15" ht="14.4" x14ac:dyDescent="0.3">
      <c r="A49" s="316" t="s">
        <v>305</v>
      </c>
      <c r="B49" s="317" t="s">
        <v>885</v>
      </c>
      <c r="C49" s="318" t="s">
        <v>754</v>
      </c>
      <c r="D49" s="317" t="s">
        <v>862</v>
      </c>
      <c r="E49" s="317" t="s">
        <v>763</v>
      </c>
      <c r="F49" s="317" t="s">
        <v>757</v>
      </c>
      <c r="G49" s="318" t="s">
        <v>669</v>
      </c>
      <c r="H49" s="321">
        <v>100</v>
      </c>
      <c r="I49" s="322"/>
      <c r="J49" s="423">
        <v>137</v>
      </c>
      <c r="K49" s="423">
        <v>114</v>
      </c>
      <c r="L49" s="424">
        <f t="shared" si="3"/>
        <v>0.83211678832116787</v>
      </c>
      <c r="M49" s="426">
        <f t="shared" si="1"/>
        <v>83.211678832116789</v>
      </c>
      <c r="N49" s="424">
        <f t="shared" si="4"/>
        <v>0.83211678832116787</v>
      </c>
      <c r="O49" s="53"/>
    </row>
    <row r="50" spans="1:15" ht="14.4" x14ac:dyDescent="0.3">
      <c r="A50" s="316" t="s">
        <v>305</v>
      </c>
      <c r="B50" s="317" t="s">
        <v>887</v>
      </c>
      <c r="C50" s="318" t="s">
        <v>754</v>
      </c>
      <c r="D50" s="317" t="s">
        <v>862</v>
      </c>
      <c r="E50" s="317" t="s">
        <v>888</v>
      </c>
      <c r="F50" s="317" t="s">
        <v>757</v>
      </c>
      <c r="G50" s="318" t="s">
        <v>669</v>
      </c>
      <c r="H50" s="321">
        <v>100</v>
      </c>
      <c r="I50" s="322"/>
      <c r="J50" s="423">
        <v>37</v>
      </c>
      <c r="K50" s="423">
        <v>32</v>
      </c>
      <c r="L50" s="424">
        <f t="shared" si="3"/>
        <v>0.86486486486486491</v>
      </c>
      <c r="M50" s="426">
        <f t="shared" si="1"/>
        <v>86.486486486486484</v>
      </c>
      <c r="N50" s="424">
        <f t="shared" si="4"/>
        <v>0.86486486486486491</v>
      </c>
      <c r="O50" s="53"/>
    </row>
    <row r="51" spans="1:15" ht="14.4" x14ac:dyDescent="0.3">
      <c r="A51" s="316" t="s">
        <v>305</v>
      </c>
      <c r="B51" s="317" t="s">
        <v>889</v>
      </c>
      <c r="C51" s="318" t="s">
        <v>754</v>
      </c>
      <c r="D51" s="317" t="s">
        <v>862</v>
      </c>
      <c r="E51" s="317" t="s">
        <v>888</v>
      </c>
      <c r="F51" s="317" t="s">
        <v>757</v>
      </c>
      <c r="G51" s="318" t="s">
        <v>669</v>
      </c>
      <c r="H51" s="321">
        <v>100</v>
      </c>
      <c r="I51" s="322"/>
      <c r="J51" s="423">
        <v>8</v>
      </c>
      <c r="K51" s="423">
        <v>8</v>
      </c>
      <c r="L51" s="424">
        <f t="shared" si="3"/>
        <v>1</v>
      </c>
      <c r="M51" s="426">
        <f t="shared" si="1"/>
        <v>100</v>
      </c>
      <c r="N51" s="424">
        <f t="shared" si="4"/>
        <v>1</v>
      </c>
      <c r="O51" s="53"/>
    </row>
    <row r="52" spans="1:15" ht="14.4" x14ac:dyDescent="0.3">
      <c r="A52" s="316" t="s">
        <v>305</v>
      </c>
      <c r="B52" s="317" t="s">
        <v>890</v>
      </c>
      <c r="C52" s="318" t="s">
        <v>754</v>
      </c>
      <c r="D52" s="317" t="s">
        <v>862</v>
      </c>
      <c r="E52" s="317" t="s">
        <v>888</v>
      </c>
      <c r="F52" s="317" t="s">
        <v>757</v>
      </c>
      <c r="G52" s="318" t="s">
        <v>669</v>
      </c>
      <c r="H52" s="321">
        <v>100</v>
      </c>
      <c r="I52" s="322"/>
      <c r="J52" s="423">
        <v>0</v>
      </c>
      <c r="K52" s="423">
        <v>0</v>
      </c>
      <c r="L52" s="424" t="e">
        <f t="shared" si="3"/>
        <v>#DIV/0!</v>
      </c>
      <c r="M52" s="426" t="e">
        <f t="shared" si="1"/>
        <v>#DIV/0!</v>
      </c>
      <c r="N52" s="424" t="e">
        <f t="shared" si="4"/>
        <v>#DIV/0!</v>
      </c>
      <c r="O52" s="53"/>
    </row>
    <row r="53" spans="1:15" ht="14.4" x14ac:dyDescent="0.3">
      <c r="A53" s="316" t="s">
        <v>305</v>
      </c>
      <c r="B53" s="317" t="s">
        <v>885</v>
      </c>
      <c r="C53" s="318" t="s">
        <v>754</v>
      </c>
      <c r="D53" s="317" t="s">
        <v>863</v>
      </c>
      <c r="E53" s="317" t="s">
        <v>763</v>
      </c>
      <c r="F53" s="317" t="s">
        <v>757</v>
      </c>
      <c r="G53" s="318" t="s">
        <v>669</v>
      </c>
      <c r="H53" s="321">
        <v>100</v>
      </c>
      <c r="I53" s="322"/>
      <c r="J53" s="423">
        <v>137</v>
      </c>
      <c r="K53" s="423">
        <v>114</v>
      </c>
      <c r="L53" s="424">
        <f t="shared" si="3"/>
        <v>0.83211678832116787</v>
      </c>
      <c r="M53" s="426">
        <f t="shared" si="1"/>
        <v>83.211678832116789</v>
      </c>
      <c r="N53" s="424">
        <f t="shared" si="4"/>
        <v>0.83211678832116787</v>
      </c>
      <c r="O53" s="53"/>
    </row>
    <row r="54" spans="1:15" ht="14.4" x14ac:dyDescent="0.3">
      <c r="A54" s="316" t="s">
        <v>305</v>
      </c>
      <c r="B54" s="317" t="s">
        <v>887</v>
      </c>
      <c r="C54" s="318" t="s">
        <v>754</v>
      </c>
      <c r="D54" s="317" t="s">
        <v>863</v>
      </c>
      <c r="E54" s="317" t="s">
        <v>888</v>
      </c>
      <c r="F54" s="317" t="s">
        <v>757</v>
      </c>
      <c r="G54" s="318" t="s">
        <v>669</v>
      </c>
      <c r="H54" s="321">
        <v>100</v>
      </c>
      <c r="I54" s="322"/>
      <c r="J54" s="423">
        <v>37</v>
      </c>
      <c r="K54" s="423">
        <v>32</v>
      </c>
      <c r="L54" s="424">
        <f t="shared" si="3"/>
        <v>0.86486486486486491</v>
      </c>
      <c r="M54" s="426">
        <f t="shared" si="1"/>
        <v>86.486486486486484</v>
      </c>
      <c r="N54" s="424">
        <f t="shared" si="4"/>
        <v>0.86486486486486491</v>
      </c>
      <c r="O54" s="53"/>
    </row>
    <row r="55" spans="1:15" ht="14.4" x14ac:dyDescent="0.3">
      <c r="A55" s="316" t="s">
        <v>305</v>
      </c>
      <c r="B55" s="317" t="s">
        <v>889</v>
      </c>
      <c r="C55" s="318" t="s">
        <v>754</v>
      </c>
      <c r="D55" s="317" t="s">
        <v>863</v>
      </c>
      <c r="E55" s="317" t="s">
        <v>888</v>
      </c>
      <c r="F55" s="317" t="s">
        <v>757</v>
      </c>
      <c r="G55" s="318" t="s">
        <v>669</v>
      </c>
      <c r="H55" s="321">
        <v>100</v>
      </c>
      <c r="I55" s="322"/>
      <c r="J55" s="423">
        <v>8</v>
      </c>
      <c r="K55" s="423">
        <v>8</v>
      </c>
      <c r="L55" s="424">
        <f t="shared" si="3"/>
        <v>1</v>
      </c>
      <c r="M55" s="426">
        <f t="shared" si="1"/>
        <v>100</v>
      </c>
      <c r="N55" s="424">
        <f t="shared" si="4"/>
        <v>1</v>
      </c>
      <c r="O55" s="53"/>
    </row>
    <row r="56" spans="1:15" ht="14.4" x14ac:dyDescent="0.3">
      <c r="A56" s="316" t="s">
        <v>305</v>
      </c>
      <c r="B56" s="317" t="s">
        <v>890</v>
      </c>
      <c r="C56" s="318" t="s">
        <v>754</v>
      </c>
      <c r="D56" s="317" t="s">
        <v>863</v>
      </c>
      <c r="E56" s="317" t="s">
        <v>888</v>
      </c>
      <c r="F56" s="317" t="s">
        <v>757</v>
      </c>
      <c r="G56" s="318" t="s">
        <v>669</v>
      </c>
      <c r="H56" s="321">
        <v>100</v>
      </c>
      <c r="I56" s="322"/>
      <c r="J56" s="423">
        <v>0</v>
      </c>
      <c r="K56" s="423">
        <v>0</v>
      </c>
      <c r="L56" s="424" t="e">
        <f t="shared" si="3"/>
        <v>#DIV/0!</v>
      </c>
      <c r="M56" s="426" t="e">
        <f t="shared" si="1"/>
        <v>#DIV/0!</v>
      </c>
      <c r="N56" s="424" t="e">
        <f t="shared" si="4"/>
        <v>#DIV/0!</v>
      </c>
      <c r="O56" s="53"/>
    </row>
    <row r="57" spans="1:15" ht="14.4" x14ac:dyDescent="0.3">
      <c r="A57" s="316" t="s">
        <v>305</v>
      </c>
      <c r="B57" s="317" t="s">
        <v>885</v>
      </c>
      <c r="C57" s="318" t="s">
        <v>754</v>
      </c>
      <c r="D57" s="317" t="s">
        <v>894</v>
      </c>
      <c r="E57" s="317" t="s">
        <v>763</v>
      </c>
      <c r="F57" s="317" t="s">
        <v>757</v>
      </c>
      <c r="G57" s="318" t="s">
        <v>669</v>
      </c>
      <c r="H57" s="321">
        <v>100</v>
      </c>
      <c r="I57" s="322"/>
      <c r="J57" s="423">
        <v>137</v>
      </c>
      <c r="K57" s="423">
        <v>114</v>
      </c>
      <c r="L57" s="424">
        <f t="shared" si="3"/>
        <v>0.83211678832116787</v>
      </c>
      <c r="M57" s="426">
        <f t="shared" si="1"/>
        <v>83.211678832116789</v>
      </c>
      <c r="N57" s="424">
        <f t="shared" si="4"/>
        <v>0.83211678832116787</v>
      </c>
      <c r="O57" s="53"/>
    </row>
    <row r="58" spans="1:15" ht="14.4" x14ac:dyDescent="0.3">
      <c r="A58" s="316" t="s">
        <v>305</v>
      </c>
      <c r="B58" s="317" t="s">
        <v>887</v>
      </c>
      <c r="C58" s="318" t="s">
        <v>754</v>
      </c>
      <c r="D58" s="317" t="s">
        <v>894</v>
      </c>
      <c r="E58" s="317" t="s">
        <v>888</v>
      </c>
      <c r="F58" s="317" t="s">
        <v>757</v>
      </c>
      <c r="G58" s="318" t="s">
        <v>669</v>
      </c>
      <c r="H58" s="321">
        <v>100</v>
      </c>
      <c r="I58" s="322"/>
      <c r="J58" s="423">
        <v>37</v>
      </c>
      <c r="K58" s="423">
        <v>32</v>
      </c>
      <c r="L58" s="424">
        <f t="shared" si="3"/>
        <v>0.86486486486486491</v>
      </c>
      <c r="M58" s="426">
        <f t="shared" si="1"/>
        <v>86.486486486486484</v>
      </c>
      <c r="N58" s="424">
        <f t="shared" si="4"/>
        <v>0.86486486486486491</v>
      </c>
      <c r="O58" s="53"/>
    </row>
    <row r="59" spans="1:15" ht="14.4" x14ac:dyDescent="0.3">
      <c r="A59" s="316" t="s">
        <v>305</v>
      </c>
      <c r="B59" s="317" t="s">
        <v>889</v>
      </c>
      <c r="C59" s="318" t="s">
        <v>754</v>
      </c>
      <c r="D59" s="317" t="s">
        <v>894</v>
      </c>
      <c r="E59" s="317" t="s">
        <v>888</v>
      </c>
      <c r="F59" s="317" t="s">
        <v>757</v>
      </c>
      <c r="G59" s="318" t="s">
        <v>669</v>
      </c>
      <c r="H59" s="321">
        <v>100</v>
      </c>
      <c r="I59" s="322"/>
      <c r="J59" s="423">
        <v>8</v>
      </c>
      <c r="K59" s="423">
        <v>8</v>
      </c>
      <c r="L59" s="424">
        <f t="shared" si="3"/>
        <v>1</v>
      </c>
      <c r="M59" s="426">
        <f t="shared" si="1"/>
        <v>100</v>
      </c>
      <c r="N59" s="424">
        <f t="shared" si="4"/>
        <v>1</v>
      </c>
      <c r="O59" s="53"/>
    </row>
    <row r="60" spans="1:15" ht="14.4" x14ac:dyDescent="0.3">
      <c r="A60" s="316" t="s">
        <v>305</v>
      </c>
      <c r="B60" s="317" t="s">
        <v>890</v>
      </c>
      <c r="C60" s="318" t="s">
        <v>754</v>
      </c>
      <c r="D60" s="317" t="s">
        <v>894</v>
      </c>
      <c r="E60" s="317" t="s">
        <v>888</v>
      </c>
      <c r="F60" s="317" t="s">
        <v>757</v>
      </c>
      <c r="G60" s="318" t="s">
        <v>669</v>
      </c>
      <c r="H60" s="321">
        <v>100</v>
      </c>
      <c r="I60" s="322"/>
      <c r="J60" s="423">
        <v>0</v>
      </c>
      <c r="K60" s="423">
        <v>0</v>
      </c>
      <c r="L60" s="424" t="e">
        <f t="shared" si="3"/>
        <v>#DIV/0!</v>
      </c>
      <c r="M60" s="426" t="e">
        <f t="shared" si="1"/>
        <v>#DIV/0!</v>
      </c>
      <c r="N60" s="424" t="e">
        <f t="shared" si="4"/>
        <v>#DIV/0!</v>
      </c>
      <c r="O60" s="53"/>
    </row>
    <row r="61" spans="1:15" ht="14.4" x14ac:dyDescent="0.3">
      <c r="A61" s="316" t="s">
        <v>305</v>
      </c>
      <c r="B61" s="317" t="s">
        <v>885</v>
      </c>
      <c r="C61" s="318" t="s">
        <v>754</v>
      </c>
      <c r="D61" s="317" t="s">
        <v>865</v>
      </c>
      <c r="E61" s="317" t="s">
        <v>763</v>
      </c>
      <c r="F61" s="317" t="s">
        <v>757</v>
      </c>
      <c r="G61" s="318" t="s">
        <v>669</v>
      </c>
      <c r="H61" s="321">
        <v>100</v>
      </c>
      <c r="I61" s="322"/>
      <c r="J61" s="423">
        <v>137</v>
      </c>
      <c r="K61" s="423">
        <v>114</v>
      </c>
      <c r="L61" s="424">
        <f t="shared" si="3"/>
        <v>0.83211678832116787</v>
      </c>
      <c r="M61" s="426">
        <f t="shared" si="1"/>
        <v>83.211678832116789</v>
      </c>
      <c r="N61" s="424">
        <f t="shared" si="4"/>
        <v>0.83211678832116787</v>
      </c>
      <c r="O61" s="53"/>
    </row>
    <row r="62" spans="1:15" ht="14.4" x14ac:dyDescent="0.3">
      <c r="A62" s="316" t="s">
        <v>305</v>
      </c>
      <c r="B62" s="317" t="s">
        <v>887</v>
      </c>
      <c r="C62" s="318" t="s">
        <v>754</v>
      </c>
      <c r="D62" s="317" t="s">
        <v>865</v>
      </c>
      <c r="E62" s="317" t="s">
        <v>888</v>
      </c>
      <c r="F62" s="317" t="s">
        <v>757</v>
      </c>
      <c r="G62" s="318" t="s">
        <v>669</v>
      </c>
      <c r="H62" s="321">
        <v>100</v>
      </c>
      <c r="I62" s="322"/>
      <c r="J62" s="423">
        <v>37</v>
      </c>
      <c r="K62" s="423">
        <v>32</v>
      </c>
      <c r="L62" s="424">
        <f t="shared" si="3"/>
        <v>0.86486486486486491</v>
      </c>
      <c r="M62" s="426">
        <f t="shared" si="1"/>
        <v>86.486486486486484</v>
      </c>
      <c r="N62" s="424">
        <f t="shared" si="4"/>
        <v>0.86486486486486491</v>
      </c>
      <c r="O62" s="53"/>
    </row>
    <row r="63" spans="1:15" ht="14.4" x14ac:dyDescent="0.3">
      <c r="A63" s="316" t="s">
        <v>305</v>
      </c>
      <c r="B63" s="317" t="s">
        <v>889</v>
      </c>
      <c r="C63" s="318" t="s">
        <v>754</v>
      </c>
      <c r="D63" s="317" t="s">
        <v>865</v>
      </c>
      <c r="E63" s="317" t="s">
        <v>888</v>
      </c>
      <c r="F63" s="317" t="s">
        <v>757</v>
      </c>
      <c r="G63" s="318" t="s">
        <v>669</v>
      </c>
      <c r="H63" s="321">
        <v>100</v>
      </c>
      <c r="I63" s="322"/>
      <c r="J63" s="423">
        <v>8</v>
      </c>
      <c r="K63" s="423">
        <v>8</v>
      </c>
      <c r="L63" s="424">
        <f t="shared" si="3"/>
        <v>1</v>
      </c>
      <c r="M63" s="426">
        <f t="shared" si="1"/>
        <v>100</v>
      </c>
      <c r="N63" s="424">
        <f t="shared" si="4"/>
        <v>1</v>
      </c>
      <c r="O63" s="53"/>
    </row>
    <row r="64" spans="1:15" ht="14.4" x14ac:dyDescent="0.3">
      <c r="A64" s="316" t="s">
        <v>305</v>
      </c>
      <c r="B64" s="317" t="s">
        <v>890</v>
      </c>
      <c r="C64" s="318" t="s">
        <v>754</v>
      </c>
      <c r="D64" s="317" t="s">
        <v>865</v>
      </c>
      <c r="E64" s="317" t="s">
        <v>888</v>
      </c>
      <c r="F64" s="317" t="s">
        <v>757</v>
      </c>
      <c r="G64" s="318" t="s">
        <v>669</v>
      </c>
      <c r="H64" s="321">
        <v>100</v>
      </c>
      <c r="I64" s="322"/>
      <c r="J64" s="423">
        <v>0</v>
      </c>
      <c r="K64" s="423">
        <v>0</v>
      </c>
      <c r="L64" s="424" t="e">
        <f t="shared" si="3"/>
        <v>#DIV/0!</v>
      </c>
      <c r="M64" s="426" t="e">
        <f t="shared" si="1"/>
        <v>#DIV/0!</v>
      </c>
      <c r="N64" s="424" t="e">
        <f t="shared" si="4"/>
        <v>#DIV/0!</v>
      </c>
      <c r="O64" s="53"/>
    </row>
    <row r="65" spans="1:15" ht="14.4" x14ac:dyDescent="0.3">
      <c r="A65" s="316" t="s">
        <v>305</v>
      </c>
      <c r="B65" s="317" t="s">
        <v>885</v>
      </c>
      <c r="C65" s="318" t="s">
        <v>754</v>
      </c>
      <c r="D65" s="317" t="s">
        <v>895</v>
      </c>
      <c r="E65" s="317" t="s">
        <v>763</v>
      </c>
      <c r="F65" s="317" t="s">
        <v>757</v>
      </c>
      <c r="G65" s="318" t="s">
        <v>669</v>
      </c>
      <c r="H65" s="321">
        <v>100</v>
      </c>
      <c r="I65" s="322"/>
      <c r="J65" s="423">
        <v>137</v>
      </c>
      <c r="K65" s="423">
        <v>130</v>
      </c>
      <c r="L65" s="424">
        <f t="shared" si="3"/>
        <v>0.94890510948905105</v>
      </c>
      <c r="M65" s="426">
        <f t="shared" si="1"/>
        <v>94.890510948905103</v>
      </c>
      <c r="N65" s="424">
        <f t="shared" si="4"/>
        <v>0.94890510948905105</v>
      </c>
      <c r="O65" s="53"/>
    </row>
    <row r="66" spans="1:15" ht="14.4" x14ac:dyDescent="0.3">
      <c r="A66" s="316" t="s">
        <v>305</v>
      </c>
      <c r="B66" s="317" t="s">
        <v>887</v>
      </c>
      <c r="C66" s="318" t="s">
        <v>754</v>
      </c>
      <c r="D66" s="317" t="s">
        <v>895</v>
      </c>
      <c r="E66" s="317" t="s">
        <v>888</v>
      </c>
      <c r="F66" s="317" t="s">
        <v>757</v>
      </c>
      <c r="G66" s="318" t="s">
        <v>669</v>
      </c>
      <c r="H66" s="321">
        <v>100</v>
      </c>
      <c r="I66" s="322"/>
      <c r="J66" s="423">
        <v>37</v>
      </c>
      <c r="K66" s="423">
        <v>32</v>
      </c>
      <c r="L66" s="424">
        <f t="shared" si="3"/>
        <v>0.86486486486486491</v>
      </c>
      <c r="M66" s="426">
        <f t="shared" si="1"/>
        <v>86.486486486486484</v>
      </c>
      <c r="N66" s="424">
        <f t="shared" si="4"/>
        <v>0.86486486486486491</v>
      </c>
      <c r="O66" s="53"/>
    </row>
    <row r="67" spans="1:15" ht="14.4" x14ac:dyDescent="0.3">
      <c r="A67" s="316" t="s">
        <v>305</v>
      </c>
      <c r="B67" s="317" t="s">
        <v>889</v>
      </c>
      <c r="C67" s="318" t="s">
        <v>754</v>
      </c>
      <c r="D67" s="317" t="s">
        <v>895</v>
      </c>
      <c r="E67" s="317" t="s">
        <v>888</v>
      </c>
      <c r="F67" s="317" t="s">
        <v>757</v>
      </c>
      <c r="G67" s="318" t="s">
        <v>669</v>
      </c>
      <c r="H67" s="321">
        <v>100</v>
      </c>
      <c r="I67" s="322"/>
      <c r="J67" s="423">
        <v>8</v>
      </c>
      <c r="K67" s="423">
        <v>8</v>
      </c>
      <c r="L67" s="424">
        <f t="shared" si="3"/>
        <v>1</v>
      </c>
      <c r="M67" s="426">
        <f t="shared" si="1"/>
        <v>100</v>
      </c>
      <c r="N67" s="424">
        <f t="shared" si="4"/>
        <v>1</v>
      </c>
      <c r="O67" s="53"/>
    </row>
    <row r="68" spans="1:15" ht="14.4" x14ac:dyDescent="0.3">
      <c r="A68" s="316" t="s">
        <v>305</v>
      </c>
      <c r="B68" s="317" t="s">
        <v>890</v>
      </c>
      <c r="C68" s="318" t="s">
        <v>754</v>
      </c>
      <c r="D68" s="317" t="s">
        <v>895</v>
      </c>
      <c r="E68" s="317" t="s">
        <v>888</v>
      </c>
      <c r="F68" s="317" t="s">
        <v>757</v>
      </c>
      <c r="G68" s="318" t="s">
        <v>669</v>
      </c>
      <c r="H68" s="321">
        <v>100</v>
      </c>
      <c r="I68" s="322"/>
      <c r="J68" s="423">
        <v>0</v>
      </c>
      <c r="K68" s="423">
        <v>0</v>
      </c>
      <c r="L68" s="424" t="e">
        <f t="shared" si="3"/>
        <v>#DIV/0!</v>
      </c>
      <c r="M68" s="426" t="e">
        <f t="shared" si="1"/>
        <v>#DIV/0!</v>
      </c>
      <c r="N68" s="424" t="e">
        <f t="shared" si="4"/>
        <v>#DIV/0!</v>
      </c>
      <c r="O68" s="53"/>
    </row>
    <row r="69" spans="1:15" ht="14.4" x14ac:dyDescent="0.3">
      <c r="A69" s="316" t="s">
        <v>305</v>
      </c>
      <c r="B69" s="317" t="s">
        <v>885</v>
      </c>
      <c r="C69" s="130" t="s">
        <v>754</v>
      </c>
      <c r="D69" s="317" t="s">
        <v>807</v>
      </c>
      <c r="E69" s="317" t="s">
        <v>763</v>
      </c>
      <c r="F69" s="317" t="s">
        <v>757</v>
      </c>
      <c r="G69" s="130" t="s">
        <v>669</v>
      </c>
      <c r="H69" s="321">
        <v>100</v>
      </c>
      <c r="I69" s="326"/>
      <c r="J69" s="423">
        <v>137</v>
      </c>
      <c r="K69" s="423">
        <v>130</v>
      </c>
      <c r="L69" s="424">
        <f t="shared" si="3"/>
        <v>0.94890510948905105</v>
      </c>
      <c r="M69" s="426">
        <f t="shared" si="1"/>
        <v>94.890510948905103</v>
      </c>
      <c r="N69" s="424">
        <f t="shared" si="4"/>
        <v>0.94890510948905105</v>
      </c>
      <c r="O69" s="53"/>
    </row>
    <row r="70" spans="1:15" ht="14.4" x14ac:dyDescent="0.3">
      <c r="A70" s="316" t="s">
        <v>305</v>
      </c>
      <c r="B70" s="317" t="s">
        <v>887</v>
      </c>
      <c r="C70" s="130" t="s">
        <v>754</v>
      </c>
      <c r="D70" s="317" t="s">
        <v>807</v>
      </c>
      <c r="E70" s="317" t="s">
        <v>888</v>
      </c>
      <c r="F70" s="317" t="s">
        <v>757</v>
      </c>
      <c r="G70" s="130" t="s">
        <v>669</v>
      </c>
      <c r="H70" s="321">
        <v>100</v>
      </c>
      <c r="I70" s="326"/>
      <c r="J70" s="423">
        <v>37</v>
      </c>
      <c r="K70" s="423">
        <v>32</v>
      </c>
      <c r="L70" s="424">
        <f t="shared" si="3"/>
        <v>0.86486486486486491</v>
      </c>
      <c r="M70" s="426">
        <f t="shared" ref="M70:M104" si="5">L70*100</f>
        <v>86.486486486486484</v>
      </c>
      <c r="N70" s="424">
        <f t="shared" si="4"/>
        <v>0.86486486486486491</v>
      </c>
      <c r="O70" s="53"/>
    </row>
    <row r="71" spans="1:15" ht="14.4" x14ac:dyDescent="0.3">
      <c r="A71" s="316" t="s">
        <v>305</v>
      </c>
      <c r="B71" s="317" t="s">
        <v>889</v>
      </c>
      <c r="C71" s="130" t="s">
        <v>754</v>
      </c>
      <c r="D71" s="317" t="s">
        <v>807</v>
      </c>
      <c r="E71" s="317" t="s">
        <v>888</v>
      </c>
      <c r="F71" s="317" t="s">
        <v>757</v>
      </c>
      <c r="G71" s="130" t="s">
        <v>669</v>
      </c>
      <c r="H71" s="321">
        <v>100</v>
      </c>
      <c r="I71" s="326"/>
      <c r="J71" s="423">
        <v>8</v>
      </c>
      <c r="K71" s="423">
        <v>8</v>
      </c>
      <c r="L71" s="424">
        <f t="shared" si="3"/>
        <v>1</v>
      </c>
      <c r="M71" s="426">
        <f t="shared" si="5"/>
        <v>100</v>
      </c>
      <c r="N71" s="424">
        <f t="shared" si="4"/>
        <v>1</v>
      </c>
      <c r="O71" s="53"/>
    </row>
    <row r="72" spans="1:15" ht="14.4" x14ac:dyDescent="0.3">
      <c r="A72" s="316" t="s">
        <v>305</v>
      </c>
      <c r="B72" s="317" t="s">
        <v>890</v>
      </c>
      <c r="C72" s="130" t="s">
        <v>754</v>
      </c>
      <c r="D72" s="317" t="s">
        <v>807</v>
      </c>
      <c r="E72" s="317" t="s">
        <v>888</v>
      </c>
      <c r="F72" s="317" t="s">
        <v>757</v>
      </c>
      <c r="G72" s="130" t="s">
        <v>669</v>
      </c>
      <c r="H72" s="321">
        <v>100</v>
      </c>
      <c r="I72" s="326"/>
      <c r="J72" s="423">
        <v>0</v>
      </c>
      <c r="K72" s="423">
        <v>0</v>
      </c>
      <c r="L72" s="424" t="e">
        <f t="shared" si="3"/>
        <v>#DIV/0!</v>
      </c>
      <c r="M72" s="426" t="e">
        <f t="shared" si="5"/>
        <v>#DIV/0!</v>
      </c>
      <c r="N72" s="424" t="e">
        <f t="shared" si="4"/>
        <v>#DIV/0!</v>
      </c>
      <c r="O72" s="53"/>
    </row>
    <row r="73" spans="1:15" ht="14.4" x14ac:dyDescent="0.3">
      <c r="A73" s="316" t="s">
        <v>305</v>
      </c>
      <c r="B73" s="317" t="s">
        <v>885</v>
      </c>
      <c r="C73" s="318" t="s">
        <v>754</v>
      </c>
      <c r="D73" s="317" t="s">
        <v>870</v>
      </c>
      <c r="E73" s="317" t="s">
        <v>763</v>
      </c>
      <c r="F73" s="232" t="s">
        <v>891</v>
      </c>
      <c r="G73" s="318" t="s">
        <v>669</v>
      </c>
      <c r="H73" s="321">
        <v>90</v>
      </c>
      <c r="I73" s="322"/>
      <c r="J73" s="423">
        <v>137</v>
      </c>
      <c r="K73" s="423">
        <v>130</v>
      </c>
      <c r="L73" s="424">
        <f t="shared" si="3"/>
        <v>0.94890510948905105</v>
      </c>
      <c r="M73" s="426">
        <f t="shared" si="5"/>
        <v>94.890510948905103</v>
      </c>
      <c r="N73" s="424">
        <f t="shared" si="4"/>
        <v>1.0543390105433901</v>
      </c>
      <c r="O73" s="53"/>
    </row>
    <row r="74" spans="1:15" ht="14.4" x14ac:dyDescent="0.3">
      <c r="A74" s="316" t="s">
        <v>305</v>
      </c>
      <c r="B74" s="317" t="s">
        <v>887</v>
      </c>
      <c r="C74" s="318" t="s">
        <v>754</v>
      </c>
      <c r="D74" s="317" t="s">
        <v>870</v>
      </c>
      <c r="E74" s="317" t="s">
        <v>888</v>
      </c>
      <c r="F74" s="232" t="s">
        <v>891</v>
      </c>
      <c r="G74" s="318" t="s">
        <v>669</v>
      </c>
      <c r="H74" s="321">
        <v>90</v>
      </c>
      <c r="I74" s="322"/>
      <c r="J74" s="423">
        <v>37</v>
      </c>
      <c r="K74" s="423">
        <v>32</v>
      </c>
      <c r="L74" s="424">
        <f t="shared" ref="L74:L104" si="6">K74/J74</f>
        <v>0.86486486486486491</v>
      </c>
      <c r="M74" s="426">
        <f t="shared" si="5"/>
        <v>86.486486486486484</v>
      </c>
      <c r="N74" s="424">
        <f t="shared" ref="N74:N104" si="7">K74/(J74*H74/100)</f>
        <v>0.96096096096096106</v>
      </c>
      <c r="O74" s="53"/>
    </row>
    <row r="75" spans="1:15" ht="14.4" x14ac:dyDescent="0.3">
      <c r="A75" s="316" t="s">
        <v>305</v>
      </c>
      <c r="B75" s="317" t="s">
        <v>889</v>
      </c>
      <c r="C75" s="318" t="s">
        <v>754</v>
      </c>
      <c r="D75" s="317" t="s">
        <v>870</v>
      </c>
      <c r="E75" s="317" t="s">
        <v>888</v>
      </c>
      <c r="F75" s="232" t="s">
        <v>891</v>
      </c>
      <c r="G75" s="318" t="s">
        <v>669</v>
      </c>
      <c r="H75" s="321">
        <v>90</v>
      </c>
      <c r="I75" s="322"/>
      <c r="J75" s="423">
        <v>8</v>
      </c>
      <c r="K75" s="423">
        <v>8</v>
      </c>
      <c r="L75" s="424">
        <f t="shared" si="6"/>
        <v>1</v>
      </c>
      <c r="M75" s="426">
        <f t="shared" si="5"/>
        <v>100</v>
      </c>
      <c r="N75" s="424">
        <f t="shared" si="7"/>
        <v>1.1111111111111112</v>
      </c>
      <c r="O75" s="53"/>
    </row>
    <row r="76" spans="1:15" ht="14.4" x14ac:dyDescent="0.3">
      <c r="A76" s="316" t="s">
        <v>305</v>
      </c>
      <c r="B76" s="317" t="s">
        <v>890</v>
      </c>
      <c r="C76" s="318" t="s">
        <v>754</v>
      </c>
      <c r="D76" s="317" t="s">
        <v>870</v>
      </c>
      <c r="E76" s="317" t="s">
        <v>888</v>
      </c>
      <c r="F76" s="232" t="s">
        <v>891</v>
      </c>
      <c r="G76" s="318" t="s">
        <v>669</v>
      </c>
      <c r="H76" s="321">
        <v>90</v>
      </c>
      <c r="I76" s="322"/>
      <c r="J76" s="423">
        <v>0</v>
      </c>
      <c r="K76" s="423">
        <v>0</v>
      </c>
      <c r="L76" s="424" t="e">
        <f t="shared" si="6"/>
        <v>#DIV/0!</v>
      </c>
      <c r="M76" s="426" t="e">
        <f t="shared" si="5"/>
        <v>#DIV/0!</v>
      </c>
      <c r="N76" s="424" t="e">
        <f t="shared" si="7"/>
        <v>#DIV/0!</v>
      </c>
      <c r="O76" s="53"/>
    </row>
    <row r="77" spans="1:15" ht="14.4" x14ac:dyDescent="0.3">
      <c r="A77" s="316" t="s">
        <v>305</v>
      </c>
      <c r="B77" s="317" t="s">
        <v>885</v>
      </c>
      <c r="C77" s="318" t="s">
        <v>754</v>
      </c>
      <c r="D77" s="317" t="s">
        <v>871</v>
      </c>
      <c r="E77" s="317" t="s">
        <v>763</v>
      </c>
      <c r="F77" s="317" t="s">
        <v>757</v>
      </c>
      <c r="G77" s="318" t="s">
        <v>669</v>
      </c>
      <c r="H77" s="321">
        <v>100</v>
      </c>
      <c r="I77" s="322"/>
      <c r="J77" s="423">
        <v>137</v>
      </c>
      <c r="K77" s="423">
        <v>130</v>
      </c>
      <c r="L77" s="424">
        <f t="shared" si="6"/>
        <v>0.94890510948905105</v>
      </c>
      <c r="M77" s="426">
        <f t="shared" si="5"/>
        <v>94.890510948905103</v>
      </c>
      <c r="N77" s="424">
        <f t="shared" si="7"/>
        <v>0.94890510948905105</v>
      </c>
      <c r="O77" s="53"/>
    </row>
    <row r="78" spans="1:15" ht="14.4" x14ac:dyDescent="0.3">
      <c r="A78" s="316" t="s">
        <v>305</v>
      </c>
      <c r="B78" s="317" t="s">
        <v>887</v>
      </c>
      <c r="C78" s="318" t="s">
        <v>754</v>
      </c>
      <c r="D78" s="317" t="s">
        <v>871</v>
      </c>
      <c r="E78" s="317" t="s">
        <v>888</v>
      </c>
      <c r="F78" s="317" t="s">
        <v>757</v>
      </c>
      <c r="G78" s="318" t="s">
        <v>669</v>
      </c>
      <c r="H78" s="321">
        <v>100</v>
      </c>
      <c r="I78" s="322"/>
      <c r="J78" s="423">
        <v>37</v>
      </c>
      <c r="K78" s="423">
        <v>32</v>
      </c>
      <c r="L78" s="424">
        <f t="shared" si="6"/>
        <v>0.86486486486486491</v>
      </c>
      <c r="M78" s="426">
        <f t="shared" si="5"/>
        <v>86.486486486486484</v>
      </c>
      <c r="N78" s="424">
        <f t="shared" si="7"/>
        <v>0.86486486486486491</v>
      </c>
      <c r="O78" s="53"/>
    </row>
    <row r="79" spans="1:15" ht="14.4" x14ac:dyDescent="0.3">
      <c r="A79" s="316" t="s">
        <v>305</v>
      </c>
      <c r="B79" s="317" t="s">
        <v>889</v>
      </c>
      <c r="C79" s="318" t="s">
        <v>754</v>
      </c>
      <c r="D79" s="317" t="s">
        <v>871</v>
      </c>
      <c r="E79" s="317" t="s">
        <v>888</v>
      </c>
      <c r="F79" s="317" t="s">
        <v>757</v>
      </c>
      <c r="G79" s="318" t="s">
        <v>669</v>
      </c>
      <c r="H79" s="321">
        <v>100</v>
      </c>
      <c r="I79" s="322"/>
      <c r="J79" s="423">
        <v>8</v>
      </c>
      <c r="K79" s="423">
        <v>8</v>
      </c>
      <c r="L79" s="424">
        <f t="shared" si="6"/>
        <v>1</v>
      </c>
      <c r="M79" s="426">
        <f t="shared" si="5"/>
        <v>100</v>
      </c>
      <c r="N79" s="424">
        <f t="shared" si="7"/>
        <v>1</v>
      </c>
      <c r="O79" s="53"/>
    </row>
    <row r="80" spans="1:15" ht="14.4" x14ac:dyDescent="0.3">
      <c r="A80" s="316" t="s">
        <v>305</v>
      </c>
      <c r="B80" s="317" t="s">
        <v>890</v>
      </c>
      <c r="C80" s="318" t="s">
        <v>754</v>
      </c>
      <c r="D80" s="317" t="s">
        <v>871</v>
      </c>
      <c r="E80" s="317" t="s">
        <v>888</v>
      </c>
      <c r="F80" s="317" t="s">
        <v>757</v>
      </c>
      <c r="G80" s="318" t="s">
        <v>669</v>
      </c>
      <c r="H80" s="321">
        <v>100</v>
      </c>
      <c r="I80" s="322"/>
      <c r="J80" s="423">
        <v>0</v>
      </c>
      <c r="K80" s="423">
        <v>0</v>
      </c>
      <c r="L80" s="424" t="e">
        <f t="shared" si="6"/>
        <v>#DIV/0!</v>
      </c>
      <c r="M80" s="426" t="e">
        <f t="shared" si="5"/>
        <v>#DIV/0!</v>
      </c>
      <c r="N80" s="424" t="e">
        <f t="shared" si="7"/>
        <v>#DIV/0!</v>
      </c>
      <c r="O80" s="53"/>
    </row>
    <row r="81" spans="1:15" ht="14.4" x14ac:dyDescent="0.3">
      <c r="A81" s="316" t="s">
        <v>305</v>
      </c>
      <c r="B81" s="317" t="s">
        <v>885</v>
      </c>
      <c r="C81" s="318" t="s">
        <v>754</v>
      </c>
      <c r="D81" s="317" t="s">
        <v>896</v>
      </c>
      <c r="E81" s="317" t="s">
        <v>763</v>
      </c>
      <c r="F81" s="317" t="s">
        <v>757</v>
      </c>
      <c r="G81" s="318" t="s">
        <v>669</v>
      </c>
      <c r="H81" s="321">
        <v>100</v>
      </c>
      <c r="I81" s="322"/>
      <c r="J81" s="423">
        <v>137</v>
      </c>
      <c r="K81" s="423">
        <v>130</v>
      </c>
      <c r="L81" s="424">
        <f t="shared" si="6"/>
        <v>0.94890510948905105</v>
      </c>
      <c r="M81" s="426">
        <f t="shared" si="5"/>
        <v>94.890510948905103</v>
      </c>
      <c r="N81" s="424">
        <f t="shared" si="7"/>
        <v>0.94890510948905105</v>
      </c>
      <c r="O81" s="53"/>
    </row>
    <row r="82" spans="1:15" ht="14.4" x14ac:dyDescent="0.3">
      <c r="A82" s="316" t="s">
        <v>305</v>
      </c>
      <c r="B82" s="317" t="s">
        <v>887</v>
      </c>
      <c r="C82" s="318" t="s">
        <v>754</v>
      </c>
      <c r="D82" s="317" t="s">
        <v>896</v>
      </c>
      <c r="E82" s="317" t="s">
        <v>888</v>
      </c>
      <c r="F82" s="317" t="s">
        <v>757</v>
      </c>
      <c r="G82" s="318" t="s">
        <v>669</v>
      </c>
      <c r="H82" s="321">
        <v>100</v>
      </c>
      <c r="I82" s="322"/>
      <c r="J82" s="423">
        <v>37</v>
      </c>
      <c r="K82" s="423">
        <v>32</v>
      </c>
      <c r="L82" s="424">
        <f t="shared" si="6"/>
        <v>0.86486486486486491</v>
      </c>
      <c r="M82" s="426">
        <f t="shared" si="5"/>
        <v>86.486486486486484</v>
      </c>
      <c r="N82" s="424">
        <f t="shared" si="7"/>
        <v>0.86486486486486491</v>
      </c>
      <c r="O82" s="53"/>
    </row>
    <row r="83" spans="1:15" ht="14.4" x14ac:dyDescent="0.3">
      <c r="A83" s="316" t="s">
        <v>305</v>
      </c>
      <c r="B83" s="317" t="s">
        <v>889</v>
      </c>
      <c r="C83" s="318" t="s">
        <v>754</v>
      </c>
      <c r="D83" s="317" t="s">
        <v>896</v>
      </c>
      <c r="E83" s="317" t="s">
        <v>888</v>
      </c>
      <c r="F83" s="317" t="s">
        <v>757</v>
      </c>
      <c r="G83" s="318" t="s">
        <v>669</v>
      </c>
      <c r="H83" s="321">
        <v>100</v>
      </c>
      <c r="I83" s="322"/>
      <c r="J83" s="423">
        <v>8</v>
      </c>
      <c r="K83" s="423">
        <v>8</v>
      </c>
      <c r="L83" s="424">
        <f t="shared" si="6"/>
        <v>1</v>
      </c>
      <c r="M83" s="426">
        <f t="shared" si="5"/>
        <v>100</v>
      </c>
      <c r="N83" s="424">
        <f t="shared" si="7"/>
        <v>1</v>
      </c>
      <c r="O83" s="53"/>
    </row>
    <row r="84" spans="1:15" ht="14.4" x14ac:dyDescent="0.3">
      <c r="A84" s="316" t="s">
        <v>305</v>
      </c>
      <c r="B84" s="317" t="s">
        <v>890</v>
      </c>
      <c r="C84" s="318" t="s">
        <v>754</v>
      </c>
      <c r="D84" s="317" t="s">
        <v>896</v>
      </c>
      <c r="E84" s="317" t="s">
        <v>888</v>
      </c>
      <c r="F84" s="317" t="s">
        <v>757</v>
      </c>
      <c r="G84" s="318" t="s">
        <v>669</v>
      </c>
      <c r="H84" s="321">
        <v>100</v>
      </c>
      <c r="I84" s="322"/>
      <c r="J84" s="423">
        <v>0</v>
      </c>
      <c r="K84" s="423">
        <v>0</v>
      </c>
      <c r="L84" s="424" t="e">
        <f t="shared" si="6"/>
        <v>#DIV/0!</v>
      </c>
      <c r="M84" s="426" t="e">
        <f t="shared" si="5"/>
        <v>#DIV/0!</v>
      </c>
      <c r="N84" s="424" t="e">
        <f t="shared" si="7"/>
        <v>#DIV/0!</v>
      </c>
      <c r="O84" s="53"/>
    </row>
    <row r="85" spans="1:15" ht="14.4" x14ac:dyDescent="0.3">
      <c r="A85" s="316" t="s">
        <v>305</v>
      </c>
      <c r="B85" s="317" t="s">
        <v>885</v>
      </c>
      <c r="C85" s="318" t="s">
        <v>754</v>
      </c>
      <c r="D85" s="317" t="s">
        <v>897</v>
      </c>
      <c r="E85" s="317" t="s">
        <v>763</v>
      </c>
      <c r="F85" s="317" t="s">
        <v>757</v>
      </c>
      <c r="G85" s="318" t="s">
        <v>669</v>
      </c>
      <c r="H85" s="321">
        <v>100</v>
      </c>
      <c r="I85" s="322"/>
      <c r="J85" s="423">
        <v>137</v>
      </c>
      <c r="K85" s="423">
        <v>130</v>
      </c>
      <c r="L85" s="424">
        <f t="shared" si="6"/>
        <v>0.94890510948905105</v>
      </c>
      <c r="M85" s="426">
        <f t="shared" si="5"/>
        <v>94.890510948905103</v>
      </c>
      <c r="N85" s="424">
        <f t="shared" si="7"/>
        <v>0.94890510948905105</v>
      </c>
      <c r="O85" s="53"/>
    </row>
    <row r="86" spans="1:15" ht="14.4" x14ac:dyDescent="0.3">
      <c r="A86" s="316" t="s">
        <v>305</v>
      </c>
      <c r="B86" s="317" t="s">
        <v>887</v>
      </c>
      <c r="C86" s="318" t="s">
        <v>754</v>
      </c>
      <c r="D86" s="317" t="s">
        <v>897</v>
      </c>
      <c r="E86" s="317" t="s">
        <v>888</v>
      </c>
      <c r="F86" s="317" t="s">
        <v>757</v>
      </c>
      <c r="G86" s="318" t="s">
        <v>669</v>
      </c>
      <c r="H86" s="321">
        <v>100</v>
      </c>
      <c r="I86" s="322"/>
      <c r="J86" s="423">
        <v>37</v>
      </c>
      <c r="K86" s="423">
        <v>32</v>
      </c>
      <c r="L86" s="424">
        <f t="shared" si="6"/>
        <v>0.86486486486486491</v>
      </c>
      <c r="M86" s="426">
        <f t="shared" si="5"/>
        <v>86.486486486486484</v>
      </c>
      <c r="N86" s="424">
        <f t="shared" si="7"/>
        <v>0.86486486486486491</v>
      </c>
      <c r="O86" s="53"/>
    </row>
    <row r="87" spans="1:15" ht="14.4" x14ac:dyDescent="0.3">
      <c r="A87" s="316" t="s">
        <v>305</v>
      </c>
      <c r="B87" s="317" t="s">
        <v>889</v>
      </c>
      <c r="C87" s="318" t="s">
        <v>754</v>
      </c>
      <c r="D87" s="317" t="s">
        <v>897</v>
      </c>
      <c r="E87" s="317" t="s">
        <v>888</v>
      </c>
      <c r="F87" s="317" t="s">
        <v>757</v>
      </c>
      <c r="G87" s="318" t="s">
        <v>669</v>
      </c>
      <c r="H87" s="321">
        <v>100</v>
      </c>
      <c r="I87" s="322"/>
      <c r="J87" s="423">
        <v>8</v>
      </c>
      <c r="K87" s="423">
        <v>8</v>
      </c>
      <c r="L87" s="424">
        <f t="shared" si="6"/>
        <v>1</v>
      </c>
      <c r="M87" s="426">
        <f t="shared" si="5"/>
        <v>100</v>
      </c>
      <c r="N87" s="424">
        <f t="shared" si="7"/>
        <v>1</v>
      </c>
      <c r="O87" s="53"/>
    </row>
    <row r="88" spans="1:15" ht="14.4" x14ac:dyDescent="0.3">
      <c r="A88" s="316" t="s">
        <v>305</v>
      </c>
      <c r="B88" s="317" t="s">
        <v>890</v>
      </c>
      <c r="C88" s="318" t="s">
        <v>754</v>
      </c>
      <c r="D88" s="317" t="s">
        <v>897</v>
      </c>
      <c r="E88" s="317" t="s">
        <v>888</v>
      </c>
      <c r="F88" s="317" t="s">
        <v>757</v>
      </c>
      <c r="G88" s="318" t="s">
        <v>669</v>
      </c>
      <c r="H88" s="321">
        <v>100</v>
      </c>
      <c r="I88" s="322"/>
      <c r="J88" s="423">
        <v>0</v>
      </c>
      <c r="K88" s="423">
        <v>0</v>
      </c>
      <c r="L88" s="424" t="e">
        <f t="shared" si="6"/>
        <v>#DIV/0!</v>
      </c>
      <c r="M88" s="426" t="e">
        <f t="shared" si="5"/>
        <v>#DIV/0!</v>
      </c>
      <c r="N88" s="424" t="e">
        <f t="shared" si="7"/>
        <v>#DIV/0!</v>
      </c>
      <c r="O88" s="53"/>
    </row>
    <row r="89" spans="1:15" ht="14.4" x14ac:dyDescent="0.3">
      <c r="A89" s="316" t="s">
        <v>305</v>
      </c>
      <c r="B89" s="317" t="s">
        <v>885</v>
      </c>
      <c r="C89" s="318" t="s">
        <v>799</v>
      </c>
      <c r="D89" s="317" t="s">
        <v>804</v>
      </c>
      <c r="E89" s="317" t="s">
        <v>763</v>
      </c>
      <c r="F89" s="317" t="s">
        <v>757</v>
      </c>
      <c r="G89" s="318" t="s">
        <v>801</v>
      </c>
      <c r="H89" s="321">
        <v>100</v>
      </c>
      <c r="I89" s="326"/>
      <c r="J89" s="423">
        <v>137</v>
      </c>
      <c r="K89" s="423">
        <v>130</v>
      </c>
      <c r="L89" s="424">
        <f t="shared" si="6"/>
        <v>0.94890510948905105</v>
      </c>
      <c r="M89" s="426">
        <f t="shared" si="5"/>
        <v>94.890510948905103</v>
      </c>
      <c r="N89" s="424">
        <f t="shared" si="7"/>
        <v>0.94890510948905105</v>
      </c>
      <c r="O89" s="53"/>
    </row>
    <row r="90" spans="1:15" ht="14.4" x14ac:dyDescent="0.3">
      <c r="A90" s="316" t="s">
        <v>305</v>
      </c>
      <c r="B90" s="317" t="s">
        <v>887</v>
      </c>
      <c r="C90" s="318" t="s">
        <v>799</v>
      </c>
      <c r="D90" s="317" t="s">
        <v>804</v>
      </c>
      <c r="E90" s="317" t="s">
        <v>888</v>
      </c>
      <c r="F90" s="317" t="s">
        <v>757</v>
      </c>
      <c r="G90" s="318" t="s">
        <v>801</v>
      </c>
      <c r="H90" s="321">
        <v>100</v>
      </c>
      <c r="I90" s="326"/>
      <c r="J90" s="423">
        <v>37</v>
      </c>
      <c r="K90" s="423">
        <v>32</v>
      </c>
      <c r="L90" s="424">
        <f t="shared" si="6"/>
        <v>0.86486486486486491</v>
      </c>
      <c r="M90" s="426">
        <f t="shared" si="5"/>
        <v>86.486486486486484</v>
      </c>
      <c r="N90" s="424">
        <f t="shared" si="7"/>
        <v>0.86486486486486491</v>
      </c>
      <c r="O90" s="53"/>
    </row>
    <row r="91" spans="1:15" ht="14.4" x14ac:dyDescent="0.3">
      <c r="A91" s="316" t="s">
        <v>305</v>
      </c>
      <c r="B91" s="317" t="s">
        <v>889</v>
      </c>
      <c r="C91" s="318" t="s">
        <v>799</v>
      </c>
      <c r="D91" s="317" t="s">
        <v>804</v>
      </c>
      <c r="E91" s="317" t="s">
        <v>888</v>
      </c>
      <c r="F91" s="317" t="s">
        <v>757</v>
      </c>
      <c r="G91" s="318" t="s">
        <v>801</v>
      </c>
      <c r="H91" s="321">
        <v>100</v>
      </c>
      <c r="I91" s="326"/>
      <c r="J91" s="423">
        <v>8</v>
      </c>
      <c r="K91" s="423">
        <v>8</v>
      </c>
      <c r="L91" s="424">
        <f t="shared" si="6"/>
        <v>1</v>
      </c>
      <c r="M91" s="426">
        <f t="shared" si="5"/>
        <v>100</v>
      </c>
      <c r="N91" s="424">
        <f t="shared" si="7"/>
        <v>1</v>
      </c>
      <c r="O91" s="53"/>
    </row>
    <row r="92" spans="1:15" ht="14.4" x14ac:dyDescent="0.3">
      <c r="A92" s="316" t="s">
        <v>305</v>
      </c>
      <c r="B92" s="317" t="s">
        <v>890</v>
      </c>
      <c r="C92" s="318" t="s">
        <v>799</v>
      </c>
      <c r="D92" s="317" t="s">
        <v>804</v>
      </c>
      <c r="E92" s="317" t="s">
        <v>888</v>
      </c>
      <c r="F92" s="317" t="s">
        <v>757</v>
      </c>
      <c r="G92" s="318" t="s">
        <v>801</v>
      </c>
      <c r="H92" s="321">
        <v>100</v>
      </c>
      <c r="I92" s="326"/>
      <c r="J92" s="423">
        <v>0</v>
      </c>
      <c r="K92" s="423">
        <v>0</v>
      </c>
      <c r="L92" s="424" t="e">
        <f t="shared" si="6"/>
        <v>#DIV/0!</v>
      </c>
      <c r="M92" s="426" t="e">
        <f t="shared" si="5"/>
        <v>#DIV/0!</v>
      </c>
      <c r="N92" s="424" t="e">
        <f t="shared" si="7"/>
        <v>#DIV/0!</v>
      </c>
      <c r="O92" s="53"/>
    </row>
    <row r="93" spans="1:15" ht="14.4" x14ac:dyDescent="0.3">
      <c r="A93" s="316" t="s">
        <v>305</v>
      </c>
      <c r="B93" s="317" t="s">
        <v>885</v>
      </c>
      <c r="C93" s="318" t="s">
        <v>799</v>
      </c>
      <c r="D93" s="317" t="s">
        <v>800</v>
      </c>
      <c r="E93" s="317" t="s">
        <v>763</v>
      </c>
      <c r="F93" s="317" t="s">
        <v>757</v>
      </c>
      <c r="G93" s="318" t="s">
        <v>801</v>
      </c>
      <c r="H93" s="321">
        <v>100</v>
      </c>
      <c r="I93" s="326"/>
      <c r="J93" s="423">
        <v>137</v>
      </c>
      <c r="K93" s="423">
        <v>116</v>
      </c>
      <c r="L93" s="424">
        <f t="shared" si="6"/>
        <v>0.84671532846715325</v>
      </c>
      <c r="M93" s="426">
        <f t="shared" si="5"/>
        <v>84.671532846715323</v>
      </c>
      <c r="N93" s="424">
        <f t="shared" si="7"/>
        <v>0.84671532846715325</v>
      </c>
      <c r="O93" s="53"/>
    </row>
    <row r="94" spans="1:15" ht="14.4" x14ac:dyDescent="0.3">
      <c r="A94" s="316" t="s">
        <v>305</v>
      </c>
      <c r="B94" s="317" t="s">
        <v>887</v>
      </c>
      <c r="C94" s="318" t="s">
        <v>799</v>
      </c>
      <c r="D94" s="317" t="s">
        <v>800</v>
      </c>
      <c r="E94" s="317" t="s">
        <v>888</v>
      </c>
      <c r="F94" s="317" t="s">
        <v>757</v>
      </c>
      <c r="G94" s="318" t="s">
        <v>801</v>
      </c>
      <c r="H94" s="321">
        <v>100</v>
      </c>
      <c r="I94" s="326"/>
      <c r="J94" s="423">
        <v>37</v>
      </c>
      <c r="K94" s="423">
        <v>28</v>
      </c>
      <c r="L94" s="424">
        <f t="shared" si="6"/>
        <v>0.7567567567567568</v>
      </c>
      <c r="M94" s="426">
        <f t="shared" si="5"/>
        <v>75.675675675675677</v>
      </c>
      <c r="N94" s="424">
        <f t="shared" si="7"/>
        <v>0.7567567567567568</v>
      </c>
      <c r="O94" s="53"/>
    </row>
    <row r="95" spans="1:15" ht="14.4" x14ac:dyDescent="0.3">
      <c r="A95" s="316" t="s">
        <v>305</v>
      </c>
      <c r="B95" s="317" t="s">
        <v>889</v>
      </c>
      <c r="C95" s="318" t="s">
        <v>799</v>
      </c>
      <c r="D95" s="317" t="s">
        <v>800</v>
      </c>
      <c r="E95" s="317" t="s">
        <v>888</v>
      </c>
      <c r="F95" s="317" t="s">
        <v>757</v>
      </c>
      <c r="G95" s="318" t="s">
        <v>801</v>
      </c>
      <c r="H95" s="321">
        <v>100</v>
      </c>
      <c r="I95" s="326"/>
      <c r="J95" s="423">
        <v>8</v>
      </c>
      <c r="K95" s="423">
        <v>4</v>
      </c>
      <c r="L95" s="424">
        <f t="shared" si="6"/>
        <v>0.5</v>
      </c>
      <c r="M95" s="426">
        <f t="shared" si="5"/>
        <v>50</v>
      </c>
      <c r="N95" s="424">
        <f t="shared" si="7"/>
        <v>0.5</v>
      </c>
      <c r="O95" s="53"/>
    </row>
    <row r="96" spans="1:15" ht="14.4" x14ac:dyDescent="0.3">
      <c r="A96" s="316" t="s">
        <v>305</v>
      </c>
      <c r="B96" s="317" t="s">
        <v>890</v>
      </c>
      <c r="C96" s="318" t="s">
        <v>799</v>
      </c>
      <c r="D96" s="317" t="s">
        <v>800</v>
      </c>
      <c r="E96" s="317" t="s">
        <v>888</v>
      </c>
      <c r="F96" s="317" t="s">
        <v>757</v>
      </c>
      <c r="G96" s="318" t="s">
        <v>801</v>
      </c>
      <c r="H96" s="321">
        <v>100</v>
      </c>
      <c r="I96" s="326"/>
      <c r="J96" s="423">
        <v>0</v>
      </c>
      <c r="K96" s="423">
        <v>0</v>
      </c>
      <c r="L96" s="424" t="e">
        <f t="shared" si="6"/>
        <v>#DIV/0!</v>
      </c>
      <c r="M96" s="426" t="e">
        <f t="shared" si="5"/>
        <v>#DIV/0!</v>
      </c>
      <c r="N96" s="424" t="e">
        <f t="shared" si="7"/>
        <v>#DIV/0!</v>
      </c>
      <c r="O96" s="53"/>
    </row>
    <row r="97" spans="1:15" ht="14.4" x14ac:dyDescent="0.3">
      <c r="A97" s="316" t="s">
        <v>305</v>
      </c>
      <c r="B97" s="317" t="s">
        <v>885</v>
      </c>
      <c r="C97" s="318" t="s">
        <v>799</v>
      </c>
      <c r="D97" s="317" t="s">
        <v>802</v>
      </c>
      <c r="E97" s="317" t="s">
        <v>763</v>
      </c>
      <c r="F97" s="317" t="s">
        <v>757</v>
      </c>
      <c r="G97" s="318" t="s">
        <v>801</v>
      </c>
      <c r="H97" s="321">
        <v>100</v>
      </c>
      <c r="I97" s="326"/>
      <c r="J97" s="423">
        <v>137</v>
      </c>
      <c r="K97" s="423">
        <v>116</v>
      </c>
      <c r="L97" s="424">
        <f t="shared" si="6"/>
        <v>0.84671532846715325</v>
      </c>
      <c r="M97" s="426">
        <f t="shared" si="5"/>
        <v>84.671532846715323</v>
      </c>
      <c r="N97" s="424">
        <f t="shared" si="7"/>
        <v>0.84671532846715325</v>
      </c>
      <c r="O97" s="53"/>
    </row>
    <row r="98" spans="1:15" ht="14.4" x14ac:dyDescent="0.3">
      <c r="A98" s="316" t="s">
        <v>305</v>
      </c>
      <c r="B98" s="317" t="s">
        <v>887</v>
      </c>
      <c r="C98" s="318" t="s">
        <v>799</v>
      </c>
      <c r="D98" s="317" t="s">
        <v>802</v>
      </c>
      <c r="E98" s="317" t="s">
        <v>888</v>
      </c>
      <c r="F98" s="317" t="s">
        <v>757</v>
      </c>
      <c r="G98" s="318" t="s">
        <v>801</v>
      </c>
      <c r="H98" s="321">
        <v>100</v>
      </c>
      <c r="I98" s="326"/>
      <c r="J98" s="423">
        <v>37</v>
      </c>
      <c r="K98" s="423">
        <v>28</v>
      </c>
      <c r="L98" s="424">
        <f t="shared" si="6"/>
        <v>0.7567567567567568</v>
      </c>
      <c r="M98" s="426">
        <f t="shared" si="5"/>
        <v>75.675675675675677</v>
      </c>
      <c r="N98" s="424">
        <f t="shared" si="7"/>
        <v>0.7567567567567568</v>
      </c>
      <c r="O98" s="53"/>
    </row>
    <row r="99" spans="1:15" ht="14.4" x14ac:dyDescent="0.3">
      <c r="A99" s="316" t="s">
        <v>305</v>
      </c>
      <c r="B99" s="317" t="s">
        <v>889</v>
      </c>
      <c r="C99" s="318" t="s">
        <v>799</v>
      </c>
      <c r="D99" s="317" t="s">
        <v>802</v>
      </c>
      <c r="E99" s="317" t="s">
        <v>888</v>
      </c>
      <c r="F99" s="317" t="s">
        <v>757</v>
      </c>
      <c r="G99" s="318" t="s">
        <v>801</v>
      </c>
      <c r="H99" s="321">
        <v>100</v>
      </c>
      <c r="I99" s="326"/>
      <c r="J99" s="423">
        <v>8</v>
      </c>
      <c r="K99" s="423">
        <v>4</v>
      </c>
      <c r="L99" s="424">
        <f t="shared" si="6"/>
        <v>0.5</v>
      </c>
      <c r="M99" s="426">
        <f t="shared" si="5"/>
        <v>50</v>
      </c>
      <c r="N99" s="424">
        <f t="shared" si="7"/>
        <v>0.5</v>
      </c>
      <c r="O99" s="53"/>
    </row>
    <row r="100" spans="1:15" ht="14.4" x14ac:dyDescent="0.3">
      <c r="A100" s="316" t="s">
        <v>305</v>
      </c>
      <c r="B100" s="317" t="s">
        <v>890</v>
      </c>
      <c r="C100" s="318" t="s">
        <v>799</v>
      </c>
      <c r="D100" s="317" t="s">
        <v>802</v>
      </c>
      <c r="E100" s="317" t="s">
        <v>888</v>
      </c>
      <c r="F100" s="317" t="s">
        <v>757</v>
      </c>
      <c r="G100" s="318" t="s">
        <v>801</v>
      </c>
      <c r="H100" s="321">
        <v>100</v>
      </c>
      <c r="I100" s="326"/>
      <c r="J100" s="423">
        <v>0</v>
      </c>
      <c r="K100" s="423">
        <v>0</v>
      </c>
      <c r="L100" s="424" t="e">
        <f t="shared" si="6"/>
        <v>#DIV/0!</v>
      </c>
      <c r="M100" s="426" t="e">
        <f t="shared" si="5"/>
        <v>#DIV/0!</v>
      </c>
      <c r="N100" s="424" t="e">
        <f t="shared" si="7"/>
        <v>#DIV/0!</v>
      </c>
      <c r="O100" s="53"/>
    </row>
    <row r="101" spans="1:15" ht="14.4" x14ac:dyDescent="0.3">
      <c r="A101" s="316" t="s">
        <v>305</v>
      </c>
      <c r="B101" s="317" t="s">
        <v>885</v>
      </c>
      <c r="C101" s="318" t="s">
        <v>799</v>
      </c>
      <c r="D101" s="317" t="s">
        <v>805</v>
      </c>
      <c r="E101" s="317" t="s">
        <v>763</v>
      </c>
      <c r="F101" s="317" t="s">
        <v>757</v>
      </c>
      <c r="G101" s="318" t="s">
        <v>801</v>
      </c>
      <c r="H101" s="321">
        <v>100</v>
      </c>
      <c r="I101" s="326"/>
      <c r="J101" s="423">
        <v>137</v>
      </c>
      <c r="K101" s="423">
        <v>116</v>
      </c>
      <c r="L101" s="424">
        <f t="shared" si="6"/>
        <v>0.84671532846715325</v>
      </c>
      <c r="M101" s="426">
        <f t="shared" si="5"/>
        <v>84.671532846715323</v>
      </c>
      <c r="N101" s="424">
        <f t="shared" si="7"/>
        <v>0.84671532846715325</v>
      </c>
      <c r="O101" s="53"/>
    </row>
    <row r="102" spans="1:15" ht="14.4" x14ac:dyDescent="0.3">
      <c r="A102" s="316" t="s">
        <v>305</v>
      </c>
      <c r="B102" s="317" t="s">
        <v>887</v>
      </c>
      <c r="C102" s="318" t="s">
        <v>799</v>
      </c>
      <c r="D102" s="317" t="s">
        <v>805</v>
      </c>
      <c r="E102" s="317" t="s">
        <v>888</v>
      </c>
      <c r="F102" s="317" t="s">
        <v>757</v>
      </c>
      <c r="G102" s="318" t="s">
        <v>801</v>
      </c>
      <c r="H102" s="321">
        <v>100</v>
      </c>
      <c r="I102" s="326"/>
      <c r="J102" s="423">
        <v>37</v>
      </c>
      <c r="K102" s="423">
        <v>28</v>
      </c>
      <c r="L102" s="424">
        <f t="shared" si="6"/>
        <v>0.7567567567567568</v>
      </c>
      <c r="M102" s="426">
        <f t="shared" si="5"/>
        <v>75.675675675675677</v>
      </c>
      <c r="N102" s="424">
        <f t="shared" si="7"/>
        <v>0.7567567567567568</v>
      </c>
      <c r="O102" s="53"/>
    </row>
    <row r="103" spans="1:15" ht="14.4" x14ac:dyDescent="0.3">
      <c r="A103" s="316" t="s">
        <v>305</v>
      </c>
      <c r="B103" s="317" t="s">
        <v>889</v>
      </c>
      <c r="C103" s="318" t="s">
        <v>799</v>
      </c>
      <c r="D103" s="317" t="s">
        <v>805</v>
      </c>
      <c r="E103" s="317" t="s">
        <v>888</v>
      </c>
      <c r="F103" s="317" t="s">
        <v>757</v>
      </c>
      <c r="G103" s="318" t="s">
        <v>801</v>
      </c>
      <c r="H103" s="321">
        <v>100</v>
      </c>
      <c r="I103" s="326"/>
      <c r="J103" s="423">
        <v>8</v>
      </c>
      <c r="K103" s="423">
        <v>4</v>
      </c>
      <c r="L103" s="424">
        <f t="shared" si="6"/>
        <v>0.5</v>
      </c>
      <c r="M103" s="426">
        <f t="shared" si="5"/>
        <v>50</v>
      </c>
      <c r="N103" s="424">
        <f t="shared" si="7"/>
        <v>0.5</v>
      </c>
      <c r="O103" s="53"/>
    </row>
    <row r="104" spans="1:15" ht="14.4" x14ac:dyDescent="0.3">
      <c r="A104" s="316" t="s">
        <v>305</v>
      </c>
      <c r="B104" s="317" t="s">
        <v>890</v>
      </c>
      <c r="C104" s="318" t="s">
        <v>799</v>
      </c>
      <c r="D104" s="317" t="s">
        <v>805</v>
      </c>
      <c r="E104" s="317" t="s">
        <v>888</v>
      </c>
      <c r="F104" s="317" t="s">
        <v>757</v>
      </c>
      <c r="G104" s="318" t="s">
        <v>801</v>
      </c>
      <c r="H104" s="327">
        <v>100</v>
      </c>
      <c r="I104" s="326"/>
      <c r="J104" s="423">
        <v>0</v>
      </c>
      <c r="K104" s="423">
        <v>0</v>
      </c>
      <c r="L104" s="424" t="e">
        <f t="shared" si="6"/>
        <v>#DIV/0!</v>
      </c>
      <c r="M104" s="426" t="e">
        <f t="shared" si="5"/>
        <v>#DIV/0!</v>
      </c>
      <c r="N104" s="424" t="e">
        <f t="shared" si="7"/>
        <v>#DIV/0!</v>
      </c>
      <c r="O104" s="53"/>
    </row>
  </sheetData>
  <dataValidations count="2">
    <dataValidation type="list" allowBlank="1" showInputMessage="1" showErrorMessage="1" sqref="D5:D8" xr:uid="{D62F4B8B-1770-4D8B-8DE9-4DB9FC9B14EA}">
      <formula1>$BG$8:$BG$12</formula1>
    </dataValidation>
    <dataValidation type="list" allowBlank="1" showInputMessage="1" showErrorMessage="1" sqref="F5:F8" xr:uid="{3F0004CC-E39D-4D24-8545-D9A61FD96F96}">
      <formula1>#REF!</formula1>
    </dataValidation>
  </dataValidations>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7"/>
  <sheetViews>
    <sheetView view="pageBreakPreview" topLeftCell="A21" zoomScale="70" zoomScaleNormal="70" zoomScaleSheetLayoutView="70" workbookViewId="0">
      <selection activeCell="I27" sqref="I27"/>
    </sheetView>
  </sheetViews>
  <sheetFormatPr defaultColWidth="9.109375" defaultRowHeight="13.2" x14ac:dyDescent="0.25"/>
  <cols>
    <col min="1" max="1" width="9.109375" style="394"/>
    <col min="2" max="2" width="12.109375" style="394" customWidth="1"/>
    <col min="3" max="3" width="20" style="394" customWidth="1"/>
    <col min="4" max="5" width="9.109375" style="394"/>
    <col min="6" max="6" width="26.33203125" style="394" customWidth="1"/>
    <col min="7" max="7" width="13.6640625" style="394" bestFit="1" customWidth="1"/>
    <col min="8" max="8" width="12.44140625" style="394" bestFit="1" customWidth="1"/>
    <col min="9" max="9" width="24.88671875" style="394" bestFit="1" customWidth="1"/>
    <col min="10" max="10" width="18.33203125" style="394" bestFit="1" customWidth="1"/>
    <col min="11" max="11" width="11.33203125" style="394" customWidth="1"/>
    <col min="12" max="13" width="10.88671875" style="394" customWidth="1"/>
    <col min="14" max="14" width="9.109375" style="394"/>
    <col min="15" max="15" width="36.109375" style="681" customWidth="1"/>
    <col min="16" max="17" width="9.109375" style="394"/>
    <col min="18" max="18" width="9.109375" style="669"/>
    <col min="19" max="19" width="10.109375" style="394" customWidth="1"/>
    <col min="20" max="22" width="9.109375" style="394"/>
    <col min="23" max="23" width="10" style="394" customWidth="1"/>
    <col min="24" max="24" width="9.109375" style="394"/>
    <col min="25" max="25" width="25" style="394" customWidth="1"/>
    <col min="26" max="16384" width="9.109375" style="394"/>
  </cols>
  <sheetData>
    <row r="1" spans="1:25" ht="13.8" thickBot="1" x14ac:dyDescent="0.3">
      <c r="A1" s="641" t="s">
        <v>166</v>
      </c>
      <c r="B1" s="642"/>
      <c r="C1" s="642"/>
      <c r="D1" s="642"/>
      <c r="E1" s="642"/>
      <c r="F1" s="642"/>
      <c r="G1" s="642"/>
      <c r="H1" s="642"/>
      <c r="I1" s="642"/>
      <c r="J1" s="642"/>
      <c r="K1" s="642"/>
      <c r="L1" s="642"/>
      <c r="M1" s="642"/>
      <c r="N1" s="642"/>
      <c r="O1" s="677"/>
      <c r="P1" s="643"/>
      <c r="Q1" s="643"/>
      <c r="R1" s="644"/>
      <c r="S1" s="643"/>
      <c r="T1" s="643"/>
      <c r="U1" s="643"/>
      <c r="V1" s="643"/>
      <c r="W1" s="643"/>
      <c r="X1" s="643"/>
      <c r="Y1" s="643"/>
    </row>
    <row r="2" spans="1:25" x14ac:dyDescent="0.25">
      <c r="A2" s="642"/>
      <c r="B2" s="642"/>
      <c r="C2" s="642"/>
      <c r="D2" s="642"/>
      <c r="E2" s="642"/>
      <c r="F2" s="642"/>
      <c r="G2" s="642"/>
      <c r="H2" s="642"/>
      <c r="I2" s="642"/>
      <c r="J2" s="642"/>
      <c r="K2" s="642"/>
      <c r="L2" s="642"/>
      <c r="M2" s="642"/>
      <c r="N2" s="642"/>
      <c r="O2" s="677"/>
      <c r="P2" s="643"/>
      <c r="Q2" s="643"/>
      <c r="R2" s="644"/>
      <c r="S2" s="643"/>
      <c r="T2" s="643"/>
      <c r="U2" s="643"/>
      <c r="V2" s="643"/>
      <c r="W2" s="643"/>
      <c r="X2" s="538" t="s">
        <v>1</v>
      </c>
      <c r="Y2" s="539" t="s">
        <v>2</v>
      </c>
    </row>
    <row r="3" spans="1:25" ht="13.8" thickBot="1" x14ac:dyDescent="0.3">
      <c r="A3" s="642"/>
      <c r="B3" s="642"/>
      <c r="C3" s="642"/>
      <c r="D3" s="642"/>
      <c r="E3" s="642"/>
      <c r="F3" s="642"/>
      <c r="G3" s="642"/>
      <c r="H3" s="642"/>
      <c r="I3" s="642"/>
      <c r="J3" s="642"/>
      <c r="K3" s="642"/>
      <c r="L3" s="642"/>
      <c r="M3" s="642"/>
      <c r="N3" s="642"/>
      <c r="O3" s="677"/>
      <c r="P3" s="645"/>
      <c r="Q3" s="645"/>
      <c r="R3" s="646"/>
      <c r="S3" s="645"/>
      <c r="T3" s="645"/>
      <c r="U3" s="645"/>
      <c r="V3" s="645"/>
      <c r="W3" s="645"/>
      <c r="X3" s="606" t="s">
        <v>3</v>
      </c>
      <c r="Y3" s="542">
        <v>2021</v>
      </c>
    </row>
    <row r="4" spans="1:25" ht="93" thickBot="1" x14ac:dyDescent="0.3">
      <c r="A4" s="670" t="s">
        <v>4</v>
      </c>
      <c r="B4" s="671" t="s">
        <v>167</v>
      </c>
      <c r="C4" s="670" t="s">
        <v>7</v>
      </c>
      <c r="D4" s="671" t="s">
        <v>8</v>
      </c>
      <c r="E4" s="671" t="s">
        <v>78</v>
      </c>
      <c r="F4" s="671" t="s">
        <v>79</v>
      </c>
      <c r="G4" s="671" t="s">
        <v>168</v>
      </c>
      <c r="H4" s="670" t="s">
        <v>169</v>
      </c>
      <c r="I4" s="672" t="s">
        <v>170</v>
      </c>
      <c r="J4" s="672" t="s">
        <v>171</v>
      </c>
      <c r="K4" s="673" t="s">
        <v>172</v>
      </c>
      <c r="L4" s="673" t="s">
        <v>5</v>
      </c>
      <c r="M4" s="671" t="s">
        <v>173</v>
      </c>
      <c r="N4" s="673" t="s">
        <v>174</v>
      </c>
      <c r="O4" s="676" t="s">
        <v>15</v>
      </c>
      <c r="P4" s="674" t="s">
        <v>83</v>
      </c>
      <c r="Q4" s="674" t="s">
        <v>84</v>
      </c>
      <c r="R4" s="675" t="s">
        <v>175</v>
      </c>
      <c r="S4" s="674" t="s">
        <v>176</v>
      </c>
      <c r="T4" s="674" t="s">
        <v>177</v>
      </c>
      <c r="U4" s="674" t="s">
        <v>178</v>
      </c>
      <c r="V4" s="674" t="s">
        <v>179</v>
      </c>
      <c r="W4" s="674" t="s">
        <v>180</v>
      </c>
      <c r="X4" s="674" t="s">
        <v>181</v>
      </c>
      <c r="Y4" s="674" t="s">
        <v>59</v>
      </c>
    </row>
    <row r="5" spans="1:25" ht="52.8" x14ac:dyDescent="0.25">
      <c r="A5" s="608" t="s">
        <v>305</v>
      </c>
      <c r="B5" s="338" t="s">
        <v>305</v>
      </c>
      <c r="C5" s="338" t="s">
        <v>308</v>
      </c>
      <c r="D5" s="338" t="s">
        <v>583</v>
      </c>
      <c r="E5" s="338" t="s">
        <v>554</v>
      </c>
      <c r="F5" s="338" t="s">
        <v>898</v>
      </c>
      <c r="G5" s="328" t="s">
        <v>639</v>
      </c>
      <c r="H5" s="338" t="s">
        <v>899</v>
      </c>
      <c r="I5" s="338" t="s">
        <v>900</v>
      </c>
      <c r="J5" s="338" t="s">
        <v>901</v>
      </c>
      <c r="K5" s="338" t="s">
        <v>902</v>
      </c>
      <c r="L5" s="338" t="s">
        <v>306</v>
      </c>
      <c r="M5" s="647">
        <v>115778.5</v>
      </c>
      <c r="N5" s="647">
        <v>87</v>
      </c>
      <c r="O5" s="654"/>
      <c r="P5" s="648">
        <v>54216</v>
      </c>
      <c r="Q5" s="648">
        <v>86</v>
      </c>
      <c r="R5" s="683">
        <f t="shared" ref="R5:R8" si="0">Q5/N5</f>
        <v>0.9885057471264368</v>
      </c>
      <c r="S5" s="648">
        <v>333</v>
      </c>
      <c r="T5" s="648">
        <v>9</v>
      </c>
      <c r="U5" s="648">
        <v>54216</v>
      </c>
      <c r="V5" s="648">
        <v>86</v>
      </c>
      <c r="W5" s="648">
        <v>37</v>
      </c>
      <c r="X5" s="648">
        <v>4615</v>
      </c>
      <c r="Y5" s="649"/>
    </row>
    <row r="6" spans="1:25" ht="52.8" x14ac:dyDescent="0.25">
      <c r="A6" s="608" t="s">
        <v>305</v>
      </c>
      <c r="B6" s="345" t="s">
        <v>305</v>
      </c>
      <c r="C6" s="338" t="s">
        <v>308</v>
      </c>
      <c r="D6" s="345" t="s">
        <v>583</v>
      </c>
      <c r="E6" s="345" t="s">
        <v>554</v>
      </c>
      <c r="F6" s="338" t="s">
        <v>898</v>
      </c>
      <c r="G6" s="329" t="s">
        <v>643</v>
      </c>
      <c r="H6" s="338" t="s">
        <v>899</v>
      </c>
      <c r="I6" s="338" t="s">
        <v>903</v>
      </c>
      <c r="J6" s="338" t="s">
        <v>904</v>
      </c>
      <c r="K6" s="345" t="s">
        <v>902</v>
      </c>
      <c r="L6" s="338" t="s">
        <v>306</v>
      </c>
      <c r="M6" s="640">
        <v>4421</v>
      </c>
      <c r="N6" s="640">
        <v>30</v>
      </c>
      <c r="P6" s="682">
        <v>3734</v>
      </c>
      <c r="Q6" s="651">
        <v>36</v>
      </c>
      <c r="R6" s="683">
        <f t="shared" si="0"/>
        <v>1.2</v>
      </c>
      <c r="S6" s="650">
        <v>31</v>
      </c>
      <c r="T6" s="650">
        <v>4</v>
      </c>
      <c r="U6" s="682">
        <v>3734</v>
      </c>
      <c r="V6" s="651">
        <v>36</v>
      </c>
      <c r="W6" s="650">
        <v>22</v>
      </c>
      <c r="X6" s="650">
        <v>4711</v>
      </c>
      <c r="Y6" s="652"/>
    </row>
    <row r="7" spans="1:25" ht="52.8" x14ac:dyDescent="0.25">
      <c r="A7" s="608" t="s">
        <v>305</v>
      </c>
      <c r="B7" s="345" t="s">
        <v>305</v>
      </c>
      <c r="C7" s="338" t="s">
        <v>308</v>
      </c>
      <c r="D7" s="345" t="s">
        <v>583</v>
      </c>
      <c r="E7" s="345" t="s">
        <v>554</v>
      </c>
      <c r="F7" s="338" t="s">
        <v>898</v>
      </c>
      <c r="G7" s="329" t="s">
        <v>644</v>
      </c>
      <c r="H7" s="338" t="s">
        <v>899</v>
      </c>
      <c r="I7" s="338" t="s">
        <v>900</v>
      </c>
      <c r="J7" s="338" t="s">
        <v>901</v>
      </c>
      <c r="K7" s="345" t="s">
        <v>902</v>
      </c>
      <c r="L7" s="338" t="s">
        <v>306</v>
      </c>
      <c r="M7" s="640">
        <v>347833</v>
      </c>
      <c r="N7" s="640">
        <v>265</v>
      </c>
      <c r="O7" s="654"/>
      <c r="P7" s="650">
        <v>332086</v>
      </c>
      <c r="Q7" s="651">
        <v>266</v>
      </c>
      <c r="R7" s="683">
        <f t="shared" si="0"/>
        <v>1.0037735849056604</v>
      </c>
      <c r="S7" s="650">
        <v>1904</v>
      </c>
      <c r="T7" s="650">
        <v>13</v>
      </c>
      <c r="U7" s="650">
        <v>332086</v>
      </c>
      <c r="V7" s="651">
        <v>266</v>
      </c>
      <c r="W7" s="650">
        <v>50</v>
      </c>
      <c r="X7" s="650">
        <v>10716</v>
      </c>
      <c r="Y7" s="652"/>
    </row>
    <row r="8" spans="1:25" ht="52.8" x14ac:dyDescent="0.25">
      <c r="A8" s="608" t="s">
        <v>305</v>
      </c>
      <c r="B8" s="345" t="s">
        <v>305</v>
      </c>
      <c r="C8" s="338" t="s">
        <v>308</v>
      </c>
      <c r="D8" s="345" t="s">
        <v>583</v>
      </c>
      <c r="E8" s="345" t="s">
        <v>554</v>
      </c>
      <c r="F8" s="338" t="s">
        <v>898</v>
      </c>
      <c r="G8" s="329" t="s">
        <v>645</v>
      </c>
      <c r="H8" s="338" t="s">
        <v>899</v>
      </c>
      <c r="I8" s="338" t="s">
        <v>900</v>
      </c>
      <c r="J8" s="338" t="s">
        <v>901</v>
      </c>
      <c r="K8" s="345" t="s">
        <v>902</v>
      </c>
      <c r="L8" s="338" t="s">
        <v>306</v>
      </c>
      <c r="M8" s="640">
        <v>74190</v>
      </c>
      <c r="N8" s="640">
        <v>84</v>
      </c>
      <c r="O8" s="654"/>
      <c r="P8" s="650">
        <v>50731</v>
      </c>
      <c r="Q8" s="651">
        <v>89</v>
      </c>
      <c r="R8" s="683">
        <f t="shared" si="0"/>
        <v>1.0595238095238095</v>
      </c>
      <c r="S8" s="650">
        <v>559</v>
      </c>
      <c r="T8" s="650">
        <v>8</v>
      </c>
      <c r="U8" s="650">
        <v>0</v>
      </c>
      <c r="V8" s="651">
        <v>89</v>
      </c>
      <c r="W8" s="650">
        <v>29</v>
      </c>
      <c r="X8" s="650">
        <v>1794</v>
      </c>
      <c r="Y8" s="652"/>
    </row>
    <row r="9" spans="1:25" ht="52.8" x14ac:dyDescent="0.25">
      <c r="A9" s="608" t="s">
        <v>305</v>
      </c>
      <c r="B9" s="345" t="s">
        <v>305</v>
      </c>
      <c r="C9" s="338" t="s">
        <v>308</v>
      </c>
      <c r="D9" s="345" t="s">
        <v>583</v>
      </c>
      <c r="E9" s="345" t="s">
        <v>554</v>
      </c>
      <c r="F9" s="338" t="s">
        <v>648</v>
      </c>
      <c r="G9" s="331" t="s">
        <v>646</v>
      </c>
      <c r="H9" s="338" t="s">
        <v>899</v>
      </c>
      <c r="I9" s="338" t="s">
        <v>900</v>
      </c>
      <c r="J9" s="338" t="s">
        <v>901</v>
      </c>
      <c r="K9" s="345" t="s">
        <v>902</v>
      </c>
      <c r="L9" s="338" t="s">
        <v>306</v>
      </c>
      <c r="M9" s="640">
        <v>5536.5</v>
      </c>
      <c r="N9" s="640">
        <v>39</v>
      </c>
      <c r="O9" s="654"/>
      <c r="P9" s="650">
        <v>5271</v>
      </c>
      <c r="Q9" s="651">
        <v>42</v>
      </c>
      <c r="R9" s="683">
        <f t="shared" ref="R9:R28" si="1">Q9/N9</f>
        <v>1.0769230769230769</v>
      </c>
      <c r="S9" s="650">
        <v>25</v>
      </c>
      <c r="T9" s="650">
        <v>4</v>
      </c>
      <c r="U9" s="650">
        <v>5271</v>
      </c>
      <c r="V9" s="651">
        <v>42</v>
      </c>
      <c r="W9" s="650">
        <v>59</v>
      </c>
      <c r="X9" s="650">
        <v>46204</v>
      </c>
      <c r="Y9" s="652"/>
    </row>
    <row r="10" spans="1:25" ht="52.8" x14ac:dyDescent="0.25">
      <c r="A10" s="608" t="s">
        <v>305</v>
      </c>
      <c r="B10" s="345" t="s">
        <v>305</v>
      </c>
      <c r="C10" s="338" t="s">
        <v>308</v>
      </c>
      <c r="D10" s="345" t="s">
        <v>583</v>
      </c>
      <c r="E10" s="345" t="s">
        <v>554</v>
      </c>
      <c r="F10" s="338" t="s">
        <v>898</v>
      </c>
      <c r="G10" s="332" t="s">
        <v>647</v>
      </c>
      <c r="H10" s="338" t="s">
        <v>899</v>
      </c>
      <c r="I10" s="338" t="s">
        <v>903</v>
      </c>
      <c r="J10" s="338" t="s">
        <v>904</v>
      </c>
      <c r="K10" s="345" t="s">
        <v>902</v>
      </c>
      <c r="L10" s="338" t="s">
        <v>306</v>
      </c>
      <c r="M10" s="640">
        <v>4692</v>
      </c>
      <c r="N10" s="640">
        <v>52</v>
      </c>
      <c r="O10" s="654"/>
      <c r="P10" s="650">
        <v>0</v>
      </c>
      <c r="Q10" s="651">
        <v>0</v>
      </c>
      <c r="R10" s="683">
        <f t="shared" si="1"/>
        <v>0</v>
      </c>
      <c r="S10" s="650">
        <v>69</v>
      </c>
      <c r="T10" s="650">
        <v>0</v>
      </c>
      <c r="U10" s="650">
        <v>0</v>
      </c>
      <c r="V10" s="651">
        <v>0</v>
      </c>
      <c r="W10" s="650">
        <v>0</v>
      </c>
      <c r="X10" s="650">
        <v>0</v>
      </c>
      <c r="Y10" s="613" t="s">
        <v>1174</v>
      </c>
    </row>
    <row r="11" spans="1:25" ht="52.8" x14ac:dyDescent="0.25">
      <c r="A11" s="608" t="s">
        <v>305</v>
      </c>
      <c r="B11" s="345" t="s">
        <v>305</v>
      </c>
      <c r="C11" s="338" t="s">
        <v>308</v>
      </c>
      <c r="D11" s="345" t="s">
        <v>583</v>
      </c>
      <c r="E11" s="345" t="s">
        <v>556</v>
      </c>
      <c r="F11" s="338" t="s">
        <v>898</v>
      </c>
      <c r="G11" s="333" t="s">
        <v>649</v>
      </c>
      <c r="H11" s="338" t="s">
        <v>899</v>
      </c>
      <c r="I11" s="338" t="s">
        <v>903</v>
      </c>
      <c r="J11" s="338" t="s">
        <v>905</v>
      </c>
      <c r="K11" s="345" t="s">
        <v>902</v>
      </c>
      <c r="L11" s="338" t="s">
        <v>306</v>
      </c>
      <c r="M11" s="640">
        <v>29762</v>
      </c>
      <c r="N11" s="640">
        <v>205</v>
      </c>
      <c r="O11" s="654"/>
      <c r="P11" s="650">
        <v>28432.3</v>
      </c>
      <c r="Q11" s="651">
        <v>192</v>
      </c>
      <c r="R11" s="683">
        <f>Q11/N11</f>
        <v>0.93658536585365859</v>
      </c>
      <c r="S11" s="650">
        <v>186</v>
      </c>
      <c r="T11" s="650">
        <v>41</v>
      </c>
      <c r="U11" s="650">
        <v>28432.3</v>
      </c>
      <c r="V11" s="651">
        <v>192</v>
      </c>
      <c r="W11" s="650">
        <v>41</v>
      </c>
      <c r="X11" s="650">
        <v>41518</v>
      </c>
      <c r="Y11" s="652"/>
    </row>
    <row r="12" spans="1:25" ht="52.8" x14ac:dyDescent="0.25">
      <c r="A12" s="608" t="s">
        <v>305</v>
      </c>
      <c r="B12" s="345" t="s">
        <v>305</v>
      </c>
      <c r="C12" s="338" t="s">
        <v>308</v>
      </c>
      <c r="D12" s="345" t="s">
        <v>583</v>
      </c>
      <c r="E12" s="345" t="s">
        <v>556</v>
      </c>
      <c r="F12" s="338" t="s">
        <v>648</v>
      </c>
      <c r="G12" s="334" t="s">
        <v>650</v>
      </c>
      <c r="H12" s="338" t="s">
        <v>899</v>
      </c>
      <c r="I12" s="338" t="s">
        <v>900</v>
      </c>
      <c r="J12" s="338" t="s">
        <v>901</v>
      </c>
      <c r="K12" s="345" t="s">
        <v>902</v>
      </c>
      <c r="L12" s="338" t="s">
        <v>306</v>
      </c>
      <c r="M12" s="640">
        <v>38029</v>
      </c>
      <c r="N12" s="640">
        <v>207</v>
      </c>
      <c r="O12" s="654"/>
      <c r="P12" s="650">
        <v>31122.5</v>
      </c>
      <c r="Q12" s="651">
        <v>193</v>
      </c>
      <c r="R12" s="683">
        <f t="shared" si="1"/>
        <v>0.93236714975845414</v>
      </c>
      <c r="S12" s="650">
        <v>203</v>
      </c>
      <c r="T12" s="650">
        <v>33</v>
      </c>
      <c r="U12" s="650">
        <v>31122.5</v>
      </c>
      <c r="V12" s="651">
        <v>193</v>
      </c>
      <c r="W12" s="650">
        <v>68</v>
      </c>
      <c r="X12" s="650">
        <v>231412</v>
      </c>
      <c r="Y12" s="652"/>
    </row>
    <row r="13" spans="1:25" ht="52.8" x14ac:dyDescent="0.25">
      <c r="A13" s="608" t="s">
        <v>305</v>
      </c>
      <c r="B13" s="345" t="s">
        <v>305</v>
      </c>
      <c r="C13" s="338" t="s">
        <v>308</v>
      </c>
      <c r="D13" s="345" t="s">
        <v>583</v>
      </c>
      <c r="E13" s="345" t="s">
        <v>556</v>
      </c>
      <c r="F13" s="338" t="s">
        <v>898</v>
      </c>
      <c r="G13" s="333" t="s">
        <v>651</v>
      </c>
      <c r="H13" s="338" t="s">
        <v>899</v>
      </c>
      <c r="I13" s="338" t="s">
        <v>900</v>
      </c>
      <c r="J13" s="338" t="s">
        <v>901</v>
      </c>
      <c r="K13" s="345" t="s">
        <v>902</v>
      </c>
      <c r="L13" s="338" t="s">
        <v>306</v>
      </c>
      <c r="M13" s="640">
        <v>384484.5</v>
      </c>
      <c r="N13" s="640">
        <v>397</v>
      </c>
      <c r="O13" s="654"/>
      <c r="P13" s="650">
        <v>240196</v>
      </c>
      <c r="Q13" s="651">
        <v>442</v>
      </c>
      <c r="R13" s="683">
        <f t="shared" si="1"/>
        <v>1.1133501259445844</v>
      </c>
      <c r="S13" s="650">
        <v>1309</v>
      </c>
      <c r="T13" s="650">
        <v>146</v>
      </c>
      <c r="U13" s="650">
        <v>240196</v>
      </c>
      <c r="V13" s="651">
        <v>442</v>
      </c>
      <c r="W13" s="650">
        <v>57</v>
      </c>
      <c r="X13" s="650">
        <v>26232</v>
      </c>
      <c r="Y13" s="652"/>
    </row>
    <row r="14" spans="1:25" ht="52.8" x14ac:dyDescent="0.25">
      <c r="A14" s="608" t="s">
        <v>305</v>
      </c>
      <c r="B14" s="345" t="s">
        <v>305</v>
      </c>
      <c r="C14" s="338" t="s">
        <v>308</v>
      </c>
      <c r="D14" s="345" t="s">
        <v>583</v>
      </c>
      <c r="E14" s="345" t="s">
        <v>556</v>
      </c>
      <c r="F14" s="338" t="s">
        <v>898</v>
      </c>
      <c r="G14" s="333" t="s">
        <v>652</v>
      </c>
      <c r="H14" s="338" t="s">
        <v>899</v>
      </c>
      <c r="I14" s="338" t="s">
        <v>900</v>
      </c>
      <c r="J14" s="338" t="s">
        <v>901</v>
      </c>
      <c r="K14" s="345" t="s">
        <v>902</v>
      </c>
      <c r="L14" s="338" t="s">
        <v>306</v>
      </c>
      <c r="M14" s="640">
        <v>524612</v>
      </c>
      <c r="N14" s="640">
        <v>516</v>
      </c>
      <c r="O14" s="654"/>
      <c r="P14" s="650">
        <v>422461</v>
      </c>
      <c r="Q14" s="651">
        <v>496</v>
      </c>
      <c r="R14" s="683">
        <f t="shared" si="1"/>
        <v>0.96124031007751942</v>
      </c>
      <c r="S14" s="650">
        <v>3846</v>
      </c>
      <c r="T14" s="650">
        <v>178</v>
      </c>
      <c r="U14" s="650">
        <v>422461</v>
      </c>
      <c r="V14" s="651">
        <v>496</v>
      </c>
      <c r="W14" s="650">
        <v>64</v>
      </c>
      <c r="X14" s="650">
        <v>23269</v>
      </c>
      <c r="Y14" s="652"/>
    </row>
    <row r="15" spans="1:25" ht="52.8" x14ac:dyDescent="0.25">
      <c r="A15" s="608" t="s">
        <v>305</v>
      </c>
      <c r="B15" s="345" t="s">
        <v>305</v>
      </c>
      <c r="C15" s="338" t="s">
        <v>308</v>
      </c>
      <c r="D15" s="345" t="s">
        <v>583</v>
      </c>
      <c r="E15" s="345" t="s">
        <v>556</v>
      </c>
      <c r="F15" s="338" t="s">
        <v>898</v>
      </c>
      <c r="G15" s="333" t="s">
        <v>653</v>
      </c>
      <c r="H15" s="338" t="s">
        <v>899</v>
      </c>
      <c r="I15" s="338" t="s">
        <v>900</v>
      </c>
      <c r="J15" s="338" t="s">
        <v>901</v>
      </c>
      <c r="K15" s="345" t="s">
        <v>902</v>
      </c>
      <c r="L15" s="338" t="s">
        <v>306</v>
      </c>
      <c r="M15" s="640">
        <v>252440.5</v>
      </c>
      <c r="N15" s="640">
        <v>304</v>
      </c>
      <c r="O15" s="654"/>
      <c r="P15" s="650">
        <v>230369</v>
      </c>
      <c r="Q15" s="651">
        <v>300</v>
      </c>
      <c r="R15" s="683">
        <f t="shared" si="1"/>
        <v>0.98684210526315785</v>
      </c>
      <c r="S15" s="650">
        <v>1719</v>
      </c>
      <c r="T15" s="650">
        <v>90</v>
      </c>
      <c r="U15" s="650">
        <v>230369</v>
      </c>
      <c r="V15" s="651">
        <v>300</v>
      </c>
      <c r="W15" s="650">
        <v>29</v>
      </c>
      <c r="X15" s="650">
        <v>4546</v>
      </c>
      <c r="Y15" s="652"/>
    </row>
    <row r="16" spans="1:25" ht="52.8" x14ac:dyDescent="0.25">
      <c r="A16" s="608" t="s">
        <v>305</v>
      </c>
      <c r="B16" s="345" t="s">
        <v>305</v>
      </c>
      <c r="C16" s="338" t="s">
        <v>308</v>
      </c>
      <c r="D16" s="345" t="s">
        <v>583</v>
      </c>
      <c r="E16" s="345" t="s">
        <v>556</v>
      </c>
      <c r="F16" s="338" t="s">
        <v>898</v>
      </c>
      <c r="G16" s="333" t="s">
        <v>654</v>
      </c>
      <c r="H16" s="338" t="s">
        <v>899</v>
      </c>
      <c r="I16" s="338" t="s">
        <v>903</v>
      </c>
      <c r="J16" s="338" t="s">
        <v>904</v>
      </c>
      <c r="K16" s="345" t="s">
        <v>902</v>
      </c>
      <c r="L16" s="338" t="s">
        <v>306</v>
      </c>
      <c r="M16" s="640">
        <v>60275.5</v>
      </c>
      <c r="N16" s="640">
        <v>105</v>
      </c>
      <c r="O16" s="654"/>
      <c r="P16" s="650">
        <v>48442</v>
      </c>
      <c r="Q16" s="651">
        <v>104</v>
      </c>
      <c r="R16" s="683">
        <f t="shared" si="1"/>
        <v>0.99047619047619051</v>
      </c>
      <c r="S16" s="650">
        <v>340</v>
      </c>
      <c r="T16" s="650">
        <v>35</v>
      </c>
      <c r="U16" s="650">
        <v>48442</v>
      </c>
      <c r="V16" s="651">
        <v>104</v>
      </c>
      <c r="W16" s="650">
        <v>18</v>
      </c>
      <c r="X16" s="650">
        <v>3280</v>
      </c>
      <c r="Y16" s="652"/>
    </row>
    <row r="17" spans="1:25" ht="52.8" x14ac:dyDescent="0.25">
      <c r="A17" s="608" t="s">
        <v>305</v>
      </c>
      <c r="B17" s="345" t="s">
        <v>305</v>
      </c>
      <c r="C17" s="338" t="s">
        <v>308</v>
      </c>
      <c r="D17" s="345" t="s">
        <v>583</v>
      </c>
      <c r="E17" s="345" t="s">
        <v>556</v>
      </c>
      <c r="F17" s="338" t="s">
        <v>898</v>
      </c>
      <c r="G17" s="332" t="s">
        <v>655</v>
      </c>
      <c r="H17" s="338" t="s">
        <v>899</v>
      </c>
      <c r="I17" s="338" t="s">
        <v>903</v>
      </c>
      <c r="J17" s="338" t="s">
        <v>904</v>
      </c>
      <c r="K17" s="345" t="s">
        <v>902</v>
      </c>
      <c r="L17" s="338" t="s">
        <v>306</v>
      </c>
      <c r="M17" s="640">
        <v>10463</v>
      </c>
      <c r="N17" s="640">
        <v>101</v>
      </c>
      <c r="O17" s="654"/>
      <c r="P17" s="650">
        <v>0</v>
      </c>
      <c r="Q17" s="651">
        <v>0</v>
      </c>
      <c r="R17" s="683">
        <f t="shared" si="1"/>
        <v>0</v>
      </c>
      <c r="S17" s="650">
        <v>135</v>
      </c>
      <c r="T17" s="650">
        <v>0</v>
      </c>
      <c r="U17" s="650">
        <v>0</v>
      </c>
      <c r="V17" s="651">
        <v>0</v>
      </c>
      <c r="W17" s="650">
        <v>0</v>
      </c>
      <c r="X17" s="650">
        <v>0</v>
      </c>
      <c r="Y17" s="613" t="s">
        <v>1174</v>
      </c>
    </row>
    <row r="18" spans="1:25" ht="52.8" x14ac:dyDescent="0.25">
      <c r="A18" s="608" t="s">
        <v>305</v>
      </c>
      <c r="B18" s="345" t="s">
        <v>305</v>
      </c>
      <c r="C18" s="338" t="s">
        <v>308</v>
      </c>
      <c r="D18" s="345" t="s">
        <v>583</v>
      </c>
      <c r="E18" s="345" t="s">
        <v>557</v>
      </c>
      <c r="F18" s="338" t="s">
        <v>898</v>
      </c>
      <c r="G18" s="333" t="s">
        <v>656</v>
      </c>
      <c r="H18" s="338" t="s">
        <v>899</v>
      </c>
      <c r="I18" s="338" t="s">
        <v>900</v>
      </c>
      <c r="J18" s="338" t="s">
        <v>901</v>
      </c>
      <c r="K18" s="345" t="s">
        <v>902</v>
      </c>
      <c r="L18" s="338" t="s">
        <v>306</v>
      </c>
      <c r="M18" s="640">
        <v>47259</v>
      </c>
      <c r="N18" s="640">
        <v>36</v>
      </c>
      <c r="O18" s="654"/>
      <c r="P18" s="650">
        <v>52929</v>
      </c>
      <c r="Q18" s="651">
        <v>53</v>
      </c>
      <c r="R18" s="683">
        <f t="shared" si="1"/>
        <v>1.4722222222222223</v>
      </c>
      <c r="S18" s="650">
        <v>361</v>
      </c>
      <c r="T18" s="650">
        <v>44</v>
      </c>
      <c r="U18" s="650">
        <v>52929</v>
      </c>
      <c r="V18" s="651">
        <v>53</v>
      </c>
      <c r="W18" s="650">
        <v>89</v>
      </c>
      <c r="X18" s="650">
        <v>4155</v>
      </c>
      <c r="Y18" s="652"/>
    </row>
    <row r="19" spans="1:25" ht="52.8" x14ac:dyDescent="0.25">
      <c r="A19" s="608" t="s">
        <v>305</v>
      </c>
      <c r="B19" s="345" t="s">
        <v>305</v>
      </c>
      <c r="C19" s="338" t="s">
        <v>308</v>
      </c>
      <c r="D19" s="345" t="s">
        <v>583</v>
      </c>
      <c r="E19" s="345" t="s">
        <v>557</v>
      </c>
      <c r="F19" s="338" t="s">
        <v>648</v>
      </c>
      <c r="G19" s="333" t="s">
        <v>657</v>
      </c>
      <c r="H19" s="338" t="s">
        <v>899</v>
      </c>
      <c r="I19" s="338" t="s">
        <v>900</v>
      </c>
      <c r="J19" s="338" t="s">
        <v>901</v>
      </c>
      <c r="K19" s="345" t="s">
        <v>902</v>
      </c>
      <c r="L19" s="338" t="s">
        <v>306</v>
      </c>
      <c r="M19" s="640">
        <v>1578.5</v>
      </c>
      <c r="N19" s="640">
        <v>8.5551626712328748</v>
      </c>
      <c r="O19" s="654"/>
      <c r="P19" s="650">
        <v>1708</v>
      </c>
      <c r="Q19" s="651">
        <v>8</v>
      </c>
      <c r="R19" s="683">
        <f t="shared" si="1"/>
        <v>0.93510787666263384</v>
      </c>
      <c r="S19" s="650">
        <v>9</v>
      </c>
      <c r="T19" s="650">
        <v>2</v>
      </c>
      <c r="U19" s="650">
        <v>1708</v>
      </c>
      <c r="V19" s="651">
        <v>8</v>
      </c>
      <c r="W19" s="650">
        <v>21</v>
      </c>
      <c r="X19" s="650">
        <v>1780</v>
      </c>
      <c r="Y19" s="652"/>
    </row>
    <row r="20" spans="1:25" ht="92.4" x14ac:dyDescent="0.25">
      <c r="A20" s="608" t="s">
        <v>305</v>
      </c>
      <c r="B20" s="620" t="s">
        <v>305</v>
      </c>
      <c r="C20" s="338" t="s">
        <v>308</v>
      </c>
      <c r="D20" s="347" t="s">
        <v>583</v>
      </c>
      <c r="E20" s="653" t="s">
        <v>557</v>
      </c>
      <c r="F20" s="338" t="s">
        <v>898</v>
      </c>
      <c r="G20" s="333" t="s">
        <v>658</v>
      </c>
      <c r="H20" s="338" t="s">
        <v>899</v>
      </c>
      <c r="I20" s="338" t="s">
        <v>903</v>
      </c>
      <c r="J20" s="338" t="s">
        <v>904</v>
      </c>
      <c r="K20" s="345" t="s">
        <v>902</v>
      </c>
      <c r="L20" s="338" t="s">
        <v>306</v>
      </c>
      <c r="M20" s="654">
        <v>691.5</v>
      </c>
      <c r="N20" s="654">
        <v>9</v>
      </c>
      <c r="O20" s="654"/>
      <c r="P20" s="650">
        <v>1007</v>
      </c>
      <c r="Q20" s="651">
        <v>7</v>
      </c>
      <c r="R20" s="683">
        <f t="shared" si="1"/>
        <v>0.77777777777777779</v>
      </c>
      <c r="S20" s="650">
        <v>6</v>
      </c>
      <c r="T20" s="650">
        <v>1</v>
      </c>
      <c r="U20" s="650">
        <v>1007</v>
      </c>
      <c r="V20" s="651">
        <v>6</v>
      </c>
      <c r="W20" s="650">
        <v>7</v>
      </c>
      <c r="X20" s="650">
        <v>387</v>
      </c>
      <c r="Y20" s="833" t="s">
        <v>1223</v>
      </c>
    </row>
    <row r="21" spans="1:25" ht="66" x14ac:dyDescent="0.25">
      <c r="A21" s="631" t="s">
        <v>305</v>
      </c>
      <c r="B21" s="655" t="s">
        <v>305</v>
      </c>
      <c r="C21" s="338" t="s">
        <v>308</v>
      </c>
      <c r="D21" s="656" t="s">
        <v>583</v>
      </c>
      <c r="E21" s="656" t="s">
        <v>557</v>
      </c>
      <c r="F21" s="338" t="s">
        <v>898</v>
      </c>
      <c r="G21" s="336" t="s">
        <v>659</v>
      </c>
      <c r="H21" s="657" t="s">
        <v>899</v>
      </c>
      <c r="I21" s="338" t="s">
        <v>900</v>
      </c>
      <c r="J21" s="338" t="s">
        <v>901</v>
      </c>
      <c r="K21" s="658" t="s">
        <v>902</v>
      </c>
      <c r="L21" s="338" t="s">
        <v>306</v>
      </c>
      <c r="M21" s="659">
        <v>22653.5</v>
      </c>
      <c r="N21" s="659">
        <v>18</v>
      </c>
      <c r="O21" s="678"/>
      <c r="P21" s="650">
        <v>15519</v>
      </c>
      <c r="Q21" s="651">
        <v>31</v>
      </c>
      <c r="R21" s="683">
        <f t="shared" si="1"/>
        <v>1.7222222222222223</v>
      </c>
      <c r="S21" s="650">
        <v>227</v>
      </c>
      <c r="T21" s="650">
        <v>25</v>
      </c>
      <c r="U21" s="650">
        <v>15519</v>
      </c>
      <c r="V21" s="651">
        <v>31</v>
      </c>
      <c r="W21" s="650">
        <v>31</v>
      </c>
      <c r="X21" s="650">
        <v>1267</v>
      </c>
      <c r="Y21" s="613" t="s">
        <v>1224</v>
      </c>
    </row>
    <row r="22" spans="1:25" ht="66" x14ac:dyDescent="0.25">
      <c r="A22" s="660" t="s">
        <v>305</v>
      </c>
      <c r="B22" s="660" t="s">
        <v>305</v>
      </c>
      <c r="C22" s="338" t="s">
        <v>308</v>
      </c>
      <c r="D22" s="660" t="s">
        <v>583</v>
      </c>
      <c r="E22" s="660" t="s">
        <v>557</v>
      </c>
      <c r="F22" s="338" t="s">
        <v>898</v>
      </c>
      <c r="G22" s="337" t="s">
        <v>660</v>
      </c>
      <c r="H22" s="661" t="s">
        <v>899</v>
      </c>
      <c r="I22" s="338" t="s">
        <v>900</v>
      </c>
      <c r="J22" s="338" t="s">
        <v>901</v>
      </c>
      <c r="K22" s="660" t="s">
        <v>902</v>
      </c>
      <c r="L22" s="338" t="s">
        <v>306</v>
      </c>
      <c r="M22" s="662">
        <v>6744.5</v>
      </c>
      <c r="N22" s="662">
        <v>12</v>
      </c>
      <c r="O22" s="678"/>
      <c r="P22" s="650">
        <v>6883</v>
      </c>
      <c r="Q22" s="651">
        <v>20</v>
      </c>
      <c r="R22" s="683">
        <f t="shared" si="1"/>
        <v>1.6666666666666667</v>
      </c>
      <c r="S22" s="650">
        <v>59</v>
      </c>
      <c r="T22" s="650">
        <v>13</v>
      </c>
      <c r="U22" s="650">
        <v>6883</v>
      </c>
      <c r="V22" s="651">
        <v>68</v>
      </c>
      <c r="W22" s="650">
        <v>66</v>
      </c>
      <c r="X22" s="650">
        <v>790</v>
      </c>
      <c r="Y22" s="613" t="s">
        <v>1224</v>
      </c>
    </row>
    <row r="23" spans="1:25" ht="277.2" x14ac:dyDescent="0.25">
      <c r="A23" s="660" t="s">
        <v>305</v>
      </c>
      <c r="B23" s="660" t="s">
        <v>305</v>
      </c>
      <c r="C23" s="338" t="s">
        <v>308</v>
      </c>
      <c r="D23" s="660" t="s">
        <v>326</v>
      </c>
      <c r="E23" s="660" t="s">
        <v>661</v>
      </c>
      <c r="F23" s="338" t="s">
        <v>898</v>
      </c>
      <c r="G23" s="660" t="s">
        <v>662</v>
      </c>
      <c r="H23" s="661" t="s">
        <v>899</v>
      </c>
      <c r="I23" s="660" t="s">
        <v>900</v>
      </c>
      <c r="J23" s="338" t="s">
        <v>901</v>
      </c>
      <c r="K23" s="660" t="s">
        <v>902</v>
      </c>
      <c r="L23" s="338" t="s">
        <v>306</v>
      </c>
      <c r="M23" s="660">
        <v>6538</v>
      </c>
      <c r="N23" s="662">
        <v>258</v>
      </c>
      <c r="O23" s="679" t="s">
        <v>906</v>
      </c>
      <c r="P23" s="650">
        <v>19902</v>
      </c>
      <c r="Q23" s="650">
        <v>266</v>
      </c>
      <c r="R23" s="683">
        <f t="shared" si="1"/>
        <v>1.0310077519379846</v>
      </c>
      <c r="S23" s="650">
        <v>155</v>
      </c>
      <c r="T23" s="650">
        <v>27</v>
      </c>
      <c r="U23" s="650">
        <v>19902</v>
      </c>
      <c r="V23" s="650">
        <v>266</v>
      </c>
      <c r="W23" s="650">
        <v>13</v>
      </c>
      <c r="X23" s="650">
        <v>1176</v>
      </c>
      <c r="Y23" s="652"/>
    </row>
    <row r="24" spans="1:25" ht="58.2" customHeight="1" x14ac:dyDescent="0.25">
      <c r="A24" s="663" t="s">
        <v>305</v>
      </c>
      <c r="B24" s="663" t="s">
        <v>305</v>
      </c>
      <c r="C24" s="664" t="s">
        <v>308</v>
      </c>
      <c r="D24" s="663" t="s">
        <v>583</v>
      </c>
      <c r="E24" s="663" t="s">
        <v>907</v>
      </c>
      <c r="F24" s="664" t="s">
        <v>898</v>
      </c>
      <c r="G24" s="663" t="s">
        <v>917</v>
      </c>
      <c r="H24" s="664" t="s">
        <v>899</v>
      </c>
      <c r="I24" s="663" t="s">
        <v>572</v>
      </c>
      <c r="J24" s="663" t="s">
        <v>572</v>
      </c>
      <c r="K24" s="663" t="s">
        <v>572</v>
      </c>
      <c r="L24" s="664" t="s">
        <v>306</v>
      </c>
      <c r="M24" s="665" t="s">
        <v>572</v>
      </c>
      <c r="N24" s="663" t="s">
        <v>572</v>
      </c>
      <c r="O24" s="680"/>
      <c r="P24" s="668">
        <v>46841</v>
      </c>
      <c r="Q24" s="666" t="s">
        <v>1094</v>
      </c>
      <c r="R24" s="667" t="e">
        <f>Q24/N24</f>
        <v>#VALUE!</v>
      </c>
      <c r="S24" s="668">
        <v>600</v>
      </c>
      <c r="T24" s="666" t="s">
        <v>1094</v>
      </c>
      <c r="U24" s="668">
        <v>46841</v>
      </c>
      <c r="V24" s="666" t="s">
        <v>1094</v>
      </c>
      <c r="W24" s="666" t="s">
        <v>1094</v>
      </c>
      <c r="X24" s="666" t="s">
        <v>1094</v>
      </c>
      <c r="Y24" s="834" t="s">
        <v>1095</v>
      </c>
    </row>
    <row r="25" spans="1:25" ht="39.6" x14ac:dyDescent="0.25">
      <c r="A25" s="663" t="s">
        <v>305</v>
      </c>
      <c r="B25" s="663" t="s">
        <v>305</v>
      </c>
      <c r="C25" s="664" t="s">
        <v>308</v>
      </c>
      <c r="D25" s="663" t="s">
        <v>583</v>
      </c>
      <c r="E25" s="663" t="s">
        <v>907</v>
      </c>
      <c r="F25" s="664" t="s">
        <v>898</v>
      </c>
      <c r="G25" s="546" t="s">
        <v>919</v>
      </c>
      <c r="H25" s="664" t="s">
        <v>899</v>
      </c>
      <c r="I25" s="663" t="s">
        <v>572</v>
      </c>
      <c r="J25" s="663" t="s">
        <v>572</v>
      </c>
      <c r="K25" s="663" t="s">
        <v>572</v>
      </c>
      <c r="L25" s="664" t="s">
        <v>306</v>
      </c>
      <c r="M25" s="665" t="s">
        <v>572</v>
      </c>
      <c r="N25" s="663" t="s">
        <v>572</v>
      </c>
      <c r="O25" s="680"/>
      <c r="P25" s="668">
        <v>9420</v>
      </c>
      <c r="Q25" s="666" t="s">
        <v>1094</v>
      </c>
      <c r="R25" s="667" t="e">
        <f t="shared" si="1"/>
        <v>#VALUE!</v>
      </c>
      <c r="S25" s="668">
        <v>94</v>
      </c>
      <c r="T25" s="666" t="s">
        <v>1094</v>
      </c>
      <c r="U25" s="668">
        <v>9420</v>
      </c>
      <c r="V25" s="666" t="s">
        <v>1094</v>
      </c>
      <c r="W25" s="666" t="s">
        <v>1094</v>
      </c>
      <c r="X25" s="666" t="s">
        <v>1094</v>
      </c>
      <c r="Y25" s="834" t="s">
        <v>1095</v>
      </c>
    </row>
    <row r="26" spans="1:25" ht="39.6" x14ac:dyDescent="0.25">
      <c r="A26" s="663" t="s">
        <v>305</v>
      </c>
      <c r="B26" s="663" t="s">
        <v>305</v>
      </c>
      <c r="C26" s="664" t="s">
        <v>308</v>
      </c>
      <c r="D26" s="663" t="s">
        <v>583</v>
      </c>
      <c r="E26" s="663" t="s">
        <v>907</v>
      </c>
      <c r="F26" s="664" t="s">
        <v>898</v>
      </c>
      <c r="G26" s="546" t="s">
        <v>921</v>
      </c>
      <c r="H26" s="664" t="s">
        <v>899</v>
      </c>
      <c r="I26" s="663" t="s">
        <v>572</v>
      </c>
      <c r="J26" s="663" t="s">
        <v>572</v>
      </c>
      <c r="K26" s="663" t="s">
        <v>572</v>
      </c>
      <c r="L26" s="664" t="s">
        <v>306</v>
      </c>
      <c r="M26" s="665" t="s">
        <v>572</v>
      </c>
      <c r="N26" s="663" t="s">
        <v>572</v>
      </c>
      <c r="O26" s="680"/>
      <c r="P26" s="668">
        <v>824</v>
      </c>
      <c r="Q26" s="666" t="s">
        <v>1094</v>
      </c>
      <c r="R26" s="667" t="e">
        <f t="shared" si="1"/>
        <v>#VALUE!</v>
      </c>
      <c r="S26" s="668">
        <v>10</v>
      </c>
      <c r="T26" s="666" t="s">
        <v>1094</v>
      </c>
      <c r="U26" s="668">
        <v>824</v>
      </c>
      <c r="V26" s="666" t="s">
        <v>1094</v>
      </c>
      <c r="W26" s="666" t="s">
        <v>1094</v>
      </c>
      <c r="X26" s="666" t="s">
        <v>1094</v>
      </c>
      <c r="Y26" s="834" t="s">
        <v>1095</v>
      </c>
    </row>
    <row r="27" spans="1:25" ht="39.6" x14ac:dyDescent="0.25">
      <c r="A27" s="663" t="s">
        <v>305</v>
      </c>
      <c r="B27" s="663" t="s">
        <v>305</v>
      </c>
      <c r="C27" s="664" t="s">
        <v>308</v>
      </c>
      <c r="D27" s="663" t="s">
        <v>583</v>
      </c>
      <c r="E27" s="663" t="s">
        <v>907</v>
      </c>
      <c r="F27" s="664" t="s">
        <v>898</v>
      </c>
      <c r="G27" s="546" t="s">
        <v>923</v>
      </c>
      <c r="H27" s="664" t="s">
        <v>899</v>
      </c>
      <c r="I27" s="663" t="s">
        <v>572</v>
      </c>
      <c r="J27" s="663" t="s">
        <v>572</v>
      </c>
      <c r="K27" s="663" t="s">
        <v>572</v>
      </c>
      <c r="L27" s="664" t="s">
        <v>306</v>
      </c>
      <c r="M27" s="665" t="s">
        <v>572</v>
      </c>
      <c r="N27" s="663" t="s">
        <v>572</v>
      </c>
      <c r="O27" s="680"/>
      <c r="P27" s="668">
        <v>15014</v>
      </c>
      <c r="Q27" s="666" t="s">
        <v>1094</v>
      </c>
      <c r="R27" s="667" t="e">
        <f t="shared" si="1"/>
        <v>#VALUE!</v>
      </c>
      <c r="S27" s="668">
        <v>110</v>
      </c>
      <c r="T27" s="666" t="s">
        <v>1094</v>
      </c>
      <c r="U27" s="668">
        <v>15014</v>
      </c>
      <c r="V27" s="666" t="s">
        <v>1094</v>
      </c>
      <c r="W27" s="666" t="s">
        <v>1094</v>
      </c>
      <c r="X27" s="666" t="s">
        <v>1094</v>
      </c>
      <c r="Y27" s="834" t="s">
        <v>1095</v>
      </c>
    </row>
    <row r="28" spans="1:25" ht="39.6" x14ac:dyDescent="0.25">
      <c r="A28" s="663" t="s">
        <v>305</v>
      </c>
      <c r="B28" s="663" t="s">
        <v>305</v>
      </c>
      <c r="C28" s="664" t="s">
        <v>308</v>
      </c>
      <c r="D28" s="663" t="s">
        <v>583</v>
      </c>
      <c r="E28" s="663" t="s">
        <v>907</v>
      </c>
      <c r="F28" s="664" t="s">
        <v>898</v>
      </c>
      <c r="G28" s="546" t="s">
        <v>925</v>
      </c>
      <c r="H28" s="664" t="s">
        <v>899</v>
      </c>
      <c r="I28" s="663" t="s">
        <v>572</v>
      </c>
      <c r="J28" s="663" t="s">
        <v>572</v>
      </c>
      <c r="K28" s="663" t="s">
        <v>572</v>
      </c>
      <c r="L28" s="664" t="s">
        <v>306</v>
      </c>
      <c r="M28" s="665" t="s">
        <v>572</v>
      </c>
      <c r="N28" s="663" t="s">
        <v>572</v>
      </c>
      <c r="O28" s="680"/>
      <c r="P28" s="668">
        <v>2212</v>
      </c>
      <c r="Q28" s="666" t="s">
        <v>1094</v>
      </c>
      <c r="R28" s="667" t="e">
        <f t="shared" si="1"/>
        <v>#VALUE!</v>
      </c>
      <c r="S28" s="668">
        <v>27</v>
      </c>
      <c r="T28" s="666" t="s">
        <v>1094</v>
      </c>
      <c r="U28" s="668">
        <v>2212</v>
      </c>
      <c r="V28" s="666" t="s">
        <v>1094</v>
      </c>
      <c r="W28" s="666" t="s">
        <v>1094</v>
      </c>
      <c r="X28" s="666" t="s">
        <v>1094</v>
      </c>
      <c r="Y28" s="834" t="s">
        <v>1095</v>
      </c>
    </row>
    <row r="29" spans="1:25" ht="39.6" x14ac:dyDescent="0.25">
      <c r="A29" s="663" t="s">
        <v>305</v>
      </c>
      <c r="B29" s="663" t="s">
        <v>305</v>
      </c>
      <c r="C29" s="664" t="s">
        <v>308</v>
      </c>
      <c r="D29" s="663" t="s">
        <v>583</v>
      </c>
      <c r="E29" s="663" t="s">
        <v>907</v>
      </c>
      <c r="F29" s="664" t="s">
        <v>898</v>
      </c>
      <c r="G29" s="546" t="s">
        <v>927</v>
      </c>
      <c r="H29" s="664" t="s">
        <v>899</v>
      </c>
      <c r="I29" s="663" t="s">
        <v>572</v>
      </c>
      <c r="J29" s="663" t="s">
        <v>572</v>
      </c>
      <c r="K29" s="663" t="s">
        <v>572</v>
      </c>
      <c r="L29" s="664" t="s">
        <v>306</v>
      </c>
      <c r="M29" s="665" t="s">
        <v>572</v>
      </c>
      <c r="N29" s="663" t="s">
        <v>572</v>
      </c>
      <c r="O29" s="680"/>
      <c r="P29" s="668">
        <v>2596</v>
      </c>
      <c r="Q29" s="666" t="s">
        <v>1094</v>
      </c>
      <c r="R29" s="667" t="e">
        <f>Q29/N29</f>
        <v>#VALUE!</v>
      </c>
      <c r="S29" s="668">
        <v>43</v>
      </c>
      <c r="T29" s="666" t="s">
        <v>1094</v>
      </c>
      <c r="U29" s="668">
        <v>2596</v>
      </c>
      <c r="V29" s="666" t="s">
        <v>1094</v>
      </c>
      <c r="W29" s="666" t="s">
        <v>1094</v>
      </c>
      <c r="X29" s="666" t="s">
        <v>1094</v>
      </c>
      <c r="Y29" s="834" t="s">
        <v>1095</v>
      </c>
    </row>
    <row r="32" spans="1:25" x14ac:dyDescent="0.25">
      <c r="S32" s="630"/>
    </row>
    <row r="37" spans="19:19" x14ac:dyDescent="0.25">
      <c r="S37" s="630"/>
    </row>
  </sheetData>
  <phoneticPr fontId="24"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
  <sheetViews>
    <sheetView view="pageBreakPreview" zoomScale="60" zoomScaleNormal="100" workbookViewId="0">
      <selection activeCell="A24" sqref="A1:F24"/>
    </sheetView>
  </sheetViews>
  <sheetFormatPr defaultColWidth="9.109375" defaultRowHeight="13.2" x14ac:dyDescent="0.25"/>
  <cols>
    <col min="1" max="1" width="9.109375" style="12"/>
    <col min="2" max="2" width="14.44140625" style="12" customWidth="1"/>
    <col min="3" max="3" width="12.6640625" style="12" bestFit="1" customWidth="1"/>
    <col min="4" max="4" width="25.6640625" style="12" customWidth="1"/>
    <col min="5" max="5" width="25.88671875" style="12" customWidth="1"/>
    <col min="6" max="6" width="11.5546875" style="12" customWidth="1"/>
    <col min="7" max="16384" width="9.109375" style="12"/>
  </cols>
  <sheetData>
    <row r="1" spans="1:6" ht="13.8" thickBot="1" x14ac:dyDescent="0.3">
      <c r="A1" s="59" t="s">
        <v>182</v>
      </c>
      <c r="B1" s="60"/>
      <c r="C1" s="60"/>
      <c r="D1" s="60"/>
      <c r="E1" s="60"/>
      <c r="F1" s="60"/>
    </row>
    <row r="2" spans="1:6" x14ac:dyDescent="0.25">
      <c r="A2" s="60"/>
      <c r="E2" s="49" t="s">
        <v>1</v>
      </c>
      <c r="F2" s="37" t="s">
        <v>2</v>
      </c>
    </row>
    <row r="3" spans="1:6" ht="13.8" thickBot="1" x14ac:dyDescent="0.3">
      <c r="A3" s="13"/>
      <c r="B3" s="14"/>
      <c r="C3" s="14"/>
      <c r="D3" s="14"/>
      <c r="E3" s="97" t="s">
        <v>3</v>
      </c>
      <c r="F3" s="38">
        <v>2021</v>
      </c>
    </row>
    <row r="4" spans="1:6" ht="27" thickBot="1" x14ac:dyDescent="0.3">
      <c r="A4" s="375" t="s">
        <v>4</v>
      </c>
      <c r="B4" s="375" t="s">
        <v>183</v>
      </c>
      <c r="C4" s="375" t="s">
        <v>184</v>
      </c>
      <c r="D4" s="375" t="s">
        <v>185</v>
      </c>
      <c r="E4" s="375" t="s">
        <v>186</v>
      </c>
      <c r="F4" s="253" t="s">
        <v>15</v>
      </c>
    </row>
    <row r="5" spans="1:6" ht="54" thickBot="1" x14ac:dyDescent="0.35">
      <c r="A5" s="367" t="s">
        <v>305</v>
      </c>
      <c r="B5" s="376" t="s">
        <v>639</v>
      </c>
      <c r="C5" s="100" t="s">
        <v>928</v>
      </c>
      <c r="D5" s="377" t="s">
        <v>929</v>
      </c>
      <c r="E5" s="100" t="s">
        <v>930</v>
      </c>
      <c r="F5" s="378"/>
    </row>
    <row r="6" spans="1:6" ht="54" thickBot="1" x14ac:dyDescent="0.35">
      <c r="A6" s="367" t="s">
        <v>305</v>
      </c>
      <c r="B6" s="376" t="s">
        <v>643</v>
      </c>
      <c r="C6" s="368" t="s">
        <v>931</v>
      </c>
      <c r="D6" s="369" t="s">
        <v>932</v>
      </c>
      <c r="E6" s="368" t="s">
        <v>933</v>
      </c>
      <c r="F6" s="378"/>
    </row>
    <row r="7" spans="1:6" ht="54" thickBot="1" x14ac:dyDescent="0.35">
      <c r="A7" s="367" t="s">
        <v>305</v>
      </c>
      <c r="B7" s="376" t="s">
        <v>644</v>
      </c>
      <c r="C7" s="100" t="s">
        <v>934</v>
      </c>
      <c r="D7" s="369" t="s">
        <v>935</v>
      </c>
      <c r="E7" s="368" t="s">
        <v>936</v>
      </c>
      <c r="F7" s="378"/>
    </row>
    <row r="8" spans="1:6" ht="54" thickBot="1" x14ac:dyDescent="0.35">
      <c r="A8" s="367" t="s">
        <v>305</v>
      </c>
      <c r="B8" s="376" t="s">
        <v>645</v>
      </c>
      <c r="C8" s="100" t="s">
        <v>934</v>
      </c>
      <c r="D8" s="369" t="s">
        <v>937</v>
      </c>
      <c r="E8" s="368" t="s">
        <v>938</v>
      </c>
      <c r="F8" s="378"/>
    </row>
    <row r="9" spans="1:6" ht="53.4" x14ac:dyDescent="0.3">
      <c r="A9" s="367" t="s">
        <v>305</v>
      </c>
      <c r="B9" s="376" t="s">
        <v>646</v>
      </c>
      <c r="C9" s="368" t="s">
        <v>939</v>
      </c>
      <c r="D9" s="369" t="s">
        <v>940</v>
      </c>
      <c r="E9" s="368" t="s">
        <v>941</v>
      </c>
      <c r="F9" s="378"/>
    </row>
    <row r="10" spans="1:6" ht="53.4" x14ac:dyDescent="0.3">
      <c r="A10" s="367" t="s">
        <v>305</v>
      </c>
      <c r="B10" s="264" t="s">
        <v>647</v>
      </c>
      <c r="C10" s="368" t="s">
        <v>942</v>
      </c>
      <c r="D10" s="369" t="s">
        <v>943</v>
      </c>
      <c r="E10" s="368" t="s">
        <v>944</v>
      </c>
      <c r="F10" s="378"/>
    </row>
    <row r="11" spans="1:6" ht="53.4" x14ac:dyDescent="0.3">
      <c r="A11" s="367" t="s">
        <v>305</v>
      </c>
      <c r="B11" s="379" t="s">
        <v>649</v>
      </c>
      <c r="C11" s="368" t="s">
        <v>945</v>
      </c>
      <c r="D11" s="369" t="s">
        <v>932</v>
      </c>
      <c r="E11" s="368" t="s">
        <v>946</v>
      </c>
      <c r="F11" s="378"/>
    </row>
    <row r="12" spans="1:6" ht="54" thickBot="1" x14ac:dyDescent="0.35">
      <c r="A12" s="367" t="s">
        <v>305</v>
      </c>
      <c r="B12" s="380" t="s">
        <v>650</v>
      </c>
      <c r="C12" s="368" t="s">
        <v>947</v>
      </c>
      <c r="D12" s="369" t="s">
        <v>940</v>
      </c>
      <c r="E12" s="368" t="s">
        <v>948</v>
      </c>
      <c r="F12" s="378"/>
    </row>
    <row r="13" spans="1:6" ht="53.4" x14ac:dyDescent="0.3">
      <c r="A13" s="367" t="s">
        <v>305</v>
      </c>
      <c r="B13" s="379" t="s">
        <v>651</v>
      </c>
      <c r="C13" s="100" t="s">
        <v>949</v>
      </c>
      <c r="D13" s="377" t="s">
        <v>929</v>
      </c>
      <c r="E13" s="368" t="s">
        <v>950</v>
      </c>
      <c r="F13" s="378"/>
    </row>
    <row r="14" spans="1:6" ht="53.4" x14ac:dyDescent="0.3">
      <c r="A14" s="367" t="s">
        <v>305</v>
      </c>
      <c r="B14" s="379" t="s">
        <v>652</v>
      </c>
      <c r="C14" s="100" t="s">
        <v>949</v>
      </c>
      <c r="D14" s="369" t="s">
        <v>935</v>
      </c>
      <c r="E14" s="368" t="s">
        <v>951</v>
      </c>
      <c r="F14" s="378"/>
    </row>
    <row r="15" spans="1:6" ht="53.4" x14ac:dyDescent="0.3">
      <c r="A15" s="367" t="s">
        <v>305</v>
      </c>
      <c r="B15" s="379" t="s">
        <v>653</v>
      </c>
      <c r="C15" s="100" t="s">
        <v>952</v>
      </c>
      <c r="D15" s="369" t="s">
        <v>937</v>
      </c>
      <c r="E15" s="368" t="s">
        <v>953</v>
      </c>
      <c r="F15" s="378"/>
    </row>
    <row r="16" spans="1:6" ht="53.4" x14ac:dyDescent="0.3">
      <c r="A16" s="367" t="s">
        <v>305</v>
      </c>
      <c r="B16" s="379" t="s">
        <v>654</v>
      </c>
      <c r="C16" s="100" t="s">
        <v>949</v>
      </c>
      <c r="D16" s="369" t="s">
        <v>954</v>
      </c>
      <c r="E16" s="92" t="s">
        <v>955</v>
      </c>
      <c r="F16" s="378"/>
    </row>
    <row r="17" spans="1:6" ht="53.4" x14ac:dyDescent="0.3">
      <c r="A17" s="367" t="s">
        <v>305</v>
      </c>
      <c r="B17" s="264" t="s">
        <v>655</v>
      </c>
      <c r="C17" s="368" t="s">
        <v>956</v>
      </c>
      <c r="D17" s="369" t="s">
        <v>943</v>
      </c>
      <c r="E17" s="368" t="s">
        <v>957</v>
      </c>
      <c r="F17" s="378"/>
    </row>
    <row r="18" spans="1:6" ht="53.4" x14ac:dyDescent="0.3">
      <c r="A18" s="367" t="s">
        <v>305</v>
      </c>
      <c r="B18" s="379" t="s">
        <v>656</v>
      </c>
      <c r="C18" s="100" t="s">
        <v>958</v>
      </c>
      <c r="D18" s="369" t="s">
        <v>935</v>
      </c>
      <c r="E18" s="92" t="s">
        <v>951</v>
      </c>
      <c r="F18" s="378"/>
    </row>
    <row r="19" spans="1:6" ht="53.4" x14ac:dyDescent="0.3">
      <c r="A19" s="367" t="s">
        <v>305</v>
      </c>
      <c r="B19" s="379" t="s">
        <v>657</v>
      </c>
      <c r="C19" s="370" t="s">
        <v>959</v>
      </c>
      <c r="D19" s="369" t="s">
        <v>940</v>
      </c>
      <c r="E19" s="371" t="s">
        <v>948</v>
      </c>
      <c r="F19" s="378"/>
    </row>
    <row r="20" spans="1:6" ht="53.4" x14ac:dyDescent="0.3">
      <c r="A20" s="367" t="s">
        <v>305</v>
      </c>
      <c r="B20" s="379" t="s">
        <v>658</v>
      </c>
      <c r="C20" s="370" t="s">
        <v>960</v>
      </c>
      <c r="D20" s="369" t="s">
        <v>932</v>
      </c>
      <c r="E20" s="371" t="s">
        <v>946</v>
      </c>
      <c r="F20" s="378"/>
    </row>
    <row r="21" spans="1:6" ht="54" thickBot="1" x14ac:dyDescent="0.35">
      <c r="A21" s="367" t="s">
        <v>305</v>
      </c>
      <c r="B21" s="381" t="s">
        <v>659</v>
      </c>
      <c r="C21" s="100" t="s">
        <v>958</v>
      </c>
      <c r="D21" s="369" t="s">
        <v>937</v>
      </c>
      <c r="E21" s="371" t="s">
        <v>953</v>
      </c>
      <c r="F21" s="378"/>
    </row>
    <row r="22" spans="1:6" ht="53.4" x14ac:dyDescent="0.3">
      <c r="A22" s="367" t="s">
        <v>305</v>
      </c>
      <c r="B22" s="261" t="s">
        <v>660</v>
      </c>
      <c r="C22" s="100" t="s">
        <v>958</v>
      </c>
      <c r="D22" s="377" t="s">
        <v>929</v>
      </c>
      <c r="E22" s="371" t="s">
        <v>961</v>
      </c>
      <c r="F22" s="378"/>
    </row>
    <row r="23" spans="1:6" ht="66.599999999999994" x14ac:dyDescent="0.3">
      <c r="A23" s="372" t="s">
        <v>305</v>
      </c>
      <c r="B23" s="382" t="s">
        <v>662</v>
      </c>
      <c r="C23" s="373" t="s">
        <v>962</v>
      </c>
      <c r="D23" s="374" t="s">
        <v>963</v>
      </c>
      <c r="E23" s="374" t="s">
        <v>964</v>
      </c>
      <c r="F23" s="383"/>
    </row>
    <row r="24" spans="1:6" ht="66.599999999999994" x14ac:dyDescent="0.3">
      <c r="A24" s="357" t="s">
        <v>305</v>
      </c>
      <c r="B24" s="378" t="s">
        <v>965</v>
      </c>
      <c r="C24" s="368" t="s">
        <v>966</v>
      </c>
      <c r="D24" s="370" t="s">
        <v>967</v>
      </c>
      <c r="E24" s="350" t="s">
        <v>572</v>
      </c>
      <c r="F24" s="370" t="s">
        <v>968</v>
      </c>
    </row>
  </sheetData>
  <autoFilter ref="A4:F4" xr:uid="{00000000-0009-0000-0000-00000D000000}"/>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1"/>
  <sheetViews>
    <sheetView view="pageBreakPreview" zoomScale="60" zoomScaleNormal="70" workbookViewId="0">
      <selection activeCell="Z13" sqref="Z13"/>
    </sheetView>
  </sheetViews>
  <sheetFormatPr defaultColWidth="9.109375" defaultRowHeight="13.2" x14ac:dyDescent="0.25"/>
  <cols>
    <col min="1" max="2" width="9.109375" style="12"/>
    <col min="3" max="3" width="10.109375" style="12" customWidth="1"/>
    <col min="4" max="4" width="9.109375" style="12"/>
    <col min="5" max="5" width="10.6640625" style="12" customWidth="1"/>
    <col min="6" max="6" width="19.33203125" style="12" bestFit="1" customWidth="1"/>
    <col min="7" max="7" width="13.33203125" style="12" customWidth="1"/>
    <col min="8" max="11" width="9.109375" style="12"/>
    <col min="12" max="12" width="14.6640625" style="12" customWidth="1"/>
    <col min="13" max="13" width="12.6640625" style="12" customWidth="1"/>
    <col min="14" max="14" width="11.109375" style="12" customWidth="1"/>
    <col min="15" max="17" width="9.109375" style="12"/>
    <col min="18" max="18" width="19.88671875" style="12" customWidth="1"/>
    <col min="19" max="19" width="9.109375" style="12"/>
    <col min="20" max="20" width="14.6640625" style="12" customWidth="1"/>
    <col min="21" max="21" width="14.33203125" style="12" customWidth="1"/>
    <col min="22" max="22" width="27.109375" style="12" customWidth="1"/>
    <col min="23" max="16384" width="9.109375" style="12"/>
  </cols>
  <sheetData>
    <row r="1" spans="1:22" ht="13.8" thickBot="1" x14ac:dyDescent="0.3">
      <c r="A1" s="33" t="s">
        <v>187</v>
      </c>
      <c r="B1" s="60"/>
      <c r="C1" s="60"/>
      <c r="D1" s="60"/>
      <c r="E1" s="60"/>
      <c r="F1" s="60"/>
      <c r="G1" s="60"/>
      <c r="H1" s="60"/>
      <c r="I1" s="60"/>
      <c r="J1" s="60"/>
      <c r="K1" s="60"/>
      <c r="L1" s="60"/>
      <c r="M1" s="60"/>
      <c r="N1" s="60"/>
    </row>
    <row r="2" spans="1:22" x14ac:dyDescent="0.25">
      <c r="A2" s="60"/>
      <c r="U2" s="49" t="s">
        <v>1</v>
      </c>
      <c r="V2" s="37" t="s">
        <v>2</v>
      </c>
    </row>
    <row r="3" spans="1:22" ht="13.8" thickBot="1" x14ac:dyDescent="0.3">
      <c r="A3" s="62"/>
      <c r="U3" s="9" t="s">
        <v>3</v>
      </c>
      <c r="V3" s="64">
        <v>2021</v>
      </c>
    </row>
    <row r="4" spans="1:22" ht="53.4" thickBot="1" x14ac:dyDescent="0.3">
      <c r="A4" s="39" t="s">
        <v>4</v>
      </c>
      <c r="B4" s="39" t="s">
        <v>7</v>
      </c>
      <c r="C4" s="39" t="s">
        <v>8</v>
      </c>
      <c r="D4" s="39" t="s">
        <v>78</v>
      </c>
      <c r="E4" s="39" t="s">
        <v>5</v>
      </c>
      <c r="F4" s="61" t="s">
        <v>188</v>
      </c>
      <c r="G4" s="61" t="s">
        <v>189</v>
      </c>
      <c r="H4" s="39" t="s">
        <v>190</v>
      </c>
      <c r="I4" s="39" t="s">
        <v>191</v>
      </c>
      <c r="J4" s="39" t="s">
        <v>192</v>
      </c>
      <c r="K4" s="39" t="s">
        <v>193</v>
      </c>
      <c r="L4" s="39" t="s">
        <v>194</v>
      </c>
      <c r="M4" s="39" t="s">
        <v>195</v>
      </c>
      <c r="N4" s="39" t="s">
        <v>15</v>
      </c>
      <c r="O4" s="40" t="s">
        <v>196</v>
      </c>
      <c r="P4" s="40" t="s">
        <v>197</v>
      </c>
      <c r="Q4" s="40" t="s">
        <v>198</v>
      </c>
      <c r="R4" s="40" t="s">
        <v>199</v>
      </c>
      <c r="S4" s="40" t="s">
        <v>200</v>
      </c>
      <c r="T4" s="40" t="s">
        <v>201</v>
      </c>
      <c r="U4" s="40" t="s">
        <v>202</v>
      </c>
      <c r="V4" s="40" t="s">
        <v>39</v>
      </c>
    </row>
    <row r="5" spans="1:22" ht="27" x14ac:dyDescent="0.3">
      <c r="A5" s="338" t="s">
        <v>305</v>
      </c>
      <c r="B5" s="339" t="s">
        <v>551</v>
      </c>
      <c r="C5" s="90" t="s">
        <v>583</v>
      </c>
      <c r="D5" s="90" t="s">
        <v>554</v>
      </c>
      <c r="E5" s="338" t="s">
        <v>306</v>
      </c>
      <c r="F5" s="340" t="s">
        <v>908</v>
      </c>
      <c r="G5" s="341" t="s">
        <v>909</v>
      </c>
      <c r="H5" s="93">
        <v>408</v>
      </c>
      <c r="I5" s="342">
        <v>115778.5</v>
      </c>
      <c r="J5" s="342">
        <v>115778.5</v>
      </c>
      <c r="K5" s="343">
        <v>1287.933</v>
      </c>
      <c r="L5" s="343">
        <v>1287.933</v>
      </c>
      <c r="M5" s="344" t="s">
        <v>572</v>
      </c>
      <c r="N5" s="328"/>
      <c r="O5" s="412">
        <v>339</v>
      </c>
      <c r="P5" s="684">
        <v>54216</v>
      </c>
      <c r="Q5" s="684">
        <v>54216</v>
      </c>
      <c r="R5" s="35" t="s">
        <v>311</v>
      </c>
      <c r="S5" s="63">
        <v>508.71136454145699</v>
      </c>
      <c r="T5" s="63">
        <v>508.71136454145699</v>
      </c>
      <c r="U5" s="412" t="s">
        <v>572</v>
      </c>
      <c r="V5" s="30"/>
    </row>
    <row r="6" spans="1:22" ht="27" x14ac:dyDescent="0.3">
      <c r="A6" s="345" t="s">
        <v>305</v>
      </c>
      <c r="B6" s="339" t="s">
        <v>551</v>
      </c>
      <c r="C6" s="91" t="s">
        <v>583</v>
      </c>
      <c r="D6" s="91" t="s">
        <v>554</v>
      </c>
      <c r="E6" s="338" t="s">
        <v>306</v>
      </c>
      <c r="F6" s="346" t="s">
        <v>910</v>
      </c>
      <c r="G6" s="347" t="s">
        <v>909</v>
      </c>
      <c r="H6" s="92">
        <v>1961</v>
      </c>
      <c r="I6" s="348">
        <v>347833</v>
      </c>
      <c r="J6" s="348">
        <v>347833</v>
      </c>
      <c r="K6" s="349">
        <v>2476.4915000000001</v>
      </c>
      <c r="L6" s="349">
        <v>2476.4915000000001</v>
      </c>
      <c r="M6" s="350" t="s">
        <v>572</v>
      </c>
      <c r="N6" s="329"/>
      <c r="O6" s="685">
        <v>1940</v>
      </c>
      <c r="P6" s="686">
        <v>332086</v>
      </c>
      <c r="Q6" s="686">
        <v>332086</v>
      </c>
      <c r="R6" s="35" t="s">
        <v>311</v>
      </c>
      <c r="S6" s="29">
        <v>2996.8229327213753</v>
      </c>
      <c r="T6" s="29">
        <v>2996.8229327213753</v>
      </c>
      <c r="U6" s="412" t="s">
        <v>572</v>
      </c>
      <c r="V6" s="30"/>
    </row>
    <row r="7" spans="1:22" ht="27" x14ac:dyDescent="0.3">
      <c r="A7" s="345" t="s">
        <v>305</v>
      </c>
      <c r="B7" s="339" t="s">
        <v>551</v>
      </c>
      <c r="C7" s="91" t="s">
        <v>583</v>
      </c>
      <c r="D7" s="91" t="s">
        <v>554</v>
      </c>
      <c r="E7" s="338" t="s">
        <v>306</v>
      </c>
      <c r="F7" s="346" t="s">
        <v>911</v>
      </c>
      <c r="G7" s="347" t="s">
        <v>909</v>
      </c>
      <c r="H7" s="92">
        <v>587</v>
      </c>
      <c r="I7" s="348">
        <v>74190</v>
      </c>
      <c r="J7" s="348">
        <v>74190</v>
      </c>
      <c r="K7" s="349">
        <v>301.43349999999998</v>
      </c>
      <c r="L7" s="349">
        <v>301.43349999999998</v>
      </c>
      <c r="M7" s="350" t="s">
        <v>572</v>
      </c>
      <c r="N7" s="329"/>
      <c r="O7" s="685">
        <v>575</v>
      </c>
      <c r="P7" s="686">
        <v>50731</v>
      </c>
      <c r="Q7" s="686">
        <v>50731</v>
      </c>
      <c r="R7" s="35" t="s">
        <v>311</v>
      </c>
      <c r="S7" s="29">
        <v>389.47309167545399</v>
      </c>
      <c r="T7" s="29">
        <v>389.47309167545399</v>
      </c>
      <c r="U7" s="412" t="s">
        <v>572</v>
      </c>
      <c r="V7" s="30"/>
    </row>
    <row r="8" spans="1:22" ht="27" x14ac:dyDescent="0.3">
      <c r="A8" s="345" t="s">
        <v>305</v>
      </c>
      <c r="B8" s="339" t="s">
        <v>551</v>
      </c>
      <c r="C8" s="91" t="s">
        <v>583</v>
      </c>
      <c r="D8" s="91" t="s">
        <v>554</v>
      </c>
      <c r="E8" s="338" t="s">
        <v>306</v>
      </c>
      <c r="F8" s="351" t="s">
        <v>731</v>
      </c>
      <c r="G8" s="347" t="s">
        <v>909</v>
      </c>
      <c r="H8" s="92">
        <v>26</v>
      </c>
      <c r="I8" s="348">
        <v>5536.5</v>
      </c>
      <c r="J8" s="348">
        <v>5536.5</v>
      </c>
      <c r="K8" s="349">
        <v>935.04650000000004</v>
      </c>
      <c r="L8" s="349">
        <v>935.04650000000004</v>
      </c>
      <c r="M8" s="350" t="s">
        <v>572</v>
      </c>
      <c r="N8" s="329"/>
      <c r="O8" s="685">
        <v>25</v>
      </c>
      <c r="P8" s="686">
        <v>5271</v>
      </c>
      <c r="Q8" s="686">
        <v>5271</v>
      </c>
      <c r="R8" s="35" t="s">
        <v>311</v>
      </c>
      <c r="S8" s="29">
        <v>1134</v>
      </c>
      <c r="T8" s="29">
        <v>1134</v>
      </c>
      <c r="U8" s="412" t="s">
        <v>572</v>
      </c>
      <c r="V8" s="30"/>
    </row>
    <row r="9" spans="1:22" ht="27" x14ac:dyDescent="0.3">
      <c r="A9" s="345" t="s">
        <v>305</v>
      </c>
      <c r="B9" s="339" t="s">
        <v>551</v>
      </c>
      <c r="C9" s="91" t="s">
        <v>583</v>
      </c>
      <c r="D9" s="91" t="s">
        <v>554</v>
      </c>
      <c r="E9" s="338" t="s">
        <v>306</v>
      </c>
      <c r="F9" s="346" t="s">
        <v>743</v>
      </c>
      <c r="G9" s="347" t="s">
        <v>912</v>
      </c>
      <c r="H9" s="92">
        <v>28</v>
      </c>
      <c r="I9" s="330">
        <v>4421</v>
      </c>
      <c r="J9" s="330">
        <v>4421</v>
      </c>
      <c r="K9" s="349">
        <v>1771.9114999999999</v>
      </c>
      <c r="L9" s="349">
        <v>1771.9114999999999</v>
      </c>
      <c r="M9" s="350" t="s">
        <v>572</v>
      </c>
      <c r="N9" s="331"/>
      <c r="O9" s="685">
        <v>31</v>
      </c>
      <c r="P9" s="682">
        <v>3734</v>
      </c>
      <c r="Q9" s="682">
        <v>3734</v>
      </c>
      <c r="R9" s="35" t="s">
        <v>311</v>
      </c>
      <c r="S9" s="29">
        <v>1469</v>
      </c>
      <c r="T9" s="29">
        <v>1469</v>
      </c>
      <c r="U9" s="412" t="s">
        <v>572</v>
      </c>
      <c r="V9" s="30"/>
    </row>
    <row r="10" spans="1:22" ht="53.4" x14ac:dyDescent="0.3">
      <c r="A10" s="345" t="s">
        <v>305</v>
      </c>
      <c r="B10" s="339" t="s">
        <v>551</v>
      </c>
      <c r="C10" s="91" t="s">
        <v>583</v>
      </c>
      <c r="D10" s="91" t="s">
        <v>554</v>
      </c>
      <c r="E10" s="338" t="s">
        <v>306</v>
      </c>
      <c r="F10" s="352" t="s">
        <v>913</v>
      </c>
      <c r="G10" s="347" t="s">
        <v>909</v>
      </c>
      <c r="H10" s="92">
        <v>53</v>
      </c>
      <c r="I10" s="330">
        <v>4692</v>
      </c>
      <c r="J10" s="330">
        <v>4692</v>
      </c>
      <c r="K10" s="349">
        <v>306.97399999999999</v>
      </c>
      <c r="L10" s="349">
        <v>306.97399999999999</v>
      </c>
      <c r="M10" s="350" t="s">
        <v>572</v>
      </c>
      <c r="N10" s="332"/>
      <c r="O10" s="685">
        <v>69</v>
      </c>
      <c r="P10" s="685">
        <v>0</v>
      </c>
      <c r="Q10" s="685">
        <v>0</v>
      </c>
      <c r="R10" s="35" t="s">
        <v>311</v>
      </c>
      <c r="S10" s="29">
        <v>0</v>
      </c>
      <c r="T10" s="29">
        <v>0</v>
      </c>
      <c r="U10" s="412" t="s">
        <v>572</v>
      </c>
      <c r="V10" s="613" t="s">
        <v>1174</v>
      </c>
    </row>
    <row r="11" spans="1:22" ht="27" x14ac:dyDescent="0.3">
      <c r="A11" s="345" t="s">
        <v>305</v>
      </c>
      <c r="B11" s="339" t="s">
        <v>551</v>
      </c>
      <c r="C11" s="91" t="s">
        <v>583</v>
      </c>
      <c r="D11" s="353" t="s">
        <v>556</v>
      </c>
      <c r="E11" s="338" t="s">
        <v>306</v>
      </c>
      <c r="F11" s="354" t="s">
        <v>751</v>
      </c>
      <c r="G11" s="347" t="s">
        <v>909</v>
      </c>
      <c r="H11" s="350">
        <v>385</v>
      </c>
      <c r="I11" s="348">
        <v>60275.5</v>
      </c>
      <c r="J11" s="348">
        <v>60275.5</v>
      </c>
      <c r="K11" s="349">
        <v>2432.6325000000002</v>
      </c>
      <c r="L11" s="349">
        <v>2432.6325000000002</v>
      </c>
      <c r="M11" s="350" t="s">
        <v>572</v>
      </c>
      <c r="N11" s="333"/>
      <c r="O11" s="685">
        <v>340</v>
      </c>
      <c r="P11" s="686">
        <v>48442</v>
      </c>
      <c r="Q11" s="686">
        <v>48442</v>
      </c>
      <c r="R11" s="35" t="s">
        <v>311</v>
      </c>
      <c r="S11" s="490">
        <v>1172.5443509523741</v>
      </c>
      <c r="T11" s="490">
        <v>1172.5443509523741</v>
      </c>
      <c r="U11" s="412" t="s">
        <v>572</v>
      </c>
      <c r="V11" s="30"/>
    </row>
    <row r="12" spans="1:22" ht="27" x14ac:dyDescent="0.3">
      <c r="A12" s="345" t="s">
        <v>305</v>
      </c>
      <c r="B12" s="339" t="s">
        <v>551</v>
      </c>
      <c r="C12" s="91" t="s">
        <v>583</v>
      </c>
      <c r="D12" s="353" t="s">
        <v>556</v>
      </c>
      <c r="E12" s="338" t="s">
        <v>306</v>
      </c>
      <c r="F12" s="354" t="s">
        <v>908</v>
      </c>
      <c r="G12" s="347" t="s">
        <v>909</v>
      </c>
      <c r="H12" s="92">
        <v>1682</v>
      </c>
      <c r="I12" s="348">
        <v>384484.5</v>
      </c>
      <c r="J12" s="348">
        <v>384484.5</v>
      </c>
      <c r="K12" s="349">
        <v>5409.73</v>
      </c>
      <c r="L12" s="349">
        <v>5409.73</v>
      </c>
      <c r="M12" s="350" t="s">
        <v>572</v>
      </c>
      <c r="N12" s="334"/>
      <c r="O12" s="685">
        <v>1309</v>
      </c>
      <c r="P12" s="686">
        <v>240196</v>
      </c>
      <c r="Q12" s="686">
        <v>240196</v>
      </c>
      <c r="R12" s="35" t="s">
        <v>311</v>
      </c>
      <c r="S12" s="490">
        <v>2344.0152564794962</v>
      </c>
      <c r="T12" s="490">
        <v>2344.0152564794962</v>
      </c>
      <c r="U12" s="412" t="s">
        <v>572</v>
      </c>
      <c r="V12" s="30"/>
    </row>
    <row r="13" spans="1:22" ht="27" x14ac:dyDescent="0.3">
      <c r="A13" s="345" t="s">
        <v>305</v>
      </c>
      <c r="B13" s="339" t="s">
        <v>551</v>
      </c>
      <c r="C13" s="91" t="s">
        <v>583</v>
      </c>
      <c r="D13" s="353" t="s">
        <v>556</v>
      </c>
      <c r="E13" s="338" t="s">
        <v>306</v>
      </c>
      <c r="F13" s="354" t="s">
        <v>910</v>
      </c>
      <c r="G13" s="347" t="s">
        <v>909</v>
      </c>
      <c r="H13" s="91">
        <v>4784</v>
      </c>
      <c r="I13" s="348">
        <v>524612</v>
      </c>
      <c r="J13" s="348">
        <v>524612</v>
      </c>
      <c r="K13" s="349">
        <v>5290.7539999999999</v>
      </c>
      <c r="L13" s="349">
        <v>5290.7539999999999</v>
      </c>
      <c r="M13" s="350" t="s">
        <v>572</v>
      </c>
      <c r="N13" s="333"/>
      <c r="O13" s="685">
        <v>3846</v>
      </c>
      <c r="P13" s="686">
        <v>422461</v>
      </c>
      <c r="Q13" s="686">
        <v>422461</v>
      </c>
      <c r="R13" s="35" t="s">
        <v>311</v>
      </c>
      <c r="S13" s="490">
        <v>5051.3605049639318</v>
      </c>
      <c r="T13" s="490">
        <v>5051.3605049639318</v>
      </c>
      <c r="U13" s="412" t="s">
        <v>572</v>
      </c>
      <c r="V13" s="30"/>
    </row>
    <row r="14" spans="1:22" ht="27" x14ac:dyDescent="0.3">
      <c r="A14" s="345" t="s">
        <v>305</v>
      </c>
      <c r="B14" s="339" t="s">
        <v>551</v>
      </c>
      <c r="C14" s="91" t="s">
        <v>583</v>
      </c>
      <c r="D14" s="353" t="s">
        <v>556</v>
      </c>
      <c r="E14" s="338" t="s">
        <v>306</v>
      </c>
      <c r="F14" s="354" t="s">
        <v>911</v>
      </c>
      <c r="G14" s="347" t="s">
        <v>909</v>
      </c>
      <c r="H14" s="91">
        <v>2408</v>
      </c>
      <c r="I14" s="348">
        <v>252440.5</v>
      </c>
      <c r="J14" s="348">
        <v>252440.5</v>
      </c>
      <c r="K14" s="349">
        <v>1614.5934999999999</v>
      </c>
      <c r="L14" s="349">
        <v>1614.5934999999999</v>
      </c>
      <c r="M14" s="350" t="s">
        <v>572</v>
      </c>
      <c r="N14" s="333"/>
      <c r="O14" s="685">
        <v>1719</v>
      </c>
      <c r="P14" s="686">
        <v>230369</v>
      </c>
      <c r="Q14" s="686">
        <v>230369</v>
      </c>
      <c r="R14" s="35" t="s">
        <v>311</v>
      </c>
      <c r="S14" s="490">
        <v>2426.1182384671515</v>
      </c>
      <c r="T14" s="490">
        <v>2426.1182384671515</v>
      </c>
      <c r="U14" s="412" t="s">
        <v>572</v>
      </c>
      <c r="V14" s="30"/>
    </row>
    <row r="15" spans="1:22" ht="27" x14ac:dyDescent="0.3">
      <c r="A15" s="345" t="s">
        <v>305</v>
      </c>
      <c r="B15" s="339" t="s">
        <v>551</v>
      </c>
      <c r="C15" s="91" t="s">
        <v>583</v>
      </c>
      <c r="D15" s="353" t="s">
        <v>556</v>
      </c>
      <c r="E15" s="338" t="s">
        <v>306</v>
      </c>
      <c r="F15" s="355" t="s">
        <v>731</v>
      </c>
      <c r="G15" s="347" t="s">
        <v>909</v>
      </c>
      <c r="H15" s="91">
        <v>218</v>
      </c>
      <c r="I15" s="348">
        <v>38029</v>
      </c>
      <c r="J15" s="348">
        <v>38029</v>
      </c>
      <c r="K15" s="349">
        <v>11014.0625</v>
      </c>
      <c r="L15" s="349">
        <v>11014.0625</v>
      </c>
      <c r="M15" s="350" t="s">
        <v>572</v>
      </c>
      <c r="N15" s="333"/>
      <c r="O15" s="685">
        <v>203</v>
      </c>
      <c r="P15" s="685">
        <v>31122.5</v>
      </c>
      <c r="Q15" s="685">
        <v>31122.5</v>
      </c>
      <c r="R15" s="35" t="s">
        <v>311</v>
      </c>
      <c r="S15" s="490">
        <v>12166.48467</v>
      </c>
      <c r="T15" s="490">
        <v>12166.48467</v>
      </c>
      <c r="U15" s="412" t="s">
        <v>572</v>
      </c>
      <c r="V15" s="30"/>
    </row>
    <row r="16" spans="1:22" ht="27" x14ac:dyDescent="0.3">
      <c r="A16" s="345" t="s">
        <v>305</v>
      </c>
      <c r="B16" s="339" t="s">
        <v>551</v>
      </c>
      <c r="C16" s="91" t="s">
        <v>583</v>
      </c>
      <c r="D16" s="353" t="s">
        <v>556</v>
      </c>
      <c r="E16" s="338" t="s">
        <v>306</v>
      </c>
      <c r="F16" s="354" t="s">
        <v>743</v>
      </c>
      <c r="G16" s="347" t="s">
        <v>912</v>
      </c>
      <c r="H16" s="91">
        <v>205</v>
      </c>
      <c r="I16" s="348">
        <v>29762</v>
      </c>
      <c r="J16" s="348">
        <v>29762</v>
      </c>
      <c r="K16" s="349">
        <v>25050.5275</v>
      </c>
      <c r="L16" s="349">
        <v>25050.5275</v>
      </c>
      <c r="M16" s="350" t="s">
        <v>572</v>
      </c>
      <c r="N16" s="333"/>
      <c r="O16" s="685">
        <v>186</v>
      </c>
      <c r="P16" s="686">
        <v>28432.3</v>
      </c>
      <c r="Q16" s="686">
        <v>28432.3</v>
      </c>
      <c r="R16" s="35" t="s">
        <v>311</v>
      </c>
      <c r="S16" s="490">
        <v>20407.498250000001</v>
      </c>
      <c r="T16" s="490">
        <v>20407.498250000001</v>
      </c>
      <c r="U16" s="412" t="s">
        <v>572</v>
      </c>
      <c r="V16" s="30"/>
    </row>
    <row r="17" spans="1:22" ht="53.4" x14ac:dyDescent="0.3">
      <c r="A17" s="345" t="s">
        <v>305</v>
      </c>
      <c r="B17" s="339" t="s">
        <v>551</v>
      </c>
      <c r="C17" s="91" t="s">
        <v>583</v>
      </c>
      <c r="D17" s="353" t="s">
        <v>556</v>
      </c>
      <c r="E17" s="338" t="s">
        <v>306</v>
      </c>
      <c r="F17" s="352" t="s">
        <v>913</v>
      </c>
      <c r="G17" s="347" t="s">
        <v>909</v>
      </c>
      <c r="H17" s="91">
        <v>114</v>
      </c>
      <c r="I17" s="330">
        <v>10463</v>
      </c>
      <c r="J17" s="330">
        <v>10463</v>
      </c>
      <c r="K17" s="349">
        <v>612.48400000000004</v>
      </c>
      <c r="L17" s="349">
        <v>612.48400000000004</v>
      </c>
      <c r="M17" s="350" t="s">
        <v>572</v>
      </c>
      <c r="N17" s="332"/>
      <c r="O17" s="685">
        <v>135</v>
      </c>
      <c r="P17" s="685">
        <v>0</v>
      </c>
      <c r="Q17" s="685">
        <v>0</v>
      </c>
      <c r="R17" s="35" t="s">
        <v>311</v>
      </c>
      <c r="S17" s="29">
        <v>0</v>
      </c>
      <c r="T17" s="29">
        <v>0</v>
      </c>
      <c r="U17" s="412" t="s">
        <v>572</v>
      </c>
      <c r="V17" s="613" t="s">
        <v>1174</v>
      </c>
    </row>
    <row r="18" spans="1:22" ht="27" x14ac:dyDescent="0.3">
      <c r="A18" s="345" t="s">
        <v>305</v>
      </c>
      <c r="B18" s="339" t="s">
        <v>551</v>
      </c>
      <c r="C18" s="91" t="s">
        <v>583</v>
      </c>
      <c r="D18" s="353" t="s">
        <v>557</v>
      </c>
      <c r="E18" s="338" t="s">
        <v>306</v>
      </c>
      <c r="F18" s="354" t="s">
        <v>908</v>
      </c>
      <c r="G18" s="347" t="s">
        <v>909</v>
      </c>
      <c r="H18" s="91">
        <v>99</v>
      </c>
      <c r="I18" s="348">
        <v>6744.5</v>
      </c>
      <c r="J18" s="348">
        <v>6744.5</v>
      </c>
      <c r="K18" s="349">
        <v>64.537999999999997</v>
      </c>
      <c r="L18" s="349">
        <v>64.537999999999997</v>
      </c>
      <c r="M18" s="350" t="s">
        <v>572</v>
      </c>
      <c r="N18" s="333"/>
      <c r="O18" s="685">
        <v>62</v>
      </c>
      <c r="P18" s="686">
        <v>6883</v>
      </c>
      <c r="Q18" s="686">
        <v>6883</v>
      </c>
      <c r="R18" s="35" t="s">
        <v>311</v>
      </c>
      <c r="S18" s="29">
        <v>40</v>
      </c>
      <c r="T18" s="29">
        <v>40</v>
      </c>
      <c r="U18" s="412" t="s">
        <v>572</v>
      </c>
      <c r="V18" s="30"/>
    </row>
    <row r="19" spans="1:22" ht="27" x14ac:dyDescent="0.3">
      <c r="A19" s="345" t="s">
        <v>305</v>
      </c>
      <c r="B19" s="339" t="s">
        <v>551</v>
      </c>
      <c r="C19" s="91" t="s">
        <v>583</v>
      </c>
      <c r="D19" s="353" t="s">
        <v>557</v>
      </c>
      <c r="E19" s="338" t="s">
        <v>306</v>
      </c>
      <c r="F19" s="354" t="s">
        <v>910</v>
      </c>
      <c r="G19" s="347" t="s">
        <v>909</v>
      </c>
      <c r="H19" s="91">
        <v>418</v>
      </c>
      <c r="I19" s="348">
        <v>47259</v>
      </c>
      <c r="J19" s="348">
        <v>47259</v>
      </c>
      <c r="K19" s="349">
        <v>351.10399999999998</v>
      </c>
      <c r="L19" s="349">
        <v>351.10399999999998</v>
      </c>
      <c r="M19" s="350" t="s">
        <v>572</v>
      </c>
      <c r="N19" s="333"/>
      <c r="O19" s="685">
        <v>361</v>
      </c>
      <c r="P19" s="686">
        <v>52929</v>
      </c>
      <c r="Q19" s="686">
        <v>52929</v>
      </c>
      <c r="R19" s="35" t="s">
        <v>311</v>
      </c>
      <c r="S19" s="29">
        <v>1172.7182764712829</v>
      </c>
      <c r="T19" s="29">
        <v>1172.7182764712829</v>
      </c>
      <c r="U19" s="412" t="s">
        <v>572</v>
      </c>
      <c r="V19" s="30"/>
    </row>
    <row r="20" spans="1:22" ht="27" x14ac:dyDescent="0.3">
      <c r="A20" s="345" t="s">
        <v>305</v>
      </c>
      <c r="B20" s="339" t="s">
        <v>551</v>
      </c>
      <c r="C20" s="91" t="s">
        <v>583</v>
      </c>
      <c r="D20" s="353" t="s">
        <v>557</v>
      </c>
      <c r="E20" s="338" t="s">
        <v>306</v>
      </c>
      <c r="F20" s="354" t="s">
        <v>911</v>
      </c>
      <c r="G20" s="347" t="s">
        <v>909</v>
      </c>
      <c r="H20" s="91">
        <v>343</v>
      </c>
      <c r="I20" s="335">
        <v>22653.5</v>
      </c>
      <c r="J20" s="335">
        <v>22653.5</v>
      </c>
      <c r="K20" s="349">
        <v>15.019</v>
      </c>
      <c r="L20" s="349">
        <v>15.019</v>
      </c>
      <c r="M20" s="350" t="s">
        <v>572</v>
      </c>
      <c r="N20" s="333"/>
      <c r="O20" s="685">
        <v>237</v>
      </c>
      <c r="P20" s="686">
        <v>15519</v>
      </c>
      <c r="Q20" s="686">
        <v>15519</v>
      </c>
      <c r="R20" s="35" t="s">
        <v>311</v>
      </c>
      <c r="S20" s="29">
        <v>187.08424405270557</v>
      </c>
      <c r="T20" s="29">
        <v>187.08424405270557</v>
      </c>
      <c r="U20" s="412" t="s">
        <v>572</v>
      </c>
      <c r="V20" s="30"/>
    </row>
    <row r="21" spans="1:22" ht="27" x14ac:dyDescent="0.3">
      <c r="A21" s="345" t="s">
        <v>305</v>
      </c>
      <c r="B21" s="339" t="s">
        <v>551</v>
      </c>
      <c r="C21" s="91" t="s">
        <v>583</v>
      </c>
      <c r="D21" s="353" t="s">
        <v>557</v>
      </c>
      <c r="E21" s="338" t="s">
        <v>306</v>
      </c>
      <c r="F21" s="355" t="s">
        <v>731</v>
      </c>
      <c r="G21" s="347" t="s">
        <v>909</v>
      </c>
      <c r="H21" s="91">
        <v>9</v>
      </c>
      <c r="I21" s="356">
        <v>1578.5</v>
      </c>
      <c r="J21" s="356">
        <v>1578.5</v>
      </c>
      <c r="K21" s="349">
        <v>395.18950000000001</v>
      </c>
      <c r="L21" s="349">
        <v>395.18950000000001</v>
      </c>
      <c r="M21" s="350" t="s">
        <v>572</v>
      </c>
      <c r="N21" s="336"/>
      <c r="O21" s="685">
        <v>10</v>
      </c>
      <c r="P21" s="686">
        <v>1708</v>
      </c>
      <c r="Q21" s="686">
        <v>1708</v>
      </c>
      <c r="R21" s="35" t="s">
        <v>311</v>
      </c>
      <c r="S21" s="29">
        <v>412</v>
      </c>
      <c r="T21" s="29">
        <v>412</v>
      </c>
      <c r="U21" s="412" t="s">
        <v>572</v>
      </c>
      <c r="V21" s="30"/>
    </row>
    <row r="22" spans="1:22" ht="27" x14ac:dyDescent="0.3">
      <c r="A22" s="345" t="s">
        <v>305</v>
      </c>
      <c r="B22" s="339" t="s">
        <v>551</v>
      </c>
      <c r="C22" s="91" t="s">
        <v>583</v>
      </c>
      <c r="D22" s="353" t="s">
        <v>557</v>
      </c>
      <c r="E22" s="338" t="s">
        <v>306</v>
      </c>
      <c r="F22" s="354" t="s">
        <v>743</v>
      </c>
      <c r="G22" s="347" t="s">
        <v>912</v>
      </c>
      <c r="H22" s="91">
        <v>7</v>
      </c>
      <c r="I22" s="349">
        <v>691.5</v>
      </c>
      <c r="J22" s="349">
        <v>691.5</v>
      </c>
      <c r="K22" s="349">
        <v>103.8515</v>
      </c>
      <c r="L22" s="349">
        <v>103.8515</v>
      </c>
      <c r="M22" s="350" t="s">
        <v>572</v>
      </c>
      <c r="N22" s="329"/>
      <c r="O22" s="685">
        <v>6</v>
      </c>
      <c r="P22" s="686">
        <v>1007</v>
      </c>
      <c r="Q22" s="686">
        <v>1007</v>
      </c>
      <c r="R22" s="35" t="s">
        <v>311</v>
      </c>
      <c r="S22" s="29">
        <v>190</v>
      </c>
      <c r="T22" s="29">
        <v>190</v>
      </c>
      <c r="U22" s="412" t="s">
        <v>572</v>
      </c>
      <c r="V22" s="30"/>
    </row>
    <row r="23" spans="1:22" ht="28.8" x14ac:dyDescent="0.3">
      <c r="A23" s="345" t="s">
        <v>305</v>
      </c>
      <c r="B23" s="339" t="s">
        <v>551</v>
      </c>
      <c r="C23" s="91" t="s">
        <v>583</v>
      </c>
      <c r="D23" s="353" t="s">
        <v>914</v>
      </c>
      <c r="E23" s="338" t="s">
        <v>306</v>
      </c>
      <c r="F23" s="354" t="s">
        <v>915</v>
      </c>
      <c r="G23" s="357" t="s">
        <v>916</v>
      </c>
      <c r="H23" s="91">
        <v>141</v>
      </c>
      <c r="I23" s="350">
        <v>5092</v>
      </c>
      <c r="J23" s="350">
        <v>5092</v>
      </c>
      <c r="K23" s="91">
        <v>1070</v>
      </c>
      <c r="L23" s="91">
        <v>1070</v>
      </c>
      <c r="M23" s="350" t="s">
        <v>572</v>
      </c>
      <c r="N23" s="350"/>
      <c r="O23" s="685">
        <v>155</v>
      </c>
      <c r="P23" s="687">
        <v>19902</v>
      </c>
      <c r="Q23" s="687">
        <v>19902</v>
      </c>
      <c r="R23" s="35" t="s">
        <v>311</v>
      </c>
      <c r="S23" s="490">
        <v>1128.4000000000001</v>
      </c>
      <c r="T23" s="490">
        <v>1128.4000000000001</v>
      </c>
      <c r="U23" s="412" t="s">
        <v>572</v>
      </c>
      <c r="V23" s="30"/>
    </row>
    <row r="24" spans="1:22" ht="40.200000000000003" x14ac:dyDescent="0.3">
      <c r="A24" s="358" t="s">
        <v>305</v>
      </c>
      <c r="B24" s="359" t="s">
        <v>551</v>
      </c>
      <c r="C24" s="360" t="s">
        <v>583</v>
      </c>
      <c r="D24" s="361" t="s">
        <v>907</v>
      </c>
      <c r="E24" s="362" t="s">
        <v>306</v>
      </c>
      <c r="F24" s="363" t="s">
        <v>917</v>
      </c>
      <c r="G24" s="364" t="s">
        <v>909</v>
      </c>
      <c r="H24" s="214"/>
      <c r="I24" s="365"/>
      <c r="J24" s="365"/>
      <c r="K24" s="214" t="s">
        <v>572</v>
      </c>
      <c r="L24" s="214" t="s">
        <v>572</v>
      </c>
      <c r="M24" s="366" t="s">
        <v>572</v>
      </c>
      <c r="N24" s="29"/>
      <c r="O24" s="685">
        <v>600</v>
      </c>
      <c r="P24" s="688">
        <v>46841</v>
      </c>
      <c r="Q24" s="688">
        <v>46841</v>
      </c>
      <c r="R24" s="191" t="s">
        <v>313</v>
      </c>
      <c r="S24" s="490">
        <v>1929</v>
      </c>
      <c r="T24" s="490">
        <v>1929</v>
      </c>
      <c r="U24" s="412" t="s">
        <v>572</v>
      </c>
      <c r="V24" s="99" t="s">
        <v>1096</v>
      </c>
    </row>
    <row r="25" spans="1:22" ht="40.200000000000003" x14ac:dyDescent="0.3">
      <c r="A25" s="358" t="s">
        <v>305</v>
      </c>
      <c r="B25" s="359" t="s">
        <v>551</v>
      </c>
      <c r="C25" s="360" t="s">
        <v>583</v>
      </c>
      <c r="D25" s="361" t="s">
        <v>907</v>
      </c>
      <c r="E25" s="362" t="s">
        <v>918</v>
      </c>
      <c r="F25" s="363" t="s">
        <v>919</v>
      </c>
      <c r="G25" s="364" t="s">
        <v>909</v>
      </c>
      <c r="H25" s="214"/>
      <c r="I25" s="365"/>
      <c r="J25" s="365"/>
      <c r="K25" s="214" t="s">
        <v>572</v>
      </c>
      <c r="L25" s="214" t="s">
        <v>572</v>
      </c>
      <c r="M25" s="366" t="s">
        <v>572</v>
      </c>
      <c r="N25" s="29"/>
      <c r="O25" s="685">
        <v>94</v>
      </c>
      <c r="P25" s="688">
        <v>9420</v>
      </c>
      <c r="Q25" s="688">
        <v>9420</v>
      </c>
      <c r="R25" s="191" t="s">
        <v>313</v>
      </c>
      <c r="S25" s="490">
        <v>215</v>
      </c>
      <c r="T25" s="490">
        <v>215</v>
      </c>
      <c r="U25" s="412" t="s">
        <v>572</v>
      </c>
      <c r="V25" s="99" t="s">
        <v>1096</v>
      </c>
    </row>
    <row r="26" spans="1:22" ht="40.200000000000003" x14ac:dyDescent="0.3">
      <c r="A26" s="358" t="s">
        <v>305</v>
      </c>
      <c r="B26" s="359" t="s">
        <v>551</v>
      </c>
      <c r="C26" s="360" t="s">
        <v>583</v>
      </c>
      <c r="D26" s="361" t="s">
        <v>907</v>
      </c>
      <c r="E26" s="362" t="s">
        <v>920</v>
      </c>
      <c r="F26" s="363" t="s">
        <v>921</v>
      </c>
      <c r="G26" s="364" t="s">
        <v>916</v>
      </c>
      <c r="H26" s="214"/>
      <c r="I26" s="365"/>
      <c r="J26" s="365"/>
      <c r="K26" s="214" t="s">
        <v>572</v>
      </c>
      <c r="L26" s="214" t="s">
        <v>572</v>
      </c>
      <c r="M26" s="366" t="s">
        <v>572</v>
      </c>
      <c r="N26" s="29"/>
      <c r="O26" s="685">
        <v>10</v>
      </c>
      <c r="P26" s="688">
        <v>824</v>
      </c>
      <c r="Q26" s="688">
        <v>824</v>
      </c>
      <c r="R26" s="191" t="s">
        <v>313</v>
      </c>
      <c r="S26" s="490">
        <v>13.399543538928208</v>
      </c>
      <c r="T26" s="490">
        <v>13.399543538928208</v>
      </c>
      <c r="U26" s="412" t="s">
        <v>572</v>
      </c>
      <c r="V26" s="99" t="s">
        <v>1096</v>
      </c>
    </row>
    <row r="27" spans="1:22" ht="40.200000000000003" x14ac:dyDescent="0.3">
      <c r="A27" s="358" t="s">
        <v>305</v>
      </c>
      <c r="B27" s="359" t="s">
        <v>551</v>
      </c>
      <c r="C27" s="360" t="s">
        <v>583</v>
      </c>
      <c r="D27" s="361" t="s">
        <v>907</v>
      </c>
      <c r="E27" s="362" t="s">
        <v>922</v>
      </c>
      <c r="F27" s="363" t="s">
        <v>923</v>
      </c>
      <c r="G27" s="364" t="s">
        <v>909</v>
      </c>
      <c r="H27" s="214"/>
      <c r="I27" s="365"/>
      <c r="J27" s="365"/>
      <c r="K27" s="214" t="s">
        <v>572</v>
      </c>
      <c r="L27" s="214" t="s">
        <v>572</v>
      </c>
      <c r="M27" s="366" t="s">
        <v>572</v>
      </c>
      <c r="N27" s="29"/>
      <c r="O27" s="685">
        <v>110</v>
      </c>
      <c r="P27" s="688">
        <v>15014</v>
      </c>
      <c r="Q27" s="688">
        <v>15014</v>
      </c>
      <c r="R27" s="191" t="s">
        <v>313</v>
      </c>
      <c r="S27" s="490">
        <v>155.94714048792582</v>
      </c>
      <c r="T27" s="490">
        <v>155.94714048792582</v>
      </c>
      <c r="U27" s="412" t="s">
        <v>572</v>
      </c>
      <c r="V27" s="99" t="s">
        <v>1096</v>
      </c>
    </row>
    <row r="28" spans="1:22" ht="40.200000000000003" x14ac:dyDescent="0.3">
      <c r="A28" s="358" t="s">
        <v>305</v>
      </c>
      <c r="B28" s="359" t="s">
        <v>551</v>
      </c>
      <c r="C28" s="360" t="s">
        <v>583</v>
      </c>
      <c r="D28" s="361" t="s">
        <v>907</v>
      </c>
      <c r="E28" s="362" t="s">
        <v>924</v>
      </c>
      <c r="F28" s="363" t="s">
        <v>925</v>
      </c>
      <c r="G28" s="364" t="s">
        <v>909</v>
      </c>
      <c r="H28" s="214"/>
      <c r="I28" s="365"/>
      <c r="J28" s="365"/>
      <c r="K28" s="214" t="s">
        <v>572</v>
      </c>
      <c r="L28" s="214" t="s">
        <v>572</v>
      </c>
      <c r="M28" s="366" t="s">
        <v>572</v>
      </c>
      <c r="N28" s="29"/>
      <c r="O28" s="685">
        <v>27</v>
      </c>
      <c r="P28" s="688">
        <v>2212</v>
      </c>
      <c r="Q28" s="688">
        <v>2212</v>
      </c>
      <c r="R28" s="191" t="s">
        <v>313</v>
      </c>
      <c r="S28" s="490">
        <v>50.831386363636369</v>
      </c>
      <c r="T28" s="490">
        <v>50.831386363636369</v>
      </c>
      <c r="U28" s="412" t="s">
        <v>572</v>
      </c>
      <c r="V28" s="99" t="s">
        <v>1096</v>
      </c>
    </row>
    <row r="29" spans="1:22" ht="40.200000000000003" x14ac:dyDescent="0.3">
      <c r="A29" s="358" t="s">
        <v>305</v>
      </c>
      <c r="B29" s="359" t="s">
        <v>551</v>
      </c>
      <c r="C29" s="360" t="s">
        <v>583</v>
      </c>
      <c r="D29" s="361" t="s">
        <v>907</v>
      </c>
      <c r="E29" s="362" t="s">
        <v>926</v>
      </c>
      <c r="F29" s="363" t="s">
        <v>927</v>
      </c>
      <c r="G29" s="364" t="s">
        <v>909</v>
      </c>
      <c r="H29" s="214"/>
      <c r="I29" s="365"/>
      <c r="J29" s="365"/>
      <c r="K29" s="214" t="s">
        <v>572</v>
      </c>
      <c r="L29" s="214" t="s">
        <v>572</v>
      </c>
      <c r="M29" s="366" t="s">
        <v>572</v>
      </c>
      <c r="N29" s="29"/>
      <c r="O29" s="685">
        <v>43</v>
      </c>
      <c r="P29" s="688">
        <v>2596</v>
      </c>
      <c r="Q29" s="688">
        <v>2596</v>
      </c>
      <c r="R29" s="191" t="s">
        <v>313</v>
      </c>
      <c r="S29" s="490">
        <v>210</v>
      </c>
      <c r="T29" s="490">
        <v>210</v>
      </c>
      <c r="U29" s="412" t="s">
        <v>572</v>
      </c>
      <c r="V29" s="99" t="s">
        <v>1096</v>
      </c>
    </row>
    <row r="31" spans="1:22" x14ac:dyDescent="0.25">
      <c r="O31" s="413"/>
    </row>
  </sheetData>
  <dataValidations count="1">
    <dataValidation type="list" showErrorMessage="1" sqref="F10 F17" xr:uid="{10B41D0A-3EAA-4CB2-95B6-A82FDEEE64E5}">
      <formula1>GSA</formula1>
    </dataValidation>
  </dataValidations>
  <pageMargins left="0.7" right="0.7" top="0.75" bottom="0.75" header="0.3" footer="0.3"/>
  <pageSetup paperSize="9" orientation="portrait"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
  <sheetViews>
    <sheetView view="pageBreakPreview" zoomScale="60" zoomScaleNormal="100" workbookViewId="0">
      <selection activeCell="K7" sqref="A1:K7"/>
    </sheetView>
  </sheetViews>
  <sheetFormatPr defaultColWidth="9.109375" defaultRowHeight="13.2" x14ac:dyDescent="0.25"/>
  <cols>
    <col min="1" max="3" width="9.109375" style="12"/>
    <col min="4" max="4" width="14.88671875" style="12" bestFit="1" customWidth="1"/>
    <col min="5" max="5" width="11.44140625" style="12" customWidth="1"/>
    <col min="6" max="6" width="11.5546875" style="12" customWidth="1"/>
    <col min="7" max="7" width="15.5546875" style="12" customWidth="1"/>
    <col min="8" max="8" width="9.109375" style="12"/>
    <col min="9" max="9" width="13.109375" style="12" customWidth="1"/>
    <col min="10" max="10" width="15.88671875" style="12" customWidth="1"/>
    <col min="11" max="11" width="11.88671875" style="12" customWidth="1"/>
    <col min="12" max="16384" width="9.109375" style="12"/>
  </cols>
  <sheetData>
    <row r="1" spans="1:11" ht="13.8" thickBot="1" x14ac:dyDescent="0.3">
      <c r="A1" s="33" t="s">
        <v>203</v>
      </c>
      <c r="B1" s="60"/>
      <c r="C1" s="60"/>
      <c r="D1" s="60"/>
      <c r="E1" s="60"/>
      <c r="F1" s="60"/>
      <c r="G1" s="60"/>
      <c r="H1" s="60"/>
      <c r="I1" s="60"/>
      <c r="J1" s="60"/>
      <c r="K1" s="60"/>
    </row>
    <row r="2" spans="1:11" x14ac:dyDescent="0.25">
      <c r="A2" s="60"/>
      <c r="J2" s="49" t="s">
        <v>1</v>
      </c>
      <c r="K2" s="37" t="s">
        <v>2</v>
      </c>
    </row>
    <row r="3" spans="1:11" ht="13.8" thickBot="1" x14ac:dyDescent="0.3">
      <c r="J3" s="9" t="s">
        <v>3</v>
      </c>
      <c r="K3" s="38">
        <v>2021</v>
      </c>
    </row>
    <row r="4" spans="1:11" ht="53.4" thickBot="1" x14ac:dyDescent="0.3">
      <c r="A4" s="51" t="s">
        <v>4</v>
      </c>
      <c r="B4" s="51" t="s">
        <v>7</v>
      </c>
      <c r="C4" s="39" t="s">
        <v>78</v>
      </c>
      <c r="D4" s="39" t="s">
        <v>5</v>
      </c>
      <c r="E4" s="65" t="s">
        <v>204</v>
      </c>
      <c r="F4" s="65" t="s">
        <v>205</v>
      </c>
      <c r="G4" s="65" t="s">
        <v>206</v>
      </c>
      <c r="H4" s="65" t="s">
        <v>207</v>
      </c>
      <c r="I4" s="65" t="s">
        <v>208</v>
      </c>
      <c r="J4" s="65" t="s">
        <v>209</v>
      </c>
      <c r="K4" s="65" t="s">
        <v>15</v>
      </c>
    </row>
    <row r="5" spans="1:11" ht="14.4" x14ac:dyDescent="0.3">
      <c r="A5" s="318" t="s">
        <v>305</v>
      </c>
      <c r="B5" s="384" t="s">
        <v>551</v>
      </c>
      <c r="C5" s="130" t="s">
        <v>554</v>
      </c>
      <c r="D5" s="385" t="s">
        <v>306</v>
      </c>
      <c r="E5" s="386" t="s">
        <v>969</v>
      </c>
      <c r="F5" s="266">
        <v>43</v>
      </c>
      <c r="G5" s="386">
        <v>10827</v>
      </c>
      <c r="H5" s="387">
        <f>(6105.5+6383)/2</f>
        <v>6244.25</v>
      </c>
      <c r="I5" s="387">
        <f>(6105.5+6383)/2</f>
        <v>6244.25</v>
      </c>
      <c r="J5" s="266" t="s">
        <v>572</v>
      </c>
      <c r="K5" s="388"/>
    </row>
    <row r="6" spans="1:11" ht="14.4" x14ac:dyDescent="0.3">
      <c r="A6" s="318" t="s">
        <v>305</v>
      </c>
      <c r="B6" s="384" t="s">
        <v>551</v>
      </c>
      <c r="C6" s="318" t="s">
        <v>556</v>
      </c>
      <c r="D6" s="385" t="s">
        <v>306</v>
      </c>
      <c r="E6" s="386" t="s">
        <v>969</v>
      </c>
      <c r="F6" s="266">
        <v>124</v>
      </c>
      <c r="G6" s="386">
        <v>888145</v>
      </c>
      <c r="H6" s="387">
        <f>(66227+68664)/2</f>
        <v>67445.5</v>
      </c>
      <c r="I6" s="387">
        <f>(66227+68664)/2</f>
        <v>67445.5</v>
      </c>
      <c r="J6" s="266" t="s">
        <v>572</v>
      </c>
      <c r="K6" s="388"/>
    </row>
    <row r="7" spans="1:11" ht="14.4" x14ac:dyDescent="0.3">
      <c r="A7" s="318" t="s">
        <v>305</v>
      </c>
      <c r="B7" s="384" t="s">
        <v>551</v>
      </c>
      <c r="C7" s="318" t="s">
        <v>557</v>
      </c>
      <c r="D7" s="385" t="s">
        <v>306</v>
      </c>
      <c r="E7" s="386" t="s">
        <v>969</v>
      </c>
      <c r="F7" s="266">
        <v>16</v>
      </c>
      <c r="G7" s="386">
        <v>2453</v>
      </c>
      <c r="H7" s="387">
        <f>(2040+1459.4)/2</f>
        <v>1749.7</v>
      </c>
      <c r="I7" s="387">
        <f>(2040+1459.4)/2</f>
        <v>1749.7</v>
      </c>
      <c r="J7" s="266" t="s">
        <v>572</v>
      </c>
      <c r="K7" s="388"/>
    </row>
  </sheetData>
  <autoFilter ref="A4:K4" xr:uid="{00000000-0009-0000-0000-00000F000000}"/>
  <pageMargins left="0.7" right="0.7" top="0.75" bottom="0.75" header="0.3" footer="0.3"/>
  <pageSetup paperSize="9"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9"/>
  <sheetViews>
    <sheetView view="pageBreakPreview" topLeftCell="A4" zoomScale="60" zoomScaleNormal="80" workbookViewId="0">
      <selection activeCell="I18" sqref="I18"/>
    </sheetView>
  </sheetViews>
  <sheetFormatPr defaultColWidth="9.109375" defaultRowHeight="13.2" x14ac:dyDescent="0.25"/>
  <cols>
    <col min="1" max="1" width="9.109375" style="394"/>
    <col min="2" max="2" width="12.44140625" style="394" customWidth="1"/>
    <col min="3" max="3" width="13.44140625" style="394" bestFit="1" customWidth="1"/>
    <col min="4" max="4" width="16.33203125" style="394" customWidth="1"/>
    <col min="5" max="5" width="9.109375" style="394"/>
    <col min="6" max="6" width="13.33203125" style="394" bestFit="1" customWidth="1"/>
    <col min="7" max="7" width="13.44140625" style="394" bestFit="1" customWidth="1"/>
    <col min="8" max="8" width="12.88671875" style="394" customWidth="1"/>
    <col min="9" max="9" width="30.88671875" style="394" customWidth="1"/>
    <col min="10" max="10" width="14.109375" style="394" customWidth="1"/>
    <col min="11" max="11" width="11.88671875" style="394" customWidth="1"/>
    <col min="12" max="12" width="20.44140625" style="394" customWidth="1"/>
    <col min="13" max="13" width="9.109375" style="394"/>
    <col min="14" max="14" width="12.6640625" style="394" customWidth="1"/>
    <col min="15" max="15" width="15.109375" style="394" customWidth="1"/>
    <col min="16" max="16" width="21.88671875" style="394" customWidth="1"/>
    <col min="17" max="17" width="14.5546875" style="394" customWidth="1"/>
    <col min="18" max="18" width="12.109375" style="553" customWidth="1"/>
    <col min="19" max="19" width="11.109375" style="394" customWidth="1"/>
    <col min="20" max="20" width="10.33203125" style="394" customWidth="1"/>
    <col min="21" max="16384" width="9.109375" style="394"/>
  </cols>
  <sheetData>
    <row r="1" spans="1:20" x14ac:dyDescent="0.25">
      <c r="A1" s="702" t="s">
        <v>210</v>
      </c>
      <c r="B1" s="553"/>
      <c r="C1" s="553"/>
      <c r="D1" s="553"/>
      <c r="E1" s="553"/>
      <c r="F1" s="553"/>
      <c r="G1" s="553"/>
      <c r="H1" s="553"/>
      <c r="I1" s="553"/>
      <c r="J1" s="553"/>
      <c r="K1" s="553"/>
      <c r="L1" s="553"/>
      <c r="M1" s="553"/>
      <c r="N1" s="553"/>
      <c r="O1" s="553"/>
      <c r="P1" s="553"/>
      <c r="Q1" s="553"/>
      <c r="S1" s="553"/>
      <c r="T1" s="553"/>
    </row>
    <row r="2" spans="1:20" x14ac:dyDescent="0.25">
      <c r="A2" s="553"/>
      <c r="B2" s="553"/>
      <c r="C2" s="553"/>
      <c r="D2" s="553"/>
      <c r="E2" s="553"/>
      <c r="F2" s="553"/>
      <c r="G2" s="553"/>
      <c r="H2" s="553"/>
      <c r="I2" s="553"/>
      <c r="J2" s="553"/>
      <c r="K2" s="553"/>
      <c r="L2" s="553"/>
      <c r="M2" s="553"/>
      <c r="N2" s="553"/>
      <c r="O2" s="553"/>
      <c r="P2" s="553"/>
      <c r="Q2" s="553"/>
      <c r="R2" s="703"/>
      <c r="S2" s="704" t="s">
        <v>1</v>
      </c>
      <c r="T2" s="705" t="s">
        <v>2</v>
      </c>
    </row>
    <row r="3" spans="1:20" ht="13.8" thickBot="1" x14ac:dyDescent="0.3">
      <c r="A3" s="706"/>
      <c r="B3" s="553"/>
      <c r="C3" s="553"/>
      <c r="D3" s="553"/>
      <c r="E3" s="553"/>
      <c r="F3" s="553"/>
      <c r="G3" s="553"/>
      <c r="H3" s="553"/>
      <c r="I3" s="553"/>
      <c r="J3" s="553"/>
      <c r="K3" s="553"/>
      <c r="L3" s="553"/>
      <c r="M3" s="553"/>
      <c r="N3" s="553"/>
      <c r="O3" s="553"/>
      <c r="P3" s="553"/>
      <c r="Q3" s="553"/>
      <c r="S3" s="707" t="s">
        <v>3</v>
      </c>
      <c r="T3" s="708">
        <v>2021</v>
      </c>
    </row>
    <row r="4" spans="1:20" ht="40.200000000000003" thickBot="1" x14ac:dyDescent="0.3">
      <c r="A4" s="901"/>
      <c r="B4" s="901"/>
      <c r="C4" s="901"/>
      <c r="D4" s="901"/>
      <c r="E4" s="901"/>
      <c r="F4" s="901"/>
      <c r="G4" s="901"/>
      <c r="H4" s="902" t="s">
        <v>211</v>
      </c>
      <c r="I4" s="902"/>
      <c r="J4" s="734" t="s">
        <v>212</v>
      </c>
      <c r="K4" s="902" t="s">
        <v>213</v>
      </c>
      <c r="L4" s="902"/>
      <c r="M4" s="902" t="s">
        <v>214</v>
      </c>
      <c r="N4" s="902"/>
      <c r="O4" s="902" t="s">
        <v>215</v>
      </c>
      <c r="P4" s="902"/>
      <c r="Q4" s="901"/>
      <c r="R4" s="901"/>
      <c r="S4" s="735"/>
      <c r="T4" s="735"/>
    </row>
    <row r="5" spans="1:20" ht="93" thickBot="1" x14ac:dyDescent="0.3">
      <c r="A5" s="736" t="s">
        <v>4</v>
      </c>
      <c r="B5" s="737" t="s">
        <v>167</v>
      </c>
      <c r="C5" s="738" t="s">
        <v>216</v>
      </c>
      <c r="D5" s="738" t="s">
        <v>7</v>
      </c>
      <c r="E5" s="738" t="s">
        <v>8</v>
      </c>
      <c r="F5" s="543" t="s">
        <v>217</v>
      </c>
      <c r="G5" s="543" t="s">
        <v>218</v>
      </c>
      <c r="H5" s="543" t="s">
        <v>219</v>
      </c>
      <c r="I5" s="543" t="s">
        <v>220</v>
      </c>
      <c r="J5" s="543" t="s">
        <v>221</v>
      </c>
      <c r="K5" s="543" t="s">
        <v>222</v>
      </c>
      <c r="L5" s="543" t="s">
        <v>223</v>
      </c>
      <c r="M5" s="543" t="s">
        <v>224</v>
      </c>
      <c r="N5" s="543" t="s">
        <v>225</v>
      </c>
      <c r="O5" s="543" t="s">
        <v>226</v>
      </c>
      <c r="P5" s="543" t="s">
        <v>227</v>
      </c>
      <c r="Q5" s="543" t="s">
        <v>228</v>
      </c>
      <c r="R5" s="543" t="s">
        <v>229</v>
      </c>
      <c r="S5" s="543" t="s">
        <v>230</v>
      </c>
      <c r="T5" s="543" t="s">
        <v>75</v>
      </c>
    </row>
    <row r="6" spans="1:20" ht="92.4" x14ac:dyDescent="0.25">
      <c r="A6" s="709" t="s">
        <v>305</v>
      </c>
      <c r="B6" s="710" t="s">
        <v>305</v>
      </c>
      <c r="C6" s="711" t="s">
        <v>2</v>
      </c>
      <c r="D6" s="712" t="s">
        <v>308</v>
      </c>
      <c r="E6" s="711" t="s">
        <v>583</v>
      </c>
      <c r="F6" s="713" t="s">
        <v>1116</v>
      </c>
      <c r="G6" s="711" t="s">
        <v>1117</v>
      </c>
      <c r="H6" s="711" t="s">
        <v>311</v>
      </c>
      <c r="I6" s="739" t="s">
        <v>1230</v>
      </c>
      <c r="J6" s="711" t="s">
        <v>1101</v>
      </c>
      <c r="K6" s="711" t="s">
        <v>1101</v>
      </c>
      <c r="L6" s="739" t="s">
        <v>1230</v>
      </c>
      <c r="M6" s="391" t="s">
        <v>1118</v>
      </c>
      <c r="N6" s="714" t="s">
        <v>572</v>
      </c>
      <c r="O6" s="711" t="s">
        <v>311</v>
      </c>
      <c r="P6" s="739" t="s">
        <v>1230</v>
      </c>
      <c r="Q6" s="711" t="s">
        <v>311</v>
      </c>
      <c r="R6" s="715" t="s">
        <v>1119</v>
      </c>
      <c r="S6" s="716"/>
      <c r="T6" s="717"/>
    </row>
    <row r="7" spans="1:20" ht="92.4" x14ac:dyDescent="0.25">
      <c r="A7" s="718" t="s">
        <v>305</v>
      </c>
      <c r="B7" s="719" t="s">
        <v>305</v>
      </c>
      <c r="C7" s="740" t="s">
        <v>2</v>
      </c>
      <c r="D7" s="720" t="s">
        <v>308</v>
      </c>
      <c r="E7" s="721" t="s">
        <v>583</v>
      </c>
      <c r="F7" s="722" t="s">
        <v>1120</v>
      </c>
      <c r="G7" s="721" t="s">
        <v>1117</v>
      </c>
      <c r="H7" s="723" t="s">
        <v>311</v>
      </c>
      <c r="I7" s="739" t="s">
        <v>1230</v>
      </c>
      <c r="J7" s="723" t="s">
        <v>1101</v>
      </c>
      <c r="K7" s="723" t="s">
        <v>1101</v>
      </c>
      <c r="L7" s="739" t="s">
        <v>1230</v>
      </c>
      <c r="M7" s="535" t="s">
        <v>1118</v>
      </c>
      <c r="N7" s="724" t="s">
        <v>572</v>
      </c>
      <c r="O7" s="725" t="s">
        <v>311</v>
      </c>
      <c r="P7" s="739" t="s">
        <v>1230</v>
      </c>
      <c r="Q7" s="725" t="s">
        <v>311</v>
      </c>
      <c r="R7" s="726" t="s">
        <v>1119</v>
      </c>
      <c r="S7" s="727"/>
      <c r="T7" s="728"/>
    </row>
    <row r="8" spans="1:20" ht="145.19999999999999" x14ac:dyDescent="0.25">
      <c r="A8" s="729" t="s">
        <v>305</v>
      </c>
      <c r="B8" s="729" t="s">
        <v>305</v>
      </c>
      <c r="C8" s="700" t="s">
        <v>2</v>
      </c>
      <c r="D8" s="700" t="s">
        <v>308</v>
      </c>
      <c r="E8" s="730" t="s">
        <v>583</v>
      </c>
      <c r="F8" s="731" t="s">
        <v>1121</v>
      </c>
      <c r="G8" s="741" t="s">
        <v>1122</v>
      </c>
      <c r="H8" s="742" t="s">
        <v>311</v>
      </c>
      <c r="I8" s="743" t="s">
        <v>1123</v>
      </c>
      <c r="J8" s="742" t="s">
        <v>311</v>
      </c>
      <c r="K8" s="742" t="s">
        <v>311</v>
      </c>
      <c r="L8" s="743" t="s">
        <v>1123</v>
      </c>
      <c r="M8" s="535" t="s">
        <v>1118</v>
      </c>
      <c r="N8" s="730" t="s">
        <v>572</v>
      </c>
      <c r="O8" s="730" t="s">
        <v>311</v>
      </c>
      <c r="P8" s="743" t="s">
        <v>1123</v>
      </c>
      <c r="Q8" s="730" t="s">
        <v>311</v>
      </c>
      <c r="R8" s="732" t="s">
        <v>1119</v>
      </c>
      <c r="S8" s="727"/>
      <c r="T8" s="728"/>
    </row>
    <row r="9" spans="1:20" ht="72" x14ac:dyDescent="0.3">
      <c r="A9" s="729" t="s">
        <v>305</v>
      </c>
      <c r="B9" s="729" t="s">
        <v>305</v>
      </c>
      <c r="C9" s="700" t="s">
        <v>2</v>
      </c>
      <c r="D9" s="700" t="s">
        <v>308</v>
      </c>
      <c r="E9" s="730" t="s">
        <v>583</v>
      </c>
      <c r="F9" s="733" t="s">
        <v>1124</v>
      </c>
      <c r="G9" s="730" t="s">
        <v>1125</v>
      </c>
      <c r="H9" s="730" t="s">
        <v>311</v>
      </c>
      <c r="I9" s="870" t="s">
        <v>1250</v>
      </c>
      <c r="J9" s="730" t="s">
        <v>311</v>
      </c>
      <c r="K9" s="700" t="s">
        <v>313</v>
      </c>
      <c r="L9" s="700" t="s">
        <v>572</v>
      </c>
      <c r="M9" s="535" t="s">
        <v>312</v>
      </c>
      <c r="N9" s="700" t="s">
        <v>572</v>
      </c>
      <c r="O9" s="700" t="s">
        <v>313</v>
      </c>
      <c r="P9" s="700" t="s">
        <v>572</v>
      </c>
      <c r="Q9" s="700" t="s">
        <v>313</v>
      </c>
      <c r="R9" s="732" t="s">
        <v>572</v>
      </c>
      <c r="S9" s="727"/>
      <c r="T9" s="728"/>
    </row>
  </sheetData>
  <mergeCells count="5">
    <mergeCell ref="A4:G4"/>
    <mergeCell ref="H4:I4"/>
    <mergeCell ref="K4:L4"/>
    <mergeCell ref="M4:N4"/>
    <mergeCell ref="O4:R4"/>
  </mergeCells>
  <hyperlinks>
    <hyperlink ref="I8" r:id="rId1" display="http://www.alieia.minagric.gr/sites/default/files/basicPageFiles/GREECE Eel Methodology-data QAF_2020.pdf" xr:uid="{7FC20ABA-7C44-456E-A799-E1B224BC74AB}"/>
    <hyperlink ref="L8" r:id="rId2" display="http://www.alieia.minagric.gr/sites/default/files/basicPageFiles/GREECE Eel Methodology-data QAF_2020.pdf" xr:uid="{D2BB5921-3A0C-46D6-B918-AEB34C3FB6DA}"/>
    <hyperlink ref="P8" r:id="rId3" display="http://www.alieia.minagric.gr/sites/default/files/basicPageFiles/GREECE Eel Methodology-data QAF_2020.pdf" xr:uid="{D1FEA43C-ACC4-40FB-AF09-DAFA0147B844}"/>
    <hyperlink ref="I9" r:id="rId4" display="https://doi.org/10.3390/su14073824   " xr:uid="{514F6224-DD74-4FE0-B800-70E0C4F2AB8B}"/>
  </hyperlinks>
  <pageMargins left="0.7" right="0.7"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11"/>
  <sheetViews>
    <sheetView view="pageBreakPreview" topLeftCell="W1" zoomScale="60" zoomScaleNormal="70" workbookViewId="0">
      <selection activeCell="AG7" sqref="AG7"/>
    </sheetView>
  </sheetViews>
  <sheetFormatPr defaultColWidth="34.5546875" defaultRowHeight="13.2" x14ac:dyDescent="0.25"/>
  <cols>
    <col min="1" max="32" width="34.5546875" style="12"/>
    <col min="33" max="33" width="70.44140625" style="12" customWidth="1"/>
    <col min="34" max="16384" width="34.5546875" style="12"/>
  </cols>
  <sheetData>
    <row r="1" spans="1:33" x14ac:dyDescent="0.25">
      <c r="A1" s="33" t="s">
        <v>231</v>
      </c>
    </row>
    <row r="2" spans="1:33" x14ac:dyDescent="0.25">
      <c r="B2" s="33"/>
      <c r="C2" s="33"/>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7"/>
      <c r="AF2" s="429" t="s">
        <v>1</v>
      </c>
      <c r="AG2" s="68" t="s">
        <v>2</v>
      </c>
    </row>
    <row r="3" spans="1:33" ht="13.8" thickBot="1" x14ac:dyDescent="0.3">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430" t="s">
        <v>3</v>
      </c>
      <c r="AG3" s="431">
        <v>2021</v>
      </c>
    </row>
    <row r="4" spans="1:33" s="108" customFormat="1" ht="10.199999999999999" x14ac:dyDescent="0.2">
      <c r="A4" s="909"/>
      <c r="B4" s="910"/>
      <c r="C4" s="910"/>
      <c r="D4" s="910"/>
      <c r="E4" s="910"/>
      <c r="F4" s="910"/>
      <c r="G4" s="911"/>
      <c r="H4" s="915" t="s">
        <v>232</v>
      </c>
      <c r="I4" s="916"/>
      <c r="J4" s="916"/>
      <c r="K4" s="916"/>
      <c r="L4" s="916"/>
      <c r="M4" s="916" t="s">
        <v>233</v>
      </c>
      <c r="N4" s="916"/>
      <c r="O4" s="916"/>
      <c r="P4" s="916"/>
      <c r="Q4" s="916"/>
      <c r="R4" s="916"/>
      <c r="S4" s="916"/>
      <c r="T4" s="916"/>
      <c r="U4" s="916"/>
      <c r="V4" s="916"/>
      <c r="W4" s="916" t="s">
        <v>234</v>
      </c>
      <c r="X4" s="916"/>
      <c r="Y4" s="916"/>
      <c r="Z4" s="916"/>
      <c r="AA4" s="916"/>
      <c r="AB4" s="916"/>
      <c r="AC4" s="916"/>
      <c r="AD4" s="916"/>
      <c r="AE4" s="917"/>
      <c r="AF4" s="432"/>
      <c r="AG4" s="432"/>
    </row>
    <row r="5" spans="1:33" s="108" customFormat="1" ht="10.8" thickBot="1" x14ac:dyDescent="0.25">
      <c r="A5" s="912"/>
      <c r="B5" s="913"/>
      <c r="C5" s="913"/>
      <c r="D5" s="913"/>
      <c r="E5" s="913"/>
      <c r="F5" s="913"/>
      <c r="G5" s="914"/>
      <c r="H5" s="918" t="s">
        <v>235</v>
      </c>
      <c r="I5" s="903"/>
      <c r="J5" s="903" t="s">
        <v>236</v>
      </c>
      <c r="K5" s="903"/>
      <c r="L5" s="903"/>
      <c r="M5" s="903" t="s">
        <v>237</v>
      </c>
      <c r="N5" s="903"/>
      <c r="O5" s="903"/>
      <c r="P5" s="903" t="s">
        <v>238</v>
      </c>
      <c r="Q5" s="903"/>
      <c r="R5" s="903"/>
      <c r="S5" s="903"/>
      <c r="T5" s="903"/>
      <c r="U5" s="433" t="s">
        <v>239</v>
      </c>
      <c r="V5" s="433" t="s">
        <v>240</v>
      </c>
      <c r="W5" s="433" t="s">
        <v>241</v>
      </c>
      <c r="X5" s="903" t="s">
        <v>242</v>
      </c>
      <c r="Y5" s="903"/>
      <c r="Z5" s="433" t="s">
        <v>243</v>
      </c>
      <c r="AA5" s="903" t="s">
        <v>244</v>
      </c>
      <c r="AB5" s="903"/>
      <c r="AC5" s="903" t="s">
        <v>245</v>
      </c>
      <c r="AD5" s="903"/>
      <c r="AE5" s="904"/>
      <c r="AF5" s="905" t="s">
        <v>15</v>
      </c>
      <c r="AG5" s="907" t="s">
        <v>75</v>
      </c>
    </row>
    <row r="6" spans="1:33" s="108" customFormat="1" ht="43.5" customHeight="1" x14ac:dyDescent="0.2">
      <c r="A6" s="434" t="s">
        <v>4</v>
      </c>
      <c r="B6" s="435" t="s">
        <v>246</v>
      </c>
      <c r="C6" s="435" t="s">
        <v>247</v>
      </c>
      <c r="D6" s="435" t="s">
        <v>7</v>
      </c>
      <c r="E6" s="435" t="s">
        <v>248</v>
      </c>
      <c r="F6" s="435" t="s">
        <v>249</v>
      </c>
      <c r="G6" s="436" t="s">
        <v>250</v>
      </c>
      <c r="H6" s="437" t="s">
        <v>251</v>
      </c>
      <c r="I6" s="435" t="s">
        <v>252</v>
      </c>
      <c r="J6" s="435" t="s">
        <v>253</v>
      </c>
      <c r="K6" s="435" t="s">
        <v>254</v>
      </c>
      <c r="L6" s="435" t="s">
        <v>255</v>
      </c>
      <c r="M6" s="435" t="s">
        <v>256</v>
      </c>
      <c r="N6" s="435" t="s">
        <v>257</v>
      </c>
      <c r="O6" s="435" t="s">
        <v>258</v>
      </c>
      <c r="P6" s="435" t="s">
        <v>259</v>
      </c>
      <c r="Q6" s="435" t="s">
        <v>260</v>
      </c>
      <c r="R6" s="435" t="s">
        <v>261</v>
      </c>
      <c r="S6" s="435" t="s">
        <v>262</v>
      </c>
      <c r="T6" s="435" t="s">
        <v>263</v>
      </c>
      <c r="U6" s="435" t="s">
        <v>264</v>
      </c>
      <c r="V6" s="438" t="s">
        <v>265</v>
      </c>
      <c r="W6" s="438" t="s">
        <v>266</v>
      </c>
      <c r="X6" s="438" t="s">
        <v>267</v>
      </c>
      <c r="Y6" s="438" t="s">
        <v>268</v>
      </c>
      <c r="Z6" s="435" t="s">
        <v>269</v>
      </c>
      <c r="AA6" s="435" t="s">
        <v>270</v>
      </c>
      <c r="AB6" s="438" t="s">
        <v>271</v>
      </c>
      <c r="AC6" s="435" t="s">
        <v>272</v>
      </c>
      <c r="AD6" s="435" t="s">
        <v>273</v>
      </c>
      <c r="AE6" s="439" t="s">
        <v>274</v>
      </c>
      <c r="AF6" s="906"/>
      <c r="AG6" s="908"/>
    </row>
    <row r="7" spans="1:33" ht="79.8" x14ac:dyDescent="0.3">
      <c r="A7" s="471" t="s">
        <v>305</v>
      </c>
      <c r="B7" s="472" t="s">
        <v>1126</v>
      </c>
      <c r="C7" s="473">
        <v>2020</v>
      </c>
      <c r="D7" s="473" t="s">
        <v>308</v>
      </c>
      <c r="E7" s="473" t="s">
        <v>583</v>
      </c>
      <c r="F7" s="474" t="s">
        <v>1127</v>
      </c>
      <c r="G7" s="473" t="s">
        <v>1128</v>
      </c>
      <c r="H7" s="475" t="s">
        <v>311</v>
      </c>
      <c r="I7" s="475" t="s">
        <v>311</v>
      </c>
      <c r="J7" s="470" t="s">
        <v>1101</v>
      </c>
      <c r="K7" s="470" t="s">
        <v>1101</v>
      </c>
      <c r="L7" s="470" t="s">
        <v>1101</v>
      </c>
      <c r="M7" s="475" t="s">
        <v>311</v>
      </c>
      <c r="N7" s="475" t="s">
        <v>311</v>
      </c>
      <c r="O7" s="475" t="s">
        <v>311</v>
      </c>
      <c r="P7" s="475" t="s">
        <v>311</v>
      </c>
      <c r="Q7" s="475" t="s">
        <v>311</v>
      </c>
      <c r="R7" s="475" t="s">
        <v>311</v>
      </c>
      <c r="S7" s="475" t="s">
        <v>311</v>
      </c>
      <c r="T7" s="475" t="s">
        <v>311</v>
      </c>
      <c r="U7" s="475" t="s">
        <v>313</v>
      </c>
      <c r="V7" s="470" t="s">
        <v>1101</v>
      </c>
      <c r="W7" s="475" t="s">
        <v>311</v>
      </c>
      <c r="X7" s="475" t="s">
        <v>311</v>
      </c>
      <c r="Y7" s="475" t="s">
        <v>311</v>
      </c>
      <c r="Z7" s="475" t="s">
        <v>311</v>
      </c>
      <c r="AA7" s="475" t="s">
        <v>311</v>
      </c>
      <c r="AB7" s="475" t="s">
        <v>313</v>
      </c>
      <c r="AC7" s="475" t="s">
        <v>311</v>
      </c>
      <c r="AD7" s="475" t="s">
        <v>311</v>
      </c>
      <c r="AE7" s="476" t="s">
        <v>1129</v>
      </c>
      <c r="AF7" s="477" t="s">
        <v>1130</v>
      </c>
      <c r="AG7" s="469" t="s">
        <v>1131</v>
      </c>
    </row>
    <row r="8" spans="1:33" ht="118.8" x14ac:dyDescent="0.25">
      <c r="A8" s="427" t="s">
        <v>305</v>
      </c>
      <c r="B8" s="440" t="s">
        <v>1098</v>
      </c>
      <c r="C8" s="441">
        <v>2020</v>
      </c>
      <c r="D8" s="441" t="s">
        <v>1106</v>
      </c>
      <c r="E8" s="441" t="s">
        <v>583</v>
      </c>
      <c r="F8" s="441" t="s">
        <v>1099</v>
      </c>
      <c r="G8" s="441" t="s">
        <v>1100</v>
      </c>
      <c r="H8" s="441" t="s">
        <v>311</v>
      </c>
      <c r="I8" s="441" t="s">
        <v>311</v>
      </c>
      <c r="J8" s="441" t="s">
        <v>313</v>
      </c>
      <c r="K8" s="441" t="s">
        <v>313</v>
      </c>
      <c r="L8" s="441" t="s">
        <v>313</v>
      </c>
      <c r="M8" s="441" t="s">
        <v>311</v>
      </c>
      <c r="N8" s="441" t="s">
        <v>311</v>
      </c>
      <c r="O8" s="441" t="s">
        <v>311</v>
      </c>
      <c r="P8" s="441" t="s">
        <v>311</v>
      </c>
      <c r="Q8" s="441" t="s">
        <v>311</v>
      </c>
      <c r="R8" s="441" t="s">
        <v>311</v>
      </c>
      <c r="S8" s="441" t="s">
        <v>311</v>
      </c>
      <c r="T8" s="441" t="s">
        <v>311</v>
      </c>
      <c r="U8" s="441" t="s">
        <v>311</v>
      </c>
      <c r="V8" s="441" t="s">
        <v>311</v>
      </c>
      <c r="W8" s="441" t="s">
        <v>311</v>
      </c>
      <c r="X8" s="441" t="s">
        <v>311</v>
      </c>
      <c r="Y8" s="441" t="s">
        <v>311</v>
      </c>
      <c r="Z8" s="441" t="s">
        <v>311</v>
      </c>
      <c r="AA8" s="441" t="s">
        <v>311</v>
      </c>
      <c r="AB8" s="441" t="s">
        <v>311</v>
      </c>
      <c r="AC8" s="441" t="s">
        <v>1101</v>
      </c>
      <c r="AD8" s="441" t="s">
        <v>311</v>
      </c>
      <c r="AE8" s="428" t="s">
        <v>1102</v>
      </c>
      <c r="AF8" s="441"/>
      <c r="AG8" s="404" t="s">
        <v>1103</v>
      </c>
    </row>
    <row r="9" spans="1:33" ht="79.2" x14ac:dyDescent="0.25">
      <c r="A9" s="35" t="s">
        <v>305</v>
      </c>
      <c r="B9" s="237" t="s">
        <v>1104</v>
      </c>
      <c r="C9" s="441">
        <v>2020</v>
      </c>
      <c r="D9" s="441" t="s">
        <v>1106</v>
      </c>
      <c r="E9" s="441" t="s">
        <v>583</v>
      </c>
      <c r="F9" s="441" t="s">
        <v>1099</v>
      </c>
      <c r="G9" s="441" t="s">
        <v>1100</v>
      </c>
      <c r="H9" s="441" t="s">
        <v>311</v>
      </c>
      <c r="I9" s="441" t="s">
        <v>311</v>
      </c>
      <c r="J9" s="441" t="s">
        <v>313</v>
      </c>
      <c r="K9" s="441" t="s">
        <v>313</v>
      </c>
      <c r="L9" s="441" t="s">
        <v>313</v>
      </c>
      <c r="M9" s="441" t="s">
        <v>311</v>
      </c>
      <c r="N9" s="441" t="s">
        <v>311</v>
      </c>
      <c r="O9" s="441" t="s">
        <v>311</v>
      </c>
      <c r="P9" s="441" t="s">
        <v>311</v>
      </c>
      <c r="Q9" s="441" t="s">
        <v>311</v>
      </c>
      <c r="R9" s="441" t="s">
        <v>311</v>
      </c>
      <c r="S9" s="441" t="s">
        <v>311</v>
      </c>
      <c r="T9" s="441" t="s">
        <v>311</v>
      </c>
      <c r="U9" s="441" t="s">
        <v>311</v>
      </c>
      <c r="V9" s="441" t="s">
        <v>311</v>
      </c>
      <c r="W9" s="441" t="s">
        <v>311</v>
      </c>
      <c r="X9" s="441" t="s">
        <v>311</v>
      </c>
      <c r="Y9" s="441" t="s">
        <v>311</v>
      </c>
      <c r="Z9" s="441" t="s">
        <v>311</v>
      </c>
      <c r="AA9" s="441" t="s">
        <v>311</v>
      </c>
      <c r="AB9" s="441" t="s">
        <v>311</v>
      </c>
      <c r="AC9" s="441" t="s">
        <v>1101</v>
      </c>
      <c r="AD9" s="441" t="s">
        <v>311</v>
      </c>
      <c r="AE9" s="428" t="s">
        <v>1102</v>
      </c>
      <c r="AF9" s="441"/>
      <c r="AG9" s="404" t="s">
        <v>1105</v>
      </c>
    </row>
    <row r="10" spans="1:33" ht="39.6" x14ac:dyDescent="0.25">
      <c r="AG10" s="404" t="s">
        <v>1107</v>
      </c>
    </row>
    <row r="11" spans="1:33" ht="52.8" x14ac:dyDescent="0.25">
      <c r="AG11" s="404" t="s">
        <v>1108</v>
      </c>
    </row>
  </sheetData>
  <autoFilter ref="A6:AE6" xr:uid="{00000000-0009-0000-0000-000011000000}"/>
  <mergeCells count="13">
    <mergeCell ref="AC5:AE5"/>
    <mergeCell ref="AF5:AF6"/>
    <mergeCell ref="AG5:AG6"/>
    <mergeCell ref="A4:G5"/>
    <mergeCell ref="H4:L4"/>
    <mergeCell ref="M4:V4"/>
    <mergeCell ref="W4:AE4"/>
    <mergeCell ref="H5:I5"/>
    <mergeCell ref="J5:L5"/>
    <mergeCell ref="M5:O5"/>
    <mergeCell ref="P5:T5"/>
    <mergeCell ref="X5:Y5"/>
    <mergeCell ref="AA5:AB5"/>
  </mergeCells>
  <pageMargins left="0.7" right="0.7" top="0.75" bottom="0.75" header="0.3" footer="0.3"/>
  <pageSetup paperSize="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8"/>
  <sheetViews>
    <sheetView view="pageBreakPreview" topLeftCell="A13" zoomScale="80" zoomScaleNormal="80" zoomScaleSheetLayoutView="80" workbookViewId="0">
      <selection activeCell="M17" sqref="M17"/>
    </sheetView>
  </sheetViews>
  <sheetFormatPr defaultColWidth="9.109375" defaultRowHeight="13.2" x14ac:dyDescent="0.25"/>
  <cols>
    <col min="1" max="1" width="9.109375" style="6"/>
    <col min="2" max="2" width="38.88671875" style="6" bestFit="1" customWidth="1"/>
    <col min="3" max="4" width="9.109375" style="6"/>
    <col min="5" max="5" width="15.33203125" style="6" customWidth="1"/>
    <col min="6" max="6" width="10.88671875" style="6" customWidth="1"/>
    <col min="7" max="7" width="16" style="6" bestFit="1" customWidth="1"/>
    <col min="8" max="8" width="38" style="6" customWidth="1"/>
    <col min="9" max="9" width="41.33203125" style="6" customWidth="1"/>
    <col min="10" max="10" width="25.109375" style="6" customWidth="1"/>
    <col min="11" max="16384" width="9.109375" style="6"/>
  </cols>
  <sheetData>
    <row r="1" spans="1:10" ht="13.8" thickBot="1" x14ac:dyDescent="0.3">
      <c r="A1" s="33" t="s">
        <v>275</v>
      </c>
      <c r="B1" s="33"/>
      <c r="C1" s="33"/>
      <c r="D1" s="389"/>
    </row>
    <row r="2" spans="1:10" x14ac:dyDescent="0.25">
      <c r="A2" s="33"/>
      <c r="B2" s="33"/>
      <c r="C2" s="33"/>
      <c r="D2" s="33"/>
      <c r="E2" s="33"/>
      <c r="F2" s="33"/>
      <c r="G2" s="33"/>
      <c r="H2" s="33"/>
      <c r="I2" s="11" t="s">
        <v>1</v>
      </c>
      <c r="J2" s="32" t="s">
        <v>2</v>
      </c>
    </row>
    <row r="3" spans="1:10" ht="13.8" thickBot="1" x14ac:dyDescent="0.3">
      <c r="A3" s="33"/>
      <c r="B3" s="33"/>
      <c r="C3" s="33"/>
      <c r="D3" s="33"/>
      <c r="E3" s="33"/>
      <c r="F3" s="33"/>
      <c r="G3" s="33"/>
      <c r="H3" s="33"/>
      <c r="I3" s="123" t="s">
        <v>3</v>
      </c>
      <c r="J3" s="820">
        <v>2021</v>
      </c>
    </row>
    <row r="4" spans="1:10" ht="27" thickBot="1" x14ac:dyDescent="0.3">
      <c r="A4" s="253" t="s">
        <v>4</v>
      </c>
      <c r="B4" s="253" t="s">
        <v>276</v>
      </c>
      <c r="C4" s="253" t="s">
        <v>277</v>
      </c>
      <c r="D4" s="255" t="s">
        <v>278</v>
      </c>
      <c r="E4" s="253" t="s">
        <v>279</v>
      </c>
      <c r="F4" s="253" t="s">
        <v>280</v>
      </c>
      <c r="G4" s="253" t="s">
        <v>281</v>
      </c>
      <c r="H4" s="255" t="s">
        <v>15</v>
      </c>
      <c r="I4" s="256" t="s">
        <v>282</v>
      </c>
      <c r="J4" s="390" t="s">
        <v>75</v>
      </c>
    </row>
    <row r="5" spans="1:10" ht="86.4" x14ac:dyDescent="0.3">
      <c r="A5" s="821" t="s">
        <v>305</v>
      </c>
      <c r="B5" s="822" t="s">
        <v>970</v>
      </c>
      <c r="C5" s="823" t="s">
        <v>971</v>
      </c>
      <c r="D5" s="823" t="s">
        <v>972</v>
      </c>
      <c r="E5" s="823" t="s">
        <v>313</v>
      </c>
      <c r="F5" s="823" t="s">
        <v>313</v>
      </c>
      <c r="G5" s="821" t="s">
        <v>973</v>
      </c>
      <c r="H5" s="824" t="s">
        <v>974</v>
      </c>
      <c r="I5" s="484" t="s">
        <v>1159</v>
      </c>
      <c r="J5" s="825" t="s">
        <v>1146</v>
      </c>
    </row>
    <row r="6" spans="1:10" ht="120" customHeight="1" x14ac:dyDescent="0.3">
      <c r="A6" s="821" t="s">
        <v>305</v>
      </c>
      <c r="B6" s="822" t="s">
        <v>975</v>
      </c>
      <c r="C6" s="823" t="s">
        <v>976</v>
      </c>
      <c r="D6" s="823" t="s">
        <v>977</v>
      </c>
      <c r="E6" s="823" t="s">
        <v>313</v>
      </c>
      <c r="F6" s="823" t="s">
        <v>313</v>
      </c>
      <c r="G6" s="821" t="s">
        <v>973</v>
      </c>
      <c r="H6" s="826"/>
      <c r="I6" s="827" t="s">
        <v>1220</v>
      </c>
      <c r="J6" s="828" t="s">
        <v>1219</v>
      </c>
    </row>
    <row r="7" spans="1:10" ht="28.8" x14ac:dyDescent="0.3">
      <c r="A7" s="821" t="s">
        <v>305</v>
      </c>
      <c r="B7" s="822" t="s">
        <v>978</v>
      </c>
      <c r="C7" s="823" t="s">
        <v>979</v>
      </c>
      <c r="D7" s="823" t="s">
        <v>972</v>
      </c>
      <c r="E7" s="823" t="s">
        <v>313</v>
      </c>
      <c r="F7" s="823" t="s">
        <v>313</v>
      </c>
      <c r="G7" s="821" t="s">
        <v>973</v>
      </c>
      <c r="H7" s="478" t="s">
        <v>980</v>
      </c>
      <c r="I7" s="825" t="s">
        <v>1217</v>
      </c>
      <c r="J7" s="825" t="s">
        <v>1147</v>
      </c>
    </row>
    <row r="8" spans="1:10" ht="28.8" x14ac:dyDescent="0.3">
      <c r="A8" s="821" t="s">
        <v>305</v>
      </c>
      <c r="B8" s="822" t="s">
        <v>981</v>
      </c>
      <c r="C8" s="823" t="s">
        <v>982</v>
      </c>
      <c r="D8" s="823" t="s">
        <v>977</v>
      </c>
      <c r="E8" s="823" t="s">
        <v>313</v>
      </c>
      <c r="F8" s="823" t="s">
        <v>313</v>
      </c>
      <c r="G8" s="821" t="s">
        <v>973</v>
      </c>
      <c r="H8" s="826"/>
      <c r="I8" s="830" t="s">
        <v>1148</v>
      </c>
      <c r="J8" s="825" t="s">
        <v>1149</v>
      </c>
    </row>
    <row r="9" spans="1:10" ht="72" x14ac:dyDescent="0.3">
      <c r="A9" s="821" t="s">
        <v>305</v>
      </c>
      <c r="B9" s="822" t="s">
        <v>983</v>
      </c>
      <c r="C9" s="823" t="s">
        <v>982</v>
      </c>
      <c r="D9" s="823" t="s">
        <v>977</v>
      </c>
      <c r="E9" s="823" t="s">
        <v>313</v>
      </c>
      <c r="F9" s="823" t="s">
        <v>313</v>
      </c>
      <c r="G9" s="821" t="s">
        <v>973</v>
      </c>
      <c r="H9" s="826"/>
      <c r="I9" s="825" t="s">
        <v>1221</v>
      </c>
      <c r="J9" s="828" t="s">
        <v>1222</v>
      </c>
    </row>
    <row r="10" spans="1:10" ht="14.4" x14ac:dyDescent="0.3">
      <c r="A10" s="821" t="s">
        <v>305</v>
      </c>
      <c r="B10" s="822" t="s">
        <v>984</v>
      </c>
      <c r="C10" s="823" t="s">
        <v>985</v>
      </c>
      <c r="D10" s="823" t="s">
        <v>986</v>
      </c>
      <c r="E10" s="823" t="s">
        <v>313</v>
      </c>
      <c r="F10" s="823" t="s">
        <v>313</v>
      </c>
      <c r="G10" s="821" t="s">
        <v>987</v>
      </c>
      <c r="H10" s="826"/>
      <c r="I10" s="830" t="s">
        <v>1132</v>
      </c>
      <c r="J10" s="831" t="s">
        <v>1133</v>
      </c>
    </row>
    <row r="11" spans="1:10" ht="28.8" x14ac:dyDescent="0.3">
      <c r="A11" s="821" t="s">
        <v>305</v>
      </c>
      <c r="B11" s="822" t="s">
        <v>988</v>
      </c>
      <c r="C11" s="823" t="s">
        <v>989</v>
      </c>
      <c r="D11" s="823" t="s">
        <v>977</v>
      </c>
      <c r="E11" s="823" t="s">
        <v>313</v>
      </c>
      <c r="F11" s="823" t="s">
        <v>990</v>
      </c>
      <c r="G11" s="821" t="s">
        <v>991</v>
      </c>
      <c r="H11" s="826"/>
      <c r="I11" s="831" t="s">
        <v>1132</v>
      </c>
      <c r="J11" s="831" t="s">
        <v>1134</v>
      </c>
    </row>
    <row r="12" spans="1:10" ht="14.4" x14ac:dyDescent="0.3">
      <c r="A12" s="821" t="s">
        <v>305</v>
      </c>
      <c r="B12" s="822" t="s">
        <v>992</v>
      </c>
      <c r="C12" s="823" t="s">
        <v>993</v>
      </c>
      <c r="D12" s="823" t="s">
        <v>977</v>
      </c>
      <c r="E12" s="823" t="s">
        <v>313</v>
      </c>
      <c r="F12" s="823" t="s">
        <v>990</v>
      </c>
      <c r="G12" s="821" t="s">
        <v>973</v>
      </c>
      <c r="H12" s="826"/>
      <c r="I12" s="832" t="s">
        <v>1143</v>
      </c>
      <c r="J12" s="832" t="s">
        <v>1145</v>
      </c>
    </row>
    <row r="13" spans="1:10" ht="14.4" x14ac:dyDescent="0.3">
      <c r="A13" s="821" t="s">
        <v>305</v>
      </c>
      <c r="B13" s="822" t="s">
        <v>994</v>
      </c>
      <c r="C13" s="823" t="s">
        <v>995</v>
      </c>
      <c r="D13" s="823" t="s">
        <v>977</v>
      </c>
      <c r="E13" s="823" t="s">
        <v>313</v>
      </c>
      <c r="F13" s="823" t="s">
        <v>990</v>
      </c>
      <c r="G13" s="821" t="s">
        <v>996</v>
      </c>
      <c r="H13" s="826"/>
      <c r="I13" s="832" t="s">
        <v>1144</v>
      </c>
      <c r="J13" s="832" t="s">
        <v>1109</v>
      </c>
    </row>
    <row r="14" spans="1:10" ht="58.5" customHeight="1" x14ac:dyDescent="0.3">
      <c r="A14" s="821" t="s">
        <v>305</v>
      </c>
      <c r="B14" s="822" t="s">
        <v>997</v>
      </c>
      <c r="C14" s="823" t="s">
        <v>998</v>
      </c>
      <c r="D14" s="823" t="s">
        <v>977</v>
      </c>
      <c r="E14" s="823" t="s">
        <v>313</v>
      </c>
      <c r="F14" s="823" t="s">
        <v>313</v>
      </c>
      <c r="G14" s="822" t="s">
        <v>999</v>
      </c>
      <c r="H14" s="829" t="s">
        <v>1000</v>
      </c>
      <c r="I14" s="484" t="s">
        <v>1160</v>
      </c>
      <c r="J14" s="825" t="s">
        <v>1150</v>
      </c>
    </row>
    <row r="15" spans="1:10" ht="86.4" x14ac:dyDescent="0.3">
      <c r="A15" s="821" t="s">
        <v>305</v>
      </c>
      <c r="B15" s="822" t="s">
        <v>1001</v>
      </c>
      <c r="C15" s="823" t="s">
        <v>998</v>
      </c>
      <c r="D15" s="823" t="s">
        <v>977</v>
      </c>
      <c r="E15" s="823" t="s">
        <v>313</v>
      </c>
      <c r="F15" s="823" t="s">
        <v>313</v>
      </c>
      <c r="G15" s="821" t="s">
        <v>999</v>
      </c>
      <c r="H15" s="824" t="s">
        <v>1002</v>
      </c>
      <c r="I15" s="484" t="s">
        <v>1158</v>
      </c>
      <c r="J15" s="825" t="s">
        <v>1151</v>
      </c>
    </row>
    <row r="16" spans="1:10" ht="100.8" x14ac:dyDescent="0.3">
      <c r="A16" s="821" t="s">
        <v>305</v>
      </c>
      <c r="B16" s="822" t="s">
        <v>1003</v>
      </c>
      <c r="C16" s="823" t="s">
        <v>989</v>
      </c>
      <c r="D16" s="823" t="s">
        <v>977</v>
      </c>
      <c r="E16" s="823" t="s">
        <v>313</v>
      </c>
      <c r="F16" s="823" t="s">
        <v>990</v>
      </c>
      <c r="G16" s="821" t="s">
        <v>991</v>
      </c>
      <c r="H16" s="824" t="s">
        <v>1004</v>
      </c>
      <c r="I16" s="828" t="s">
        <v>1218</v>
      </c>
      <c r="J16" s="825"/>
    </row>
    <row r="17" spans="1:10" ht="100.8" x14ac:dyDescent="0.3">
      <c r="A17" s="821" t="s">
        <v>305</v>
      </c>
      <c r="B17" s="822" t="s">
        <v>1005</v>
      </c>
      <c r="C17" s="823" t="s">
        <v>993</v>
      </c>
      <c r="D17" s="823" t="s">
        <v>977</v>
      </c>
      <c r="E17" s="823" t="s">
        <v>313</v>
      </c>
      <c r="F17" s="823" t="s">
        <v>990</v>
      </c>
      <c r="G17" s="821" t="s">
        <v>973</v>
      </c>
      <c r="H17" s="824" t="s">
        <v>1004</v>
      </c>
      <c r="I17" s="828" t="s">
        <v>1251</v>
      </c>
      <c r="J17" s="825"/>
    </row>
    <row r="18" spans="1:10" ht="14.4" x14ac:dyDescent="0.3">
      <c r="A18" s="821" t="s">
        <v>305</v>
      </c>
      <c r="B18" s="822" t="s">
        <v>1006</v>
      </c>
      <c r="C18" s="823" t="s">
        <v>995</v>
      </c>
      <c r="D18" s="823" t="s">
        <v>977</v>
      </c>
      <c r="E18" s="823" t="s">
        <v>313</v>
      </c>
      <c r="F18" s="823" t="s">
        <v>990</v>
      </c>
      <c r="G18" s="821" t="s">
        <v>1007</v>
      </c>
      <c r="H18" s="824" t="s">
        <v>1004</v>
      </c>
      <c r="I18" s="832" t="s">
        <v>1144</v>
      </c>
      <c r="J18" s="832" t="s">
        <v>1109</v>
      </c>
    </row>
  </sheetData>
  <autoFilter ref="A4:J4" xr:uid="{00000000-0009-0000-0000-000012000000}"/>
  <dataValidations count="1">
    <dataValidation type="textLength" showInputMessage="1" showErrorMessage="1" sqref="H5:H6 H8:H13 I10:J11 I8:J8 I5 I14:J15 J16:J17" xr:uid="{6DC7CA0A-51ED-44D3-983D-AF915F5AF8A2}">
      <formula1>0</formula1>
      <formula2>150</formula2>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5"/>
  <sheetViews>
    <sheetView view="pageBreakPreview" zoomScale="60" zoomScaleNormal="60" workbookViewId="0">
      <selection activeCell="F29" sqref="F29"/>
    </sheetView>
  </sheetViews>
  <sheetFormatPr defaultColWidth="8.88671875" defaultRowHeight="13.2" x14ac:dyDescent="0.25"/>
  <cols>
    <col min="1" max="1" width="8" style="553" customWidth="1"/>
    <col min="2" max="2" width="23.5546875" style="553" bestFit="1" customWidth="1"/>
    <col min="3" max="3" width="17.109375" style="553" customWidth="1"/>
    <col min="4" max="4" width="14.6640625" style="553" customWidth="1"/>
    <col min="5" max="5" width="14.44140625" style="553" bestFit="1" customWidth="1"/>
    <col min="6" max="6" width="10.44140625" style="553" customWidth="1"/>
    <col min="7" max="10" width="3.33203125" style="553" customWidth="1"/>
    <col min="11" max="21" width="3.33203125" style="553" bestFit="1" customWidth="1"/>
    <col min="22" max="22" width="3.33203125" style="553" customWidth="1"/>
    <col min="23" max="23" width="4.88671875" style="553" customWidth="1"/>
    <col min="24" max="24" width="6.109375" style="553" customWidth="1"/>
    <col min="25" max="25" width="178.5546875" style="553" bestFit="1" customWidth="1"/>
    <col min="26" max="26" width="19.44140625" style="553" customWidth="1"/>
    <col min="27" max="16384" width="8.88671875" style="553"/>
  </cols>
  <sheetData>
    <row r="1" spans="1:25" ht="13.8" thickBot="1" x14ac:dyDescent="0.3">
      <c r="A1" s="552" t="s">
        <v>17</v>
      </c>
    </row>
    <row r="2" spans="1:25" x14ac:dyDescent="0.25">
      <c r="R2" s="878" t="s">
        <v>18</v>
      </c>
      <c r="S2" s="879"/>
      <c r="T2" s="879"/>
      <c r="U2" s="879"/>
      <c r="V2" s="879"/>
      <c r="W2" s="879"/>
      <c r="X2" s="880"/>
      <c r="Y2" s="554" t="s">
        <v>2</v>
      </c>
    </row>
    <row r="3" spans="1:25" ht="13.8" thickBot="1" x14ac:dyDescent="0.3">
      <c r="A3" s="555"/>
      <c r="B3" s="556"/>
      <c r="C3" s="556"/>
      <c r="D3" s="556"/>
      <c r="E3" s="556"/>
      <c r="F3" s="556"/>
      <c r="G3" s="556"/>
      <c r="H3" s="556"/>
      <c r="I3" s="556"/>
      <c r="J3" s="556"/>
      <c r="K3" s="556"/>
      <c r="L3" s="556"/>
      <c r="M3" s="556"/>
      <c r="N3" s="556"/>
      <c r="O3" s="556"/>
      <c r="P3" s="556"/>
      <c r="Q3" s="556"/>
      <c r="R3" s="881" t="s">
        <v>19</v>
      </c>
      <c r="S3" s="882"/>
      <c r="T3" s="882"/>
      <c r="U3" s="882"/>
      <c r="V3" s="882"/>
      <c r="W3" s="882"/>
      <c r="X3" s="883"/>
      <c r="Y3" s="557" t="s">
        <v>20</v>
      </c>
    </row>
    <row r="4" spans="1:25" ht="22.5" customHeight="1" x14ac:dyDescent="0.25">
      <c r="A4" s="873" t="s">
        <v>4</v>
      </c>
      <c r="B4" s="875" t="s">
        <v>6</v>
      </c>
      <c r="C4" s="875" t="s">
        <v>7</v>
      </c>
      <c r="D4" s="875" t="s">
        <v>8</v>
      </c>
      <c r="E4" s="875" t="s">
        <v>9</v>
      </c>
      <c r="F4" s="884" t="s">
        <v>21</v>
      </c>
      <c r="G4" s="886" t="s">
        <v>22</v>
      </c>
      <c r="H4" s="887"/>
      <c r="I4" s="888"/>
      <c r="J4" s="873" t="s">
        <v>23</v>
      </c>
      <c r="K4" s="875"/>
      <c r="L4" s="889"/>
      <c r="M4" s="873" t="s">
        <v>24</v>
      </c>
      <c r="N4" s="875"/>
      <c r="O4" s="889"/>
      <c r="P4" s="873" t="s">
        <v>25</v>
      </c>
      <c r="Q4" s="875"/>
      <c r="R4" s="892"/>
      <c r="S4" s="893" t="s">
        <v>26</v>
      </c>
      <c r="T4" s="894"/>
      <c r="U4" s="892"/>
      <c r="V4" s="893" t="s">
        <v>27</v>
      </c>
      <c r="W4" s="894"/>
      <c r="X4" s="892"/>
      <c r="Y4" s="558" t="s">
        <v>15</v>
      </c>
    </row>
    <row r="5" spans="1:25" ht="27.6" thickBot="1" x14ac:dyDescent="0.3">
      <c r="A5" s="874"/>
      <c r="B5" s="876"/>
      <c r="C5" s="876"/>
      <c r="D5" s="876"/>
      <c r="E5" s="877"/>
      <c r="F5" s="885"/>
      <c r="G5" s="559">
        <v>2019</v>
      </c>
      <c r="H5" s="560">
        <v>2020</v>
      </c>
      <c r="I5" s="561">
        <v>2021</v>
      </c>
      <c r="J5" s="559">
        <v>2019</v>
      </c>
      <c r="K5" s="560">
        <v>2020</v>
      </c>
      <c r="L5" s="561">
        <v>2021</v>
      </c>
      <c r="M5" s="559">
        <v>2019</v>
      </c>
      <c r="N5" s="560">
        <v>2020</v>
      </c>
      <c r="O5" s="561">
        <v>2021</v>
      </c>
      <c r="P5" s="559">
        <v>2019</v>
      </c>
      <c r="Q5" s="560">
        <v>2020</v>
      </c>
      <c r="R5" s="561">
        <v>2021</v>
      </c>
      <c r="S5" s="559">
        <v>2019</v>
      </c>
      <c r="T5" s="560">
        <v>2020</v>
      </c>
      <c r="U5" s="561">
        <v>2021</v>
      </c>
      <c r="V5" s="559">
        <v>2019</v>
      </c>
      <c r="W5" s="562">
        <v>2020</v>
      </c>
      <c r="X5" s="561">
        <v>2021</v>
      </c>
      <c r="Y5" s="563"/>
    </row>
    <row r="6" spans="1:25" x14ac:dyDescent="0.25">
      <c r="A6" s="117" t="s">
        <v>305</v>
      </c>
      <c r="B6" s="85" t="s">
        <v>307</v>
      </c>
      <c r="C6" s="564" t="s">
        <v>551</v>
      </c>
      <c r="D6" s="565" t="s">
        <v>309</v>
      </c>
      <c r="E6" s="602" t="s">
        <v>552</v>
      </c>
      <c r="F6" s="566" t="s">
        <v>553</v>
      </c>
      <c r="G6" s="567" t="s">
        <v>567</v>
      </c>
      <c r="H6" s="567" t="s">
        <v>567</v>
      </c>
      <c r="I6" s="568" t="s">
        <v>567</v>
      </c>
      <c r="J6" s="569" t="s">
        <v>567</v>
      </c>
      <c r="K6" s="569"/>
      <c r="L6" s="570"/>
      <c r="M6" s="567" t="s">
        <v>567</v>
      </c>
      <c r="N6" s="567"/>
      <c r="O6" s="571"/>
      <c r="P6" s="567" t="s">
        <v>567</v>
      </c>
      <c r="Q6" s="567"/>
      <c r="R6" s="571"/>
      <c r="S6" s="567" t="s">
        <v>567</v>
      </c>
      <c r="T6" s="567"/>
      <c r="U6" s="572"/>
      <c r="V6" s="890" t="s">
        <v>568</v>
      </c>
      <c r="W6" s="890"/>
      <c r="X6" s="890"/>
      <c r="Y6" s="405" t="s">
        <v>560</v>
      </c>
    </row>
    <row r="7" spans="1:25" x14ac:dyDescent="0.25">
      <c r="A7" s="117" t="s">
        <v>305</v>
      </c>
      <c r="B7" s="86" t="s">
        <v>322</v>
      </c>
      <c r="C7" s="564" t="s">
        <v>551</v>
      </c>
      <c r="D7" s="565" t="s">
        <v>309</v>
      </c>
      <c r="E7" s="602" t="s">
        <v>554</v>
      </c>
      <c r="F7" s="566" t="s">
        <v>555</v>
      </c>
      <c r="G7" s="573" t="s">
        <v>567</v>
      </c>
      <c r="H7" s="573" t="s">
        <v>567</v>
      </c>
      <c r="I7" s="574" t="s">
        <v>567</v>
      </c>
      <c r="J7" s="517" t="s">
        <v>567</v>
      </c>
      <c r="K7" s="517"/>
      <c r="L7" s="575"/>
      <c r="M7" s="576" t="s">
        <v>567</v>
      </c>
      <c r="N7" s="576"/>
      <c r="O7" s="577"/>
      <c r="P7" s="576" t="s">
        <v>567</v>
      </c>
      <c r="Q7" s="576"/>
      <c r="R7" s="577"/>
      <c r="S7" s="576" t="s">
        <v>567</v>
      </c>
      <c r="T7" s="576"/>
      <c r="U7" s="578"/>
      <c r="V7" s="891" t="s">
        <v>568</v>
      </c>
      <c r="W7" s="891"/>
      <c r="X7" s="891"/>
      <c r="Y7" s="579" t="s">
        <v>561</v>
      </c>
    </row>
    <row r="8" spans="1:25" x14ac:dyDescent="0.25">
      <c r="A8" s="117" t="s">
        <v>305</v>
      </c>
      <c r="B8" s="86" t="s">
        <v>322</v>
      </c>
      <c r="C8" s="564" t="s">
        <v>551</v>
      </c>
      <c r="D8" s="565" t="s">
        <v>309</v>
      </c>
      <c r="E8" s="602" t="s">
        <v>556</v>
      </c>
      <c r="F8" s="566" t="s">
        <v>555</v>
      </c>
      <c r="G8" s="573" t="s">
        <v>567</v>
      </c>
      <c r="H8" s="573" t="s">
        <v>567</v>
      </c>
      <c r="I8" s="574" t="s">
        <v>567</v>
      </c>
      <c r="J8" s="517" t="s">
        <v>567</v>
      </c>
      <c r="K8" s="517"/>
      <c r="L8" s="575"/>
      <c r="M8" s="576" t="s">
        <v>567</v>
      </c>
      <c r="N8" s="576"/>
      <c r="O8" s="577"/>
      <c r="P8" s="576" t="s">
        <v>567</v>
      </c>
      <c r="Q8" s="576"/>
      <c r="R8" s="577"/>
      <c r="S8" s="576" t="s">
        <v>567</v>
      </c>
      <c r="T8" s="576"/>
      <c r="U8" s="578"/>
      <c r="V8" s="891" t="s">
        <v>568</v>
      </c>
      <c r="W8" s="891"/>
      <c r="X8" s="891"/>
      <c r="Y8" s="579" t="s">
        <v>561</v>
      </c>
    </row>
    <row r="9" spans="1:25" x14ac:dyDescent="0.25">
      <c r="A9" s="117" t="s">
        <v>305</v>
      </c>
      <c r="B9" s="86" t="s">
        <v>322</v>
      </c>
      <c r="C9" s="564" t="s">
        <v>551</v>
      </c>
      <c r="D9" s="565" t="s">
        <v>309</v>
      </c>
      <c r="E9" s="602" t="s">
        <v>557</v>
      </c>
      <c r="F9" s="566" t="s">
        <v>555</v>
      </c>
      <c r="G9" s="573" t="s">
        <v>567</v>
      </c>
      <c r="H9" s="573" t="s">
        <v>567</v>
      </c>
      <c r="I9" s="574" t="s">
        <v>567</v>
      </c>
      <c r="J9" s="517" t="s">
        <v>567</v>
      </c>
      <c r="K9" s="517"/>
      <c r="L9" s="575"/>
      <c r="M9" s="576" t="s">
        <v>567</v>
      </c>
      <c r="N9" s="576"/>
      <c r="O9" s="577"/>
      <c r="P9" s="576" t="s">
        <v>567</v>
      </c>
      <c r="Q9" s="576"/>
      <c r="R9" s="577"/>
      <c r="S9" s="576" t="s">
        <v>567</v>
      </c>
      <c r="T9" s="576"/>
      <c r="U9" s="578"/>
      <c r="V9" s="891" t="s">
        <v>568</v>
      </c>
      <c r="W9" s="891"/>
      <c r="X9" s="891"/>
      <c r="Y9" s="579" t="s">
        <v>561</v>
      </c>
    </row>
    <row r="10" spans="1:25" x14ac:dyDescent="0.25">
      <c r="A10" s="117" t="s">
        <v>305</v>
      </c>
      <c r="B10" s="86" t="s">
        <v>333</v>
      </c>
      <c r="C10" s="564" t="s">
        <v>551</v>
      </c>
      <c r="D10" s="565" t="s">
        <v>309</v>
      </c>
      <c r="E10" s="602" t="s">
        <v>554</v>
      </c>
      <c r="F10" s="566" t="s">
        <v>555</v>
      </c>
      <c r="G10" s="573" t="s">
        <v>567</v>
      </c>
      <c r="H10" s="573" t="s">
        <v>567</v>
      </c>
      <c r="I10" s="574" t="s">
        <v>567</v>
      </c>
      <c r="J10" s="576"/>
      <c r="K10" s="576"/>
      <c r="L10" s="580"/>
      <c r="M10" s="576" t="s">
        <v>567</v>
      </c>
      <c r="N10" s="576"/>
      <c r="O10" s="577"/>
      <c r="P10" s="576" t="s">
        <v>567</v>
      </c>
      <c r="Q10" s="576"/>
      <c r="R10" s="577"/>
      <c r="S10" s="576" t="s">
        <v>567</v>
      </c>
      <c r="T10" s="576"/>
      <c r="U10" s="578"/>
      <c r="V10" s="891" t="s">
        <v>568</v>
      </c>
      <c r="W10" s="891"/>
      <c r="X10" s="891"/>
      <c r="Y10" s="579" t="s">
        <v>561</v>
      </c>
    </row>
    <row r="11" spans="1:25" x14ac:dyDescent="0.25">
      <c r="A11" s="117" t="s">
        <v>305</v>
      </c>
      <c r="B11" s="86" t="s">
        <v>333</v>
      </c>
      <c r="C11" s="564" t="s">
        <v>551</v>
      </c>
      <c r="D11" s="565" t="s">
        <v>309</v>
      </c>
      <c r="E11" s="602" t="s">
        <v>556</v>
      </c>
      <c r="F11" s="566" t="s">
        <v>555</v>
      </c>
      <c r="G11" s="573" t="s">
        <v>567</v>
      </c>
      <c r="H11" s="573" t="s">
        <v>567</v>
      </c>
      <c r="I11" s="574" t="s">
        <v>567</v>
      </c>
      <c r="J11" s="576"/>
      <c r="K11" s="576"/>
      <c r="L11" s="580"/>
      <c r="M11" s="576" t="s">
        <v>567</v>
      </c>
      <c r="N11" s="576"/>
      <c r="O11" s="577"/>
      <c r="P11" s="576" t="s">
        <v>567</v>
      </c>
      <c r="Q11" s="576"/>
      <c r="R11" s="577"/>
      <c r="S11" s="576" t="s">
        <v>567</v>
      </c>
      <c r="T11" s="576"/>
      <c r="U11" s="578"/>
      <c r="V11" s="891" t="s">
        <v>568</v>
      </c>
      <c r="W11" s="891"/>
      <c r="X11" s="891"/>
      <c r="Y11" s="579" t="s">
        <v>561</v>
      </c>
    </row>
    <row r="12" spans="1:25" x14ac:dyDescent="0.25">
      <c r="A12" s="117" t="s">
        <v>305</v>
      </c>
      <c r="B12" s="86" t="s">
        <v>336</v>
      </c>
      <c r="C12" s="564" t="s">
        <v>551</v>
      </c>
      <c r="D12" s="565" t="s">
        <v>309</v>
      </c>
      <c r="E12" s="602" t="s">
        <v>554</v>
      </c>
      <c r="F12" s="566" t="s">
        <v>555</v>
      </c>
      <c r="G12" s="573" t="s">
        <v>567</v>
      </c>
      <c r="H12" s="573" t="s">
        <v>567</v>
      </c>
      <c r="I12" s="574" t="s">
        <v>567</v>
      </c>
      <c r="J12" s="576" t="s">
        <v>567</v>
      </c>
      <c r="K12" s="576" t="s">
        <v>567</v>
      </c>
      <c r="L12" s="580" t="s">
        <v>567</v>
      </c>
      <c r="M12" s="576" t="s">
        <v>567</v>
      </c>
      <c r="N12" s="576" t="s">
        <v>567</v>
      </c>
      <c r="O12" s="581" t="s">
        <v>567</v>
      </c>
      <c r="P12" s="576" t="s">
        <v>567</v>
      </c>
      <c r="Q12" s="576" t="s">
        <v>567</v>
      </c>
      <c r="R12" s="581" t="s">
        <v>567</v>
      </c>
      <c r="S12" s="576" t="s">
        <v>567</v>
      </c>
      <c r="T12" s="576" t="s">
        <v>567</v>
      </c>
      <c r="U12" s="582" t="s">
        <v>567</v>
      </c>
      <c r="V12" s="891" t="s">
        <v>568</v>
      </c>
      <c r="W12" s="891"/>
      <c r="X12" s="891"/>
      <c r="Y12" s="579" t="s">
        <v>562</v>
      </c>
    </row>
    <row r="13" spans="1:25" x14ac:dyDescent="0.25">
      <c r="A13" s="117" t="s">
        <v>305</v>
      </c>
      <c r="B13" s="86" t="s">
        <v>336</v>
      </c>
      <c r="C13" s="564" t="s">
        <v>551</v>
      </c>
      <c r="D13" s="565" t="s">
        <v>309</v>
      </c>
      <c r="E13" s="602" t="s">
        <v>556</v>
      </c>
      <c r="F13" s="566" t="s">
        <v>555</v>
      </c>
      <c r="G13" s="573" t="s">
        <v>567</v>
      </c>
      <c r="H13" s="573" t="s">
        <v>567</v>
      </c>
      <c r="I13" s="574" t="s">
        <v>567</v>
      </c>
      <c r="J13" s="576" t="s">
        <v>567</v>
      </c>
      <c r="K13" s="576" t="s">
        <v>567</v>
      </c>
      <c r="L13" s="580" t="s">
        <v>567</v>
      </c>
      <c r="M13" s="576" t="s">
        <v>567</v>
      </c>
      <c r="N13" s="576" t="s">
        <v>567</v>
      </c>
      <c r="O13" s="581" t="s">
        <v>567</v>
      </c>
      <c r="P13" s="576" t="s">
        <v>567</v>
      </c>
      <c r="Q13" s="576" t="s">
        <v>567</v>
      </c>
      <c r="R13" s="581" t="s">
        <v>567</v>
      </c>
      <c r="S13" s="576" t="s">
        <v>567</v>
      </c>
      <c r="T13" s="576" t="s">
        <v>567</v>
      </c>
      <c r="U13" s="582" t="s">
        <v>567</v>
      </c>
      <c r="V13" s="891" t="s">
        <v>568</v>
      </c>
      <c r="W13" s="891"/>
      <c r="X13" s="891"/>
      <c r="Y13" s="579" t="s">
        <v>562</v>
      </c>
    </row>
    <row r="14" spans="1:25" x14ac:dyDescent="0.25">
      <c r="A14" s="117" t="s">
        <v>305</v>
      </c>
      <c r="B14" s="86" t="s">
        <v>340</v>
      </c>
      <c r="C14" s="564" t="s">
        <v>551</v>
      </c>
      <c r="D14" s="565" t="s">
        <v>309</v>
      </c>
      <c r="E14" s="602" t="s">
        <v>554</v>
      </c>
      <c r="F14" s="566" t="s">
        <v>555</v>
      </c>
      <c r="G14" s="573" t="s">
        <v>567</v>
      </c>
      <c r="H14" s="573" t="s">
        <v>567</v>
      </c>
      <c r="I14" s="574" t="s">
        <v>567</v>
      </c>
      <c r="J14" s="576"/>
      <c r="K14" s="576"/>
      <c r="L14" s="580"/>
      <c r="M14" s="576" t="s">
        <v>567</v>
      </c>
      <c r="N14" s="576"/>
      <c r="O14" s="577"/>
      <c r="P14" s="576" t="s">
        <v>567</v>
      </c>
      <c r="Q14" s="576"/>
      <c r="R14" s="577"/>
      <c r="S14" s="576" t="s">
        <v>567</v>
      </c>
      <c r="T14" s="576"/>
      <c r="U14" s="578"/>
      <c r="V14" s="891" t="s">
        <v>568</v>
      </c>
      <c r="W14" s="891"/>
      <c r="X14" s="891"/>
      <c r="Y14" s="579"/>
    </row>
    <row r="15" spans="1:25" x14ac:dyDescent="0.25">
      <c r="A15" s="117" t="s">
        <v>305</v>
      </c>
      <c r="B15" s="86" t="s">
        <v>340</v>
      </c>
      <c r="C15" s="564" t="s">
        <v>551</v>
      </c>
      <c r="D15" s="565" t="s">
        <v>309</v>
      </c>
      <c r="E15" s="602" t="s">
        <v>556</v>
      </c>
      <c r="F15" s="566" t="s">
        <v>555</v>
      </c>
      <c r="G15" s="573" t="s">
        <v>567</v>
      </c>
      <c r="H15" s="573" t="s">
        <v>567</v>
      </c>
      <c r="I15" s="574" t="s">
        <v>567</v>
      </c>
      <c r="J15" s="576"/>
      <c r="K15" s="576"/>
      <c r="L15" s="580"/>
      <c r="M15" s="576" t="s">
        <v>567</v>
      </c>
      <c r="N15" s="576"/>
      <c r="O15" s="577"/>
      <c r="P15" s="576" t="s">
        <v>567</v>
      </c>
      <c r="Q15" s="576"/>
      <c r="R15" s="577"/>
      <c r="S15" s="576" t="s">
        <v>567</v>
      </c>
      <c r="T15" s="576"/>
      <c r="U15" s="578"/>
      <c r="V15" s="891" t="s">
        <v>568</v>
      </c>
      <c r="W15" s="891"/>
      <c r="X15" s="891"/>
      <c r="Y15" s="579"/>
    </row>
    <row r="16" spans="1:25" x14ac:dyDescent="0.25">
      <c r="A16" s="117" t="s">
        <v>305</v>
      </c>
      <c r="B16" s="86" t="s">
        <v>344</v>
      </c>
      <c r="C16" s="564" t="s">
        <v>551</v>
      </c>
      <c r="D16" s="565" t="s">
        <v>309</v>
      </c>
      <c r="E16" s="602" t="s">
        <v>554</v>
      </c>
      <c r="F16" s="566" t="s">
        <v>555</v>
      </c>
      <c r="G16" s="573" t="s">
        <v>567</v>
      </c>
      <c r="H16" s="573" t="s">
        <v>567</v>
      </c>
      <c r="I16" s="574" t="s">
        <v>567</v>
      </c>
      <c r="J16" s="576"/>
      <c r="K16" s="576"/>
      <c r="L16" s="580"/>
      <c r="M16" s="576" t="s">
        <v>567</v>
      </c>
      <c r="N16" s="576"/>
      <c r="O16" s="577"/>
      <c r="P16" s="576" t="s">
        <v>567</v>
      </c>
      <c r="Q16" s="576"/>
      <c r="R16" s="577"/>
      <c r="S16" s="576" t="s">
        <v>567</v>
      </c>
      <c r="T16" s="576"/>
      <c r="U16" s="578"/>
      <c r="V16" s="891" t="s">
        <v>568</v>
      </c>
      <c r="W16" s="891"/>
      <c r="X16" s="891"/>
      <c r="Y16" s="579"/>
    </row>
    <row r="17" spans="1:25" x14ac:dyDescent="0.25">
      <c r="A17" s="117" t="s">
        <v>305</v>
      </c>
      <c r="B17" s="86" t="s">
        <v>344</v>
      </c>
      <c r="C17" s="564" t="s">
        <v>551</v>
      </c>
      <c r="D17" s="565" t="s">
        <v>309</v>
      </c>
      <c r="E17" s="602" t="s">
        <v>556</v>
      </c>
      <c r="F17" s="566" t="s">
        <v>555</v>
      </c>
      <c r="G17" s="573" t="s">
        <v>567</v>
      </c>
      <c r="H17" s="573" t="s">
        <v>567</v>
      </c>
      <c r="I17" s="574" t="s">
        <v>567</v>
      </c>
      <c r="J17" s="576"/>
      <c r="K17" s="576"/>
      <c r="L17" s="580"/>
      <c r="M17" s="576" t="s">
        <v>567</v>
      </c>
      <c r="N17" s="576"/>
      <c r="O17" s="577"/>
      <c r="P17" s="576" t="s">
        <v>567</v>
      </c>
      <c r="Q17" s="576"/>
      <c r="R17" s="577"/>
      <c r="S17" s="576" t="s">
        <v>567</v>
      </c>
      <c r="T17" s="576"/>
      <c r="U17" s="578"/>
      <c r="V17" s="891" t="s">
        <v>568</v>
      </c>
      <c r="W17" s="891"/>
      <c r="X17" s="891"/>
      <c r="Y17" s="579"/>
    </row>
    <row r="18" spans="1:25" x14ac:dyDescent="0.25">
      <c r="A18" s="117" t="s">
        <v>305</v>
      </c>
      <c r="B18" s="86" t="s">
        <v>347</v>
      </c>
      <c r="C18" s="564" t="s">
        <v>551</v>
      </c>
      <c r="D18" s="565" t="s">
        <v>309</v>
      </c>
      <c r="E18" s="602" t="s">
        <v>554</v>
      </c>
      <c r="F18" s="566" t="s">
        <v>555</v>
      </c>
      <c r="G18" s="573" t="s">
        <v>567</v>
      </c>
      <c r="H18" s="573" t="s">
        <v>567</v>
      </c>
      <c r="I18" s="574" t="s">
        <v>567</v>
      </c>
      <c r="J18" s="576" t="s">
        <v>567</v>
      </c>
      <c r="K18" s="576"/>
      <c r="L18" s="580"/>
      <c r="M18" s="576" t="s">
        <v>567</v>
      </c>
      <c r="N18" s="576"/>
      <c r="O18" s="577"/>
      <c r="P18" s="576" t="s">
        <v>567</v>
      </c>
      <c r="Q18" s="576"/>
      <c r="R18" s="577"/>
      <c r="S18" s="576" t="s">
        <v>567</v>
      </c>
      <c r="T18" s="576"/>
      <c r="U18" s="578"/>
      <c r="V18" s="891" t="s">
        <v>568</v>
      </c>
      <c r="W18" s="891"/>
      <c r="X18" s="891"/>
      <c r="Y18" s="579" t="s">
        <v>561</v>
      </c>
    </row>
    <row r="19" spans="1:25" x14ac:dyDescent="0.25">
      <c r="A19" s="117" t="s">
        <v>305</v>
      </c>
      <c r="B19" s="86" t="s">
        <v>347</v>
      </c>
      <c r="C19" s="564" t="s">
        <v>551</v>
      </c>
      <c r="D19" s="565" t="s">
        <v>309</v>
      </c>
      <c r="E19" s="602" t="s">
        <v>556</v>
      </c>
      <c r="F19" s="566" t="s">
        <v>555</v>
      </c>
      <c r="G19" s="573" t="s">
        <v>567</v>
      </c>
      <c r="H19" s="573" t="s">
        <v>567</v>
      </c>
      <c r="I19" s="574" t="s">
        <v>567</v>
      </c>
      <c r="J19" s="576" t="s">
        <v>567</v>
      </c>
      <c r="K19" s="576"/>
      <c r="L19" s="580"/>
      <c r="M19" s="576" t="s">
        <v>567</v>
      </c>
      <c r="N19" s="576"/>
      <c r="O19" s="577"/>
      <c r="P19" s="576" t="s">
        <v>567</v>
      </c>
      <c r="Q19" s="576"/>
      <c r="R19" s="577"/>
      <c r="S19" s="576" t="s">
        <v>567</v>
      </c>
      <c r="T19" s="576"/>
      <c r="U19" s="578"/>
      <c r="V19" s="891" t="s">
        <v>568</v>
      </c>
      <c r="W19" s="891"/>
      <c r="X19" s="891"/>
      <c r="Y19" s="579" t="s">
        <v>561</v>
      </c>
    </row>
    <row r="20" spans="1:25" x14ac:dyDescent="0.25">
      <c r="A20" s="117" t="s">
        <v>305</v>
      </c>
      <c r="B20" s="86" t="s">
        <v>351</v>
      </c>
      <c r="C20" s="564" t="s">
        <v>551</v>
      </c>
      <c r="D20" s="565" t="s">
        <v>309</v>
      </c>
      <c r="E20" s="602" t="s">
        <v>554</v>
      </c>
      <c r="F20" s="566" t="s">
        <v>555</v>
      </c>
      <c r="G20" s="573" t="s">
        <v>567</v>
      </c>
      <c r="H20" s="573" t="s">
        <v>567</v>
      </c>
      <c r="I20" s="574" t="s">
        <v>567</v>
      </c>
      <c r="J20" s="576" t="s">
        <v>567</v>
      </c>
      <c r="K20" s="576" t="s">
        <v>567</v>
      </c>
      <c r="L20" s="582" t="s">
        <v>567</v>
      </c>
      <c r="M20" s="576" t="s">
        <v>567</v>
      </c>
      <c r="N20" s="576" t="s">
        <v>567</v>
      </c>
      <c r="O20" s="581" t="s">
        <v>567</v>
      </c>
      <c r="P20" s="576" t="s">
        <v>567</v>
      </c>
      <c r="Q20" s="576" t="s">
        <v>567</v>
      </c>
      <c r="R20" s="581" t="s">
        <v>567</v>
      </c>
      <c r="S20" s="576" t="s">
        <v>567</v>
      </c>
      <c r="T20" s="576" t="s">
        <v>567</v>
      </c>
      <c r="U20" s="582" t="s">
        <v>567</v>
      </c>
      <c r="V20" s="891" t="s">
        <v>568</v>
      </c>
      <c r="W20" s="891"/>
      <c r="X20" s="891"/>
      <c r="Y20" s="579" t="s">
        <v>562</v>
      </c>
    </row>
    <row r="21" spans="1:25" x14ac:dyDescent="0.25">
      <c r="A21" s="117" t="s">
        <v>305</v>
      </c>
      <c r="B21" s="86" t="s">
        <v>351</v>
      </c>
      <c r="C21" s="564" t="s">
        <v>551</v>
      </c>
      <c r="D21" s="565" t="s">
        <v>309</v>
      </c>
      <c r="E21" s="602" t="s">
        <v>556</v>
      </c>
      <c r="F21" s="566" t="s">
        <v>555</v>
      </c>
      <c r="G21" s="573" t="s">
        <v>567</v>
      </c>
      <c r="H21" s="573" t="s">
        <v>567</v>
      </c>
      <c r="I21" s="574" t="s">
        <v>567</v>
      </c>
      <c r="J21" s="576" t="s">
        <v>567</v>
      </c>
      <c r="K21" s="576" t="s">
        <v>567</v>
      </c>
      <c r="L21" s="582" t="s">
        <v>567</v>
      </c>
      <c r="M21" s="576" t="s">
        <v>567</v>
      </c>
      <c r="N21" s="576" t="s">
        <v>567</v>
      </c>
      <c r="O21" s="581" t="s">
        <v>567</v>
      </c>
      <c r="P21" s="576" t="s">
        <v>567</v>
      </c>
      <c r="Q21" s="576" t="s">
        <v>567</v>
      </c>
      <c r="R21" s="581" t="s">
        <v>567</v>
      </c>
      <c r="S21" s="576" t="s">
        <v>567</v>
      </c>
      <c r="T21" s="576" t="s">
        <v>567</v>
      </c>
      <c r="U21" s="582" t="s">
        <v>567</v>
      </c>
      <c r="V21" s="891" t="s">
        <v>568</v>
      </c>
      <c r="W21" s="891"/>
      <c r="X21" s="891"/>
      <c r="Y21" s="579" t="s">
        <v>562</v>
      </c>
    </row>
    <row r="22" spans="1:25" x14ac:dyDescent="0.25">
      <c r="A22" s="117" t="s">
        <v>305</v>
      </c>
      <c r="B22" s="86" t="s">
        <v>351</v>
      </c>
      <c r="C22" s="564" t="s">
        <v>551</v>
      </c>
      <c r="D22" s="565" t="s">
        <v>309</v>
      </c>
      <c r="E22" s="602" t="s">
        <v>557</v>
      </c>
      <c r="F22" s="566" t="s">
        <v>555</v>
      </c>
      <c r="G22" s="573" t="s">
        <v>567</v>
      </c>
      <c r="H22" s="573" t="s">
        <v>567</v>
      </c>
      <c r="I22" s="574" t="s">
        <v>567</v>
      </c>
      <c r="J22" s="576" t="s">
        <v>567</v>
      </c>
      <c r="K22" s="576" t="s">
        <v>567</v>
      </c>
      <c r="L22" s="582" t="s">
        <v>567</v>
      </c>
      <c r="M22" s="576" t="s">
        <v>567</v>
      </c>
      <c r="N22" s="576" t="s">
        <v>567</v>
      </c>
      <c r="O22" s="581" t="s">
        <v>567</v>
      </c>
      <c r="P22" s="576" t="s">
        <v>567</v>
      </c>
      <c r="Q22" s="576" t="s">
        <v>567</v>
      </c>
      <c r="R22" s="581" t="s">
        <v>567</v>
      </c>
      <c r="S22" s="576" t="s">
        <v>567</v>
      </c>
      <c r="T22" s="576" t="s">
        <v>567</v>
      </c>
      <c r="U22" s="582" t="s">
        <v>567</v>
      </c>
      <c r="V22" s="891" t="s">
        <v>568</v>
      </c>
      <c r="W22" s="891"/>
      <c r="X22" s="891"/>
      <c r="Y22" s="579" t="s">
        <v>562</v>
      </c>
    </row>
    <row r="23" spans="1:25" x14ac:dyDescent="0.25">
      <c r="A23" s="117" t="s">
        <v>305</v>
      </c>
      <c r="B23" s="86" t="s">
        <v>353</v>
      </c>
      <c r="C23" s="564" t="s">
        <v>551</v>
      </c>
      <c r="D23" s="565" t="s">
        <v>309</v>
      </c>
      <c r="E23" s="602" t="s">
        <v>556</v>
      </c>
      <c r="F23" s="566" t="s">
        <v>555</v>
      </c>
      <c r="G23" s="573" t="s">
        <v>567</v>
      </c>
      <c r="H23" s="573" t="s">
        <v>567</v>
      </c>
      <c r="I23" s="574" t="s">
        <v>567</v>
      </c>
      <c r="J23" s="576" t="s">
        <v>567</v>
      </c>
      <c r="K23" s="576"/>
      <c r="L23" s="580"/>
      <c r="M23" s="576" t="s">
        <v>567</v>
      </c>
      <c r="N23" s="576"/>
      <c r="O23" s="577"/>
      <c r="P23" s="576" t="s">
        <v>567</v>
      </c>
      <c r="Q23" s="576"/>
      <c r="R23" s="577"/>
      <c r="S23" s="576" t="s">
        <v>567</v>
      </c>
      <c r="T23" s="576"/>
      <c r="U23" s="578"/>
      <c r="V23" s="891" t="s">
        <v>568</v>
      </c>
      <c r="W23" s="891"/>
      <c r="X23" s="891"/>
      <c r="Y23" s="579"/>
    </row>
    <row r="24" spans="1:25" x14ac:dyDescent="0.25">
      <c r="A24" s="117" t="s">
        <v>305</v>
      </c>
      <c r="B24" s="86" t="s">
        <v>360</v>
      </c>
      <c r="C24" s="564" t="s">
        <v>551</v>
      </c>
      <c r="D24" s="565" t="s">
        <v>309</v>
      </c>
      <c r="E24" s="602" t="s">
        <v>554</v>
      </c>
      <c r="F24" s="566" t="s">
        <v>555</v>
      </c>
      <c r="G24" s="573" t="s">
        <v>567</v>
      </c>
      <c r="H24" s="573" t="s">
        <v>567</v>
      </c>
      <c r="I24" s="574" t="s">
        <v>567</v>
      </c>
      <c r="J24" s="576" t="s">
        <v>567</v>
      </c>
      <c r="K24" s="576" t="s">
        <v>567</v>
      </c>
      <c r="L24" s="582" t="s">
        <v>567</v>
      </c>
      <c r="M24" s="576" t="s">
        <v>567</v>
      </c>
      <c r="N24" s="576" t="s">
        <v>567</v>
      </c>
      <c r="O24" s="581" t="s">
        <v>567</v>
      </c>
      <c r="P24" s="576" t="s">
        <v>567</v>
      </c>
      <c r="Q24" s="576" t="s">
        <v>567</v>
      </c>
      <c r="R24" s="581" t="s">
        <v>567</v>
      </c>
      <c r="S24" s="576" t="s">
        <v>567</v>
      </c>
      <c r="T24" s="576" t="s">
        <v>567</v>
      </c>
      <c r="U24" s="582" t="s">
        <v>567</v>
      </c>
      <c r="V24" s="891" t="s">
        <v>568</v>
      </c>
      <c r="W24" s="891"/>
      <c r="X24" s="891"/>
      <c r="Y24" s="579" t="s">
        <v>562</v>
      </c>
    </row>
    <row r="25" spans="1:25" x14ac:dyDescent="0.25">
      <c r="A25" s="117" t="s">
        <v>305</v>
      </c>
      <c r="B25" s="86" t="s">
        <v>360</v>
      </c>
      <c r="C25" s="564" t="s">
        <v>551</v>
      </c>
      <c r="D25" s="565" t="s">
        <v>309</v>
      </c>
      <c r="E25" s="602" t="s">
        <v>556</v>
      </c>
      <c r="F25" s="566" t="s">
        <v>555</v>
      </c>
      <c r="G25" s="573" t="s">
        <v>567</v>
      </c>
      <c r="H25" s="573" t="s">
        <v>567</v>
      </c>
      <c r="I25" s="574" t="s">
        <v>567</v>
      </c>
      <c r="J25" s="576" t="s">
        <v>567</v>
      </c>
      <c r="K25" s="576" t="s">
        <v>567</v>
      </c>
      <c r="L25" s="582" t="s">
        <v>567</v>
      </c>
      <c r="M25" s="576" t="s">
        <v>567</v>
      </c>
      <c r="N25" s="576" t="s">
        <v>567</v>
      </c>
      <c r="O25" s="581" t="s">
        <v>567</v>
      </c>
      <c r="P25" s="576" t="s">
        <v>567</v>
      </c>
      <c r="Q25" s="576" t="s">
        <v>567</v>
      </c>
      <c r="R25" s="581" t="s">
        <v>567</v>
      </c>
      <c r="S25" s="576" t="s">
        <v>567</v>
      </c>
      <c r="T25" s="576" t="s">
        <v>567</v>
      </c>
      <c r="U25" s="582" t="s">
        <v>567</v>
      </c>
      <c r="V25" s="891" t="s">
        <v>568</v>
      </c>
      <c r="W25" s="891"/>
      <c r="X25" s="891"/>
      <c r="Y25" s="579" t="s">
        <v>562</v>
      </c>
    </row>
    <row r="26" spans="1:25" x14ac:dyDescent="0.25">
      <c r="A26" s="117" t="s">
        <v>305</v>
      </c>
      <c r="B26" s="86" t="s">
        <v>360</v>
      </c>
      <c r="C26" s="564" t="s">
        <v>551</v>
      </c>
      <c r="D26" s="565" t="s">
        <v>309</v>
      </c>
      <c r="E26" s="602" t="s">
        <v>557</v>
      </c>
      <c r="F26" s="566" t="s">
        <v>555</v>
      </c>
      <c r="G26" s="573" t="s">
        <v>567</v>
      </c>
      <c r="H26" s="573" t="s">
        <v>567</v>
      </c>
      <c r="I26" s="574" t="s">
        <v>567</v>
      </c>
      <c r="J26" s="576" t="s">
        <v>567</v>
      </c>
      <c r="K26" s="576" t="s">
        <v>567</v>
      </c>
      <c r="L26" s="582" t="s">
        <v>567</v>
      </c>
      <c r="M26" s="576" t="s">
        <v>567</v>
      </c>
      <c r="N26" s="576" t="s">
        <v>567</v>
      </c>
      <c r="O26" s="581" t="s">
        <v>567</v>
      </c>
      <c r="P26" s="576" t="s">
        <v>567</v>
      </c>
      <c r="Q26" s="576" t="s">
        <v>567</v>
      </c>
      <c r="R26" s="581" t="s">
        <v>567</v>
      </c>
      <c r="S26" s="576" t="s">
        <v>567</v>
      </c>
      <c r="T26" s="576" t="s">
        <v>567</v>
      </c>
      <c r="U26" s="582" t="s">
        <v>567</v>
      </c>
      <c r="V26" s="891" t="s">
        <v>568</v>
      </c>
      <c r="W26" s="891"/>
      <c r="X26" s="891"/>
      <c r="Y26" s="579" t="s">
        <v>562</v>
      </c>
    </row>
    <row r="27" spans="1:25" x14ac:dyDescent="0.25">
      <c r="A27" s="117" t="s">
        <v>305</v>
      </c>
      <c r="B27" s="86" t="s">
        <v>362</v>
      </c>
      <c r="C27" s="564" t="s">
        <v>551</v>
      </c>
      <c r="D27" s="565" t="s">
        <v>309</v>
      </c>
      <c r="E27" s="602" t="s">
        <v>554</v>
      </c>
      <c r="F27" s="566" t="s">
        <v>555</v>
      </c>
      <c r="G27" s="573" t="s">
        <v>567</v>
      </c>
      <c r="H27" s="573" t="s">
        <v>567</v>
      </c>
      <c r="I27" s="574" t="s">
        <v>567</v>
      </c>
      <c r="J27" s="576" t="s">
        <v>567</v>
      </c>
      <c r="K27" s="576" t="s">
        <v>567</v>
      </c>
      <c r="L27" s="582" t="s">
        <v>567</v>
      </c>
      <c r="M27" s="576" t="s">
        <v>567</v>
      </c>
      <c r="N27" s="576" t="s">
        <v>567</v>
      </c>
      <c r="O27" s="581" t="s">
        <v>567</v>
      </c>
      <c r="P27" s="576" t="s">
        <v>567</v>
      </c>
      <c r="Q27" s="576" t="s">
        <v>567</v>
      </c>
      <c r="R27" s="581" t="s">
        <v>567</v>
      </c>
      <c r="S27" s="576" t="s">
        <v>567</v>
      </c>
      <c r="T27" s="576" t="s">
        <v>567</v>
      </c>
      <c r="U27" s="582" t="s">
        <v>567</v>
      </c>
      <c r="V27" s="891" t="s">
        <v>568</v>
      </c>
      <c r="W27" s="891"/>
      <c r="X27" s="891"/>
      <c r="Y27" s="579" t="s">
        <v>562</v>
      </c>
    </row>
    <row r="28" spans="1:25" x14ac:dyDescent="0.25">
      <c r="A28" s="117" t="s">
        <v>305</v>
      </c>
      <c r="B28" s="86" t="s">
        <v>362</v>
      </c>
      <c r="C28" s="564" t="s">
        <v>551</v>
      </c>
      <c r="D28" s="565" t="s">
        <v>309</v>
      </c>
      <c r="E28" s="602" t="s">
        <v>556</v>
      </c>
      <c r="F28" s="566" t="s">
        <v>555</v>
      </c>
      <c r="G28" s="573" t="s">
        <v>567</v>
      </c>
      <c r="H28" s="573" t="s">
        <v>567</v>
      </c>
      <c r="I28" s="574" t="s">
        <v>567</v>
      </c>
      <c r="J28" s="576" t="s">
        <v>567</v>
      </c>
      <c r="K28" s="576" t="s">
        <v>567</v>
      </c>
      <c r="L28" s="582" t="s">
        <v>567</v>
      </c>
      <c r="M28" s="576" t="s">
        <v>567</v>
      </c>
      <c r="N28" s="576" t="s">
        <v>567</v>
      </c>
      <c r="O28" s="581" t="s">
        <v>567</v>
      </c>
      <c r="P28" s="576" t="s">
        <v>567</v>
      </c>
      <c r="Q28" s="576" t="s">
        <v>567</v>
      </c>
      <c r="R28" s="581" t="s">
        <v>567</v>
      </c>
      <c r="S28" s="576" t="s">
        <v>567</v>
      </c>
      <c r="T28" s="576" t="s">
        <v>567</v>
      </c>
      <c r="U28" s="582" t="s">
        <v>567</v>
      </c>
      <c r="V28" s="891" t="s">
        <v>568</v>
      </c>
      <c r="W28" s="891"/>
      <c r="X28" s="891"/>
      <c r="Y28" s="579" t="s">
        <v>562</v>
      </c>
    </row>
    <row r="29" spans="1:25" x14ac:dyDescent="0.25">
      <c r="A29" s="117" t="s">
        <v>305</v>
      </c>
      <c r="B29" s="86" t="s">
        <v>362</v>
      </c>
      <c r="C29" s="564" t="s">
        <v>551</v>
      </c>
      <c r="D29" s="565" t="s">
        <v>309</v>
      </c>
      <c r="E29" s="602" t="s">
        <v>557</v>
      </c>
      <c r="F29" s="566" t="s">
        <v>555</v>
      </c>
      <c r="G29" s="573" t="s">
        <v>567</v>
      </c>
      <c r="H29" s="573" t="s">
        <v>567</v>
      </c>
      <c r="I29" s="574" t="s">
        <v>567</v>
      </c>
      <c r="J29" s="576" t="s">
        <v>567</v>
      </c>
      <c r="K29" s="576" t="s">
        <v>567</v>
      </c>
      <c r="L29" s="582" t="s">
        <v>567</v>
      </c>
      <c r="M29" s="576" t="s">
        <v>567</v>
      </c>
      <c r="N29" s="576" t="s">
        <v>567</v>
      </c>
      <c r="O29" s="581" t="s">
        <v>567</v>
      </c>
      <c r="P29" s="576" t="s">
        <v>567</v>
      </c>
      <c r="Q29" s="576" t="s">
        <v>567</v>
      </c>
      <c r="R29" s="581" t="s">
        <v>567</v>
      </c>
      <c r="S29" s="576" t="s">
        <v>567</v>
      </c>
      <c r="T29" s="576" t="s">
        <v>567</v>
      </c>
      <c r="U29" s="582" t="s">
        <v>567</v>
      </c>
      <c r="V29" s="891" t="s">
        <v>568</v>
      </c>
      <c r="W29" s="891"/>
      <c r="X29" s="891"/>
      <c r="Y29" s="579" t="s">
        <v>562</v>
      </c>
    </row>
    <row r="30" spans="1:25" x14ac:dyDescent="0.25">
      <c r="A30" s="117" t="s">
        <v>305</v>
      </c>
      <c r="B30" s="86" t="s">
        <v>367</v>
      </c>
      <c r="C30" s="564" t="s">
        <v>551</v>
      </c>
      <c r="D30" s="565" t="s">
        <v>309</v>
      </c>
      <c r="E30" s="602" t="s">
        <v>554</v>
      </c>
      <c r="F30" s="566" t="s">
        <v>555</v>
      </c>
      <c r="G30" s="573" t="s">
        <v>567</v>
      </c>
      <c r="H30" s="573" t="s">
        <v>567</v>
      </c>
      <c r="I30" s="574" t="s">
        <v>567</v>
      </c>
      <c r="J30" s="576"/>
      <c r="K30" s="576"/>
      <c r="L30" s="580"/>
      <c r="M30" s="576" t="s">
        <v>567</v>
      </c>
      <c r="N30" s="576"/>
      <c r="O30" s="577"/>
      <c r="P30" s="576" t="s">
        <v>567</v>
      </c>
      <c r="Q30" s="576"/>
      <c r="R30" s="577"/>
      <c r="S30" s="576" t="s">
        <v>567</v>
      </c>
      <c r="T30" s="576"/>
      <c r="U30" s="578"/>
      <c r="V30" s="891" t="s">
        <v>568</v>
      </c>
      <c r="W30" s="891"/>
      <c r="X30" s="891"/>
      <c r="Y30" s="579" t="s">
        <v>563</v>
      </c>
    </row>
    <row r="31" spans="1:25" x14ac:dyDescent="0.25">
      <c r="A31" s="117" t="s">
        <v>305</v>
      </c>
      <c r="B31" s="86" t="s">
        <v>367</v>
      </c>
      <c r="C31" s="564" t="s">
        <v>551</v>
      </c>
      <c r="D31" s="565" t="s">
        <v>309</v>
      </c>
      <c r="E31" s="602" t="s">
        <v>556</v>
      </c>
      <c r="F31" s="566" t="s">
        <v>555</v>
      </c>
      <c r="G31" s="573" t="s">
        <v>567</v>
      </c>
      <c r="H31" s="573" t="s">
        <v>567</v>
      </c>
      <c r="I31" s="574" t="s">
        <v>567</v>
      </c>
      <c r="J31" s="576"/>
      <c r="K31" s="576"/>
      <c r="L31" s="580"/>
      <c r="M31" s="576" t="s">
        <v>567</v>
      </c>
      <c r="N31" s="576"/>
      <c r="O31" s="577"/>
      <c r="P31" s="576" t="s">
        <v>567</v>
      </c>
      <c r="Q31" s="576"/>
      <c r="R31" s="577"/>
      <c r="S31" s="576" t="s">
        <v>567</v>
      </c>
      <c r="T31" s="576"/>
      <c r="U31" s="578"/>
      <c r="V31" s="891" t="s">
        <v>568</v>
      </c>
      <c r="W31" s="891"/>
      <c r="X31" s="891"/>
      <c r="Y31" s="579" t="s">
        <v>561</v>
      </c>
    </row>
    <row r="32" spans="1:25" x14ac:dyDescent="0.25">
      <c r="A32" s="117" t="s">
        <v>305</v>
      </c>
      <c r="B32" s="86" t="s">
        <v>364</v>
      </c>
      <c r="C32" s="564" t="s">
        <v>551</v>
      </c>
      <c r="D32" s="565" t="s">
        <v>309</v>
      </c>
      <c r="E32" s="602" t="s">
        <v>554</v>
      </c>
      <c r="F32" s="566" t="s">
        <v>555</v>
      </c>
      <c r="G32" s="573" t="s">
        <v>567</v>
      </c>
      <c r="H32" s="573" t="s">
        <v>567</v>
      </c>
      <c r="I32" s="574" t="s">
        <v>567</v>
      </c>
      <c r="J32" s="576"/>
      <c r="K32" s="576"/>
      <c r="L32" s="580"/>
      <c r="M32" s="576" t="s">
        <v>567</v>
      </c>
      <c r="N32" s="576" t="s">
        <v>567</v>
      </c>
      <c r="O32" s="581" t="s">
        <v>567</v>
      </c>
      <c r="P32" s="576" t="s">
        <v>567</v>
      </c>
      <c r="Q32" s="576" t="s">
        <v>567</v>
      </c>
      <c r="R32" s="581" t="s">
        <v>567</v>
      </c>
      <c r="S32" s="576" t="s">
        <v>567</v>
      </c>
      <c r="T32" s="576" t="s">
        <v>567</v>
      </c>
      <c r="U32" s="582" t="s">
        <v>567</v>
      </c>
      <c r="V32" s="891" t="s">
        <v>568</v>
      </c>
      <c r="W32" s="891"/>
      <c r="X32" s="891"/>
      <c r="Y32" s="579" t="s">
        <v>562</v>
      </c>
    </row>
    <row r="33" spans="1:25" x14ac:dyDescent="0.25">
      <c r="A33" s="117" t="s">
        <v>305</v>
      </c>
      <c r="B33" s="86" t="s">
        <v>364</v>
      </c>
      <c r="C33" s="564" t="s">
        <v>551</v>
      </c>
      <c r="D33" s="565" t="s">
        <v>309</v>
      </c>
      <c r="E33" s="602" t="s">
        <v>556</v>
      </c>
      <c r="F33" s="566" t="s">
        <v>555</v>
      </c>
      <c r="G33" s="573" t="s">
        <v>567</v>
      </c>
      <c r="H33" s="573" t="s">
        <v>567</v>
      </c>
      <c r="I33" s="574" t="s">
        <v>567</v>
      </c>
      <c r="J33" s="576"/>
      <c r="K33" s="576"/>
      <c r="L33" s="580"/>
      <c r="M33" s="576" t="s">
        <v>567</v>
      </c>
      <c r="N33" s="576" t="s">
        <v>567</v>
      </c>
      <c r="O33" s="581" t="s">
        <v>567</v>
      </c>
      <c r="P33" s="576" t="s">
        <v>567</v>
      </c>
      <c r="Q33" s="576" t="s">
        <v>567</v>
      </c>
      <c r="R33" s="581" t="s">
        <v>567</v>
      </c>
      <c r="S33" s="576" t="s">
        <v>567</v>
      </c>
      <c r="T33" s="576" t="s">
        <v>567</v>
      </c>
      <c r="U33" s="582" t="s">
        <v>567</v>
      </c>
      <c r="V33" s="891" t="s">
        <v>568</v>
      </c>
      <c r="W33" s="891"/>
      <c r="X33" s="891"/>
      <c r="Y33" s="579" t="s">
        <v>562</v>
      </c>
    </row>
    <row r="34" spans="1:25" x14ac:dyDescent="0.25">
      <c r="A34" s="117" t="s">
        <v>305</v>
      </c>
      <c r="B34" s="86" t="s">
        <v>369</v>
      </c>
      <c r="C34" s="564" t="s">
        <v>551</v>
      </c>
      <c r="D34" s="565" t="s">
        <v>309</v>
      </c>
      <c r="E34" s="602" t="s">
        <v>554</v>
      </c>
      <c r="F34" s="566" t="s">
        <v>555</v>
      </c>
      <c r="G34" s="573" t="s">
        <v>567</v>
      </c>
      <c r="H34" s="573" t="s">
        <v>567</v>
      </c>
      <c r="I34" s="574" t="s">
        <v>567</v>
      </c>
      <c r="J34" s="576" t="s">
        <v>567</v>
      </c>
      <c r="K34" s="576"/>
      <c r="L34" s="580"/>
      <c r="M34" s="576" t="s">
        <v>567</v>
      </c>
      <c r="N34" s="576"/>
      <c r="O34" s="577"/>
      <c r="P34" s="576" t="s">
        <v>567</v>
      </c>
      <c r="Q34" s="576"/>
      <c r="R34" s="577"/>
      <c r="S34" s="576" t="s">
        <v>567</v>
      </c>
      <c r="T34" s="576"/>
      <c r="U34" s="578"/>
      <c r="V34" s="891" t="s">
        <v>568</v>
      </c>
      <c r="W34" s="891"/>
      <c r="X34" s="891"/>
      <c r="Y34" s="579" t="s">
        <v>561</v>
      </c>
    </row>
    <row r="35" spans="1:25" x14ac:dyDescent="0.25">
      <c r="A35" s="117" t="s">
        <v>305</v>
      </c>
      <c r="B35" s="86" t="s">
        <v>369</v>
      </c>
      <c r="C35" s="564" t="s">
        <v>551</v>
      </c>
      <c r="D35" s="565" t="s">
        <v>309</v>
      </c>
      <c r="E35" s="602" t="s">
        <v>556</v>
      </c>
      <c r="F35" s="566" t="s">
        <v>555</v>
      </c>
      <c r="G35" s="573" t="s">
        <v>567</v>
      </c>
      <c r="H35" s="573" t="s">
        <v>567</v>
      </c>
      <c r="I35" s="574" t="s">
        <v>567</v>
      </c>
      <c r="J35" s="576" t="s">
        <v>567</v>
      </c>
      <c r="K35" s="576"/>
      <c r="L35" s="580"/>
      <c r="M35" s="576" t="s">
        <v>567</v>
      </c>
      <c r="N35" s="576"/>
      <c r="O35" s="577"/>
      <c r="P35" s="576" t="s">
        <v>567</v>
      </c>
      <c r="Q35" s="576"/>
      <c r="R35" s="577"/>
      <c r="S35" s="576" t="s">
        <v>567</v>
      </c>
      <c r="T35" s="576"/>
      <c r="U35" s="578"/>
      <c r="V35" s="891" t="s">
        <v>568</v>
      </c>
      <c r="W35" s="891"/>
      <c r="X35" s="891"/>
      <c r="Y35" s="579" t="s">
        <v>561</v>
      </c>
    </row>
    <row r="36" spans="1:25" x14ac:dyDescent="0.25">
      <c r="A36" s="117" t="s">
        <v>305</v>
      </c>
      <c r="B36" s="86" t="s">
        <v>369</v>
      </c>
      <c r="C36" s="564" t="s">
        <v>551</v>
      </c>
      <c r="D36" s="565" t="s">
        <v>309</v>
      </c>
      <c r="E36" s="602" t="s">
        <v>557</v>
      </c>
      <c r="F36" s="566" t="s">
        <v>555</v>
      </c>
      <c r="G36" s="573" t="s">
        <v>567</v>
      </c>
      <c r="H36" s="573" t="s">
        <v>567</v>
      </c>
      <c r="I36" s="574" t="s">
        <v>567</v>
      </c>
      <c r="J36" s="576" t="s">
        <v>567</v>
      </c>
      <c r="K36" s="576"/>
      <c r="L36" s="580"/>
      <c r="M36" s="576" t="s">
        <v>567</v>
      </c>
      <c r="N36" s="576"/>
      <c r="O36" s="577"/>
      <c r="P36" s="576" t="s">
        <v>567</v>
      </c>
      <c r="Q36" s="576"/>
      <c r="R36" s="577"/>
      <c r="S36" s="576" t="s">
        <v>567</v>
      </c>
      <c r="T36" s="576"/>
      <c r="U36" s="578"/>
      <c r="V36" s="891" t="s">
        <v>568</v>
      </c>
      <c r="W36" s="891"/>
      <c r="X36" s="891"/>
      <c r="Y36" s="579" t="s">
        <v>561</v>
      </c>
    </row>
    <row r="37" spans="1:25" x14ac:dyDescent="0.25">
      <c r="A37" s="117" t="s">
        <v>305</v>
      </c>
      <c r="B37" s="86" t="s">
        <v>372</v>
      </c>
      <c r="C37" s="564" t="s">
        <v>551</v>
      </c>
      <c r="D37" s="565" t="s">
        <v>309</v>
      </c>
      <c r="E37" s="602" t="s">
        <v>554</v>
      </c>
      <c r="F37" s="566" t="s">
        <v>555</v>
      </c>
      <c r="G37" s="573" t="s">
        <v>567</v>
      </c>
      <c r="H37" s="573" t="s">
        <v>567</v>
      </c>
      <c r="I37" s="574" t="s">
        <v>567</v>
      </c>
      <c r="J37" s="576"/>
      <c r="K37" s="576"/>
      <c r="L37" s="580"/>
      <c r="M37" s="576" t="s">
        <v>567</v>
      </c>
      <c r="N37" s="576" t="s">
        <v>567</v>
      </c>
      <c r="O37" s="581" t="s">
        <v>567</v>
      </c>
      <c r="P37" s="576" t="s">
        <v>567</v>
      </c>
      <c r="Q37" s="576" t="s">
        <v>567</v>
      </c>
      <c r="R37" s="581" t="s">
        <v>567</v>
      </c>
      <c r="S37" s="576" t="s">
        <v>567</v>
      </c>
      <c r="T37" s="576" t="s">
        <v>567</v>
      </c>
      <c r="U37" s="582" t="s">
        <v>567</v>
      </c>
      <c r="V37" s="891" t="s">
        <v>568</v>
      </c>
      <c r="W37" s="891"/>
      <c r="X37" s="891"/>
      <c r="Y37" s="579" t="s">
        <v>562</v>
      </c>
    </row>
    <row r="38" spans="1:25" x14ac:dyDescent="0.25">
      <c r="A38" s="117" t="s">
        <v>305</v>
      </c>
      <c r="B38" s="86" t="s">
        <v>372</v>
      </c>
      <c r="C38" s="564" t="s">
        <v>551</v>
      </c>
      <c r="D38" s="565" t="s">
        <v>309</v>
      </c>
      <c r="E38" s="602" t="s">
        <v>556</v>
      </c>
      <c r="F38" s="566" t="s">
        <v>555</v>
      </c>
      <c r="G38" s="573" t="s">
        <v>567</v>
      </c>
      <c r="H38" s="573" t="s">
        <v>567</v>
      </c>
      <c r="I38" s="574" t="s">
        <v>567</v>
      </c>
      <c r="J38" s="576"/>
      <c r="K38" s="576"/>
      <c r="L38" s="580"/>
      <c r="M38" s="576" t="s">
        <v>567</v>
      </c>
      <c r="N38" s="576" t="s">
        <v>567</v>
      </c>
      <c r="O38" s="581" t="s">
        <v>567</v>
      </c>
      <c r="P38" s="576" t="s">
        <v>567</v>
      </c>
      <c r="Q38" s="576" t="s">
        <v>567</v>
      </c>
      <c r="R38" s="581" t="s">
        <v>567</v>
      </c>
      <c r="S38" s="576" t="s">
        <v>567</v>
      </c>
      <c r="T38" s="576" t="s">
        <v>567</v>
      </c>
      <c r="U38" s="582" t="s">
        <v>567</v>
      </c>
      <c r="V38" s="891" t="s">
        <v>568</v>
      </c>
      <c r="W38" s="891"/>
      <c r="X38" s="891"/>
      <c r="Y38" s="579" t="s">
        <v>562</v>
      </c>
    </row>
    <row r="39" spans="1:25" x14ac:dyDescent="0.25">
      <c r="A39" s="117" t="s">
        <v>305</v>
      </c>
      <c r="B39" s="86" t="s">
        <v>372</v>
      </c>
      <c r="C39" s="564" t="s">
        <v>551</v>
      </c>
      <c r="D39" s="565" t="s">
        <v>309</v>
      </c>
      <c r="E39" s="602" t="s">
        <v>557</v>
      </c>
      <c r="F39" s="566" t="s">
        <v>555</v>
      </c>
      <c r="G39" s="573" t="s">
        <v>567</v>
      </c>
      <c r="H39" s="573" t="s">
        <v>567</v>
      </c>
      <c r="I39" s="574" t="s">
        <v>567</v>
      </c>
      <c r="J39" s="576"/>
      <c r="K39" s="576"/>
      <c r="L39" s="580"/>
      <c r="M39" s="576" t="s">
        <v>567</v>
      </c>
      <c r="N39" s="576" t="s">
        <v>567</v>
      </c>
      <c r="O39" s="581" t="s">
        <v>567</v>
      </c>
      <c r="P39" s="576" t="s">
        <v>567</v>
      </c>
      <c r="Q39" s="576" t="s">
        <v>567</v>
      </c>
      <c r="R39" s="581" t="s">
        <v>567</v>
      </c>
      <c r="S39" s="576" t="s">
        <v>567</v>
      </c>
      <c r="T39" s="576" t="s">
        <v>567</v>
      </c>
      <c r="U39" s="582" t="s">
        <v>567</v>
      </c>
      <c r="V39" s="891" t="s">
        <v>568</v>
      </c>
      <c r="W39" s="891"/>
      <c r="X39" s="891"/>
      <c r="Y39" s="579" t="s">
        <v>562</v>
      </c>
    </row>
    <row r="40" spans="1:25" x14ac:dyDescent="0.25">
      <c r="A40" s="117" t="s">
        <v>305</v>
      </c>
      <c r="B40" s="86" t="s">
        <v>374</v>
      </c>
      <c r="C40" s="564" t="s">
        <v>551</v>
      </c>
      <c r="D40" s="565" t="s">
        <v>309</v>
      </c>
      <c r="E40" s="602" t="s">
        <v>556</v>
      </c>
      <c r="F40" s="566" t="s">
        <v>555</v>
      </c>
      <c r="G40" s="573" t="s">
        <v>567</v>
      </c>
      <c r="H40" s="573" t="s">
        <v>567</v>
      </c>
      <c r="I40" s="574" t="s">
        <v>567</v>
      </c>
      <c r="J40" s="576"/>
      <c r="K40" s="576"/>
      <c r="L40" s="580"/>
      <c r="M40" s="576" t="s">
        <v>567</v>
      </c>
      <c r="N40" s="576"/>
      <c r="O40" s="577"/>
      <c r="P40" s="576" t="s">
        <v>567</v>
      </c>
      <c r="Q40" s="576"/>
      <c r="R40" s="577"/>
      <c r="S40" s="576" t="s">
        <v>567</v>
      </c>
      <c r="T40" s="576"/>
      <c r="U40" s="578"/>
      <c r="V40" s="891" t="s">
        <v>568</v>
      </c>
      <c r="W40" s="891"/>
      <c r="X40" s="891"/>
      <c r="Y40" s="603"/>
    </row>
    <row r="41" spans="1:25" x14ac:dyDescent="0.25">
      <c r="A41" s="117" t="s">
        <v>305</v>
      </c>
      <c r="B41" s="86" t="s">
        <v>376</v>
      </c>
      <c r="C41" s="564" t="s">
        <v>551</v>
      </c>
      <c r="D41" s="565" t="s">
        <v>309</v>
      </c>
      <c r="E41" s="602" t="s">
        <v>554</v>
      </c>
      <c r="F41" s="566" t="s">
        <v>555</v>
      </c>
      <c r="G41" s="573" t="s">
        <v>567</v>
      </c>
      <c r="H41" s="573" t="s">
        <v>567</v>
      </c>
      <c r="I41" s="574" t="s">
        <v>567</v>
      </c>
      <c r="J41" s="576" t="s">
        <v>567</v>
      </c>
      <c r="K41" s="576" t="s">
        <v>567</v>
      </c>
      <c r="L41" s="582" t="s">
        <v>567</v>
      </c>
      <c r="M41" s="576" t="s">
        <v>567</v>
      </c>
      <c r="N41" s="576" t="s">
        <v>567</v>
      </c>
      <c r="O41" s="581" t="s">
        <v>567</v>
      </c>
      <c r="P41" s="576" t="s">
        <v>567</v>
      </c>
      <c r="Q41" s="576" t="s">
        <v>567</v>
      </c>
      <c r="R41" s="581" t="s">
        <v>567</v>
      </c>
      <c r="S41" s="576" t="s">
        <v>567</v>
      </c>
      <c r="T41" s="576" t="s">
        <v>567</v>
      </c>
      <c r="U41" s="582" t="s">
        <v>567</v>
      </c>
      <c r="V41" s="891" t="s">
        <v>568</v>
      </c>
      <c r="W41" s="891"/>
      <c r="X41" s="891"/>
      <c r="Y41" s="579" t="s">
        <v>562</v>
      </c>
    </row>
    <row r="42" spans="1:25" x14ac:dyDescent="0.25">
      <c r="A42" s="117" t="s">
        <v>305</v>
      </c>
      <c r="B42" s="86" t="s">
        <v>376</v>
      </c>
      <c r="C42" s="564" t="s">
        <v>551</v>
      </c>
      <c r="D42" s="565" t="s">
        <v>309</v>
      </c>
      <c r="E42" s="602" t="s">
        <v>556</v>
      </c>
      <c r="F42" s="566" t="s">
        <v>555</v>
      </c>
      <c r="G42" s="573" t="s">
        <v>567</v>
      </c>
      <c r="H42" s="573" t="s">
        <v>567</v>
      </c>
      <c r="I42" s="574" t="s">
        <v>567</v>
      </c>
      <c r="J42" s="576" t="s">
        <v>567</v>
      </c>
      <c r="K42" s="576" t="s">
        <v>567</v>
      </c>
      <c r="L42" s="582" t="s">
        <v>567</v>
      </c>
      <c r="M42" s="576" t="s">
        <v>567</v>
      </c>
      <c r="N42" s="576" t="s">
        <v>567</v>
      </c>
      <c r="O42" s="581" t="s">
        <v>567</v>
      </c>
      <c r="P42" s="576" t="s">
        <v>567</v>
      </c>
      <c r="Q42" s="576" t="s">
        <v>567</v>
      </c>
      <c r="R42" s="581" t="s">
        <v>567</v>
      </c>
      <c r="S42" s="576" t="s">
        <v>567</v>
      </c>
      <c r="T42" s="576" t="s">
        <v>567</v>
      </c>
      <c r="U42" s="582" t="s">
        <v>567</v>
      </c>
      <c r="V42" s="891" t="s">
        <v>568</v>
      </c>
      <c r="W42" s="891"/>
      <c r="X42" s="891"/>
      <c r="Y42" s="579" t="s">
        <v>562</v>
      </c>
    </row>
    <row r="43" spans="1:25" x14ac:dyDescent="0.25">
      <c r="A43" s="117" t="s">
        <v>305</v>
      </c>
      <c r="B43" s="86" t="s">
        <v>558</v>
      </c>
      <c r="C43" s="564" t="s">
        <v>551</v>
      </c>
      <c r="D43" s="565" t="s">
        <v>309</v>
      </c>
      <c r="E43" s="602" t="s">
        <v>554</v>
      </c>
      <c r="F43" s="566" t="s">
        <v>555</v>
      </c>
      <c r="G43" s="573" t="s">
        <v>567</v>
      </c>
      <c r="H43" s="573" t="s">
        <v>567</v>
      </c>
      <c r="I43" s="574" t="s">
        <v>567</v>
      </c>
      <c r="J43" s="576" t="s">
        <v>567</v>
      </c>
      <c r="K43" s="576"/>
      <c r="L43" s="580"/>
      <c r="M43" s="576" t="s">
        <v>567</v>
      </c>
      <c r="N43" s="576"/>
      <c r="O43" s="577"/>
      <c r="P43" s="576" t="s">
        <v>567</v>
      </c>
      <c r="Q43" s="576"/>
      <c r="R43" s="577"/>
      <c r="S43" s="576" t="s">
        <v>567</v>
      </c>
      <c r="T43" s="576"/>
      <c r="U43" s="578"/>
      <c r="V43" s="891" t="s">
        <v>568</v>
      </c>
      <c r="W43" s="891"/>
      <c r="X43" s="891"/>
      <c r="Y43" s="579" t="s">
        <v>561</v>
      </c>
    </row>
    <row r="44" spans="1:25" x14ac:dyDescent="0.25">
      <c r="A44" s="117" t="s">
        <v>305</v>
      </c>
      <c r="B44" s="86" t="s">
        <v>558</v>
      </c>
      <c r="C44" s="564" t="s">
        <v>551</v>
      </c>
      <c r="D44" s="565" t="s">
        <v>309</v>
      </c>
      <c r="E44" s="602" t="s">
        <v>556</v>
      </c>
      <c r="F44" s="566" t="s">
        <v>555</v>
      </c>
      <c r="G44" s="573" t="s">
        <v>567</v>
      </c>
      <c r="H44" s="573" t="s">
        <v>567</v>
      </c>
      <c r="I44" s="574" t="s">
        <v>567</v>
      </c>
      <c r="J44" s="576" t="s">
        <v>567</v>
      </c>
      <c r="K44" s="576"/>
      <c r="L44" s="580"/>
      <c r="M44" s="576" t="s">
        <v>567</v>
      </c>
      <c r="N44" s="576"/>
      <c r="O44" s="577"/>
      <c r="P44" s="576" t="s">
        <v>567</v>
      </c>
      <c r="Q44" s="576"/>
      <c r="R44" s="577"/>
      <c r="S44" s="576" t="s">
        <v>567</v>
      </c>
      <c r="T44" s="576"/>
      <c r="U44" s="578"/>
      <c r="V44" s="891" t="s">
        <v>568</v>
      </c>
      <c r="W44" s="891"/>
      <c r="X44" s="891"/>
      <c r="Y44" s="579" t="s">
        <v>561</v>
      </c>
    </row>
    <row r="45" spans="1:25" x14ac:dyDescent="0.25">
      <c r="A45" s="117" t="s">
        <v>305</v>
      </c>
      <c r="B45" s="86" t="s">
        <v>559</v>
      </c>
      <c r="C45" s="564" t="s">
        <v>551</v>
      </c>
      <c r="D45" s="565" t="s">
        <v>309</v>
      </c>
      <c r="E45" s="602" t="s">
        <v>554</v>
      </c>
      <c r="F45" s="566" t="s">
        <v>555</v>
      </c>
      <c r="G45" s="573" t="s">
        <v>567</v>
      </c>
      <c r="H45" s="573" t="s">
        <v>567</v>
      </c>
      <c r="I45" s="574" t="s">
        <v>567</v>
      </c>
      <c r="J45" s="576" t="s">
        <v>567</v>
      </c>
      <c r="K45" s="576"/>
      <c r="L45" s="580"/>
      <c r="M45" s="576" t="s">
        <v>567</v>
      </c>
      <c r="N45" s="576"/>
      <c r="O45" s="577"/>
      <c r="P45" s="576" t="s">
        <v>567</v>
      </c>
      <c r="Q45" s="576"/>
      <c r="R45" s="577"/>
      <c r="S45" s="576" t="s">
        <v>567</v>
      </c>
      <c r="T45" s="576"/>
      <c r="U45" s="578"/>
      <c r="V45" s="891" t="s">
        <v>568</v>
      </c>
      <c r="W45" s="891"/>
      <c r="X45" s="891"/>
      <c r="Y45" s="579" t="s">
        <v>561</v>
      </c>
    </row>
    <row r="46" spans="1:25" x14ac:dyDescent="0.25">
      <c r="A46" s="117" t="s">
        <v>305</v>
      </c>
      <c r="B46" s="86" t="s">
        <v>559</v>
      </c>
      <c r="C46" s="564" t="s">
        <v>551</v>
      </c>
      <c r="D46" s="565" t="s">
        <v>309</v>
      </c>
      <c r="E46" s="602" t="s">
        <v>556</v>
      </c>
      <c r="F46" s="566" t="s">
        <v>555</v>
      </c>
      <c r="G46" s="573" t="s">
        <v>567</v>
      </c>
      <c r="H46" s="573" t="s">
        <v>567</v>
      </c>
      <c r="I46" s="574" t="s">
        <v>567</v>
      </c>
      <c r="J46" s="576" t="s">
        <v>567</v>
      </c>
      <c r="K46" s="576"/>
      <c r="L46" s="580"/>
      <c r="M46" s="576" t="s">
        <v>567</v>
      </c>
      <c r="N46" s="576"/>
      <c r="O46" s="577"/>
      <c r="P46" s="576" t="s">
        <v>567</v>
      </c>
      <c r="Q46" s="576"/>
      <c r="R46" s="577"/>
      <c r="S46" s="576" t="s">
        <v>567</v>
      </c>
      <c r="T46" s="576"/>
      <c r="U46" s="578"/>
      <c r="V46" s="891" t="s">
        <v>568</v>
      </c>
      <c r="W46" s="891"/>
      <c r="X46" s="891"/>
      <c r="Y46" s="579" t="s">
        <v>561</v>
      </c>
    </row>
    <row r="47" spans="1:25" x14ac:dyDescent="0.25">
      <c r="A47" s="117" t="s">
        <v>305</v>
      </c>
      <c r="B47" s="86" t="s">
        <v>380</v>
      </c>
      <c r="C47" s="564" t="s">
        <v>551</v>
      </c>
      <c r="D47" s="565" t="s">
        <v>309</v>
      </c>
      <c r="E47" s="602" t="s">
        <v>554</v>
      </c>
      <c r="F47" s="566" t="s">
        <v>555</v>
      </c>
      <c r="G47" s="573" t="s">
        <v>567</v>
      </c>
      <c r="H47" s="573" t="s">
        <v>567</v>
      </c>
      <c r="I47" s="574" t="s">
        <v>567</v>
      </c>
      <c r="J47" s="576"/>
      <c r="K47" s="576"/>
      <c r="L47" s="580"/>
      <c r="M47" s="576" t="s">
        <v>567</v>
      </c>
      <c r="N47" s="576"/>
      <c r="O47" s="577"/>
      <c r="P47" s="576" t="s">
        <v>567</v>
      </c>
      <c r="Q47" s="576"/>
      <c r="R47" s="577"/>
      <c r="S47" s="576" t="s">
        <v>567</v>
      </c>
      <c r="T47" s="576"/>
      <c r="U47" s="578"/>
      <c r="V47" s="891" t="s">
        <v>568</v>
      </c>
      <c r="W47" s="891"/>
      <c r="X47" s="891"/>
      <c r="Y47" s="579" t="s">
        <v>561</v>
      </c>
    </row>
    <row r="48" spans="1:25" x14ac:dyDescent="0.25">
      <c r="A48" s="117" t="s">
        <v>305</v>
      </c>
      <c r="B48" s="86" t="s">
        <v>380</v>
      </c>
      <c r="C48" s="564" t="s">
        <v>551</v>
      </c>
      <c r="D48" s="565" t="s">
        <v>309</v>
      </c>
      <c r="E48" s="602" t="s">
        <v>556</v>
      </c>
      <c r="F48" s="566" t="s">
        <v>555</v>
      </c>
      <c r="G48" s="573" t="s">
        <v>567</v>
      </c>
      <c r="H48" s="573" t="s">
        <v>567</v>
      </c>
      <c r="I48" s="574" t="s">
        <v>567</v>
      </c>
      <c r="J48" s="576"/>
      <c r="K48" s="576"/>
      <c r="L48" s="580"/>
      <c r="M48" s="576" t="s">
        <v>567</v>
      </c>
      <c r="N48" s="576"/>
      <c r="O48" s="577"/>
      <c r="P48" s="576" t="s">
        <v>567</v>
      </c>
      <c r="Q48" s="576"/>
      <c r="R48" s="577"/>
      <c r="S48" s="576" t="s">
        <v>567</v>
      </c>
      <c r="T48" s="576"/>
      <c r="U48" s="578"/>
      <c r="V48" s="891" t="s">
        <v>568</v>
      </c>
      <c r="W48" s="891"/>
      <c r="X48" s="891"/>
      <c r="Y48" s="579" t="s">
        <v>561</v>
      </c>
    </row>
    <row r="49" spans="1:25" x14ac:dyDescent="0.25">
      <c r="A49" s="117" t="s">
        <v>305</v>
      </c>
      <c r="B49" s="86" t="s">
        <v>380</v>
      </c>
      <c r="C49" s="564" t="s">
        <v>551</v>
      </c>
      <c r="D49" s="565" t="s">
        <v>309</v>
      </c>
      <c r="E49" s="602" t="s">
        <v>557</v>
      </c>
      <c r="F49" s="566" t="s">
        <v>555</v>
      </c>
      <c r="G49" s="573" t="s">
        <v>567</v>
      </c>
      <c r="H49" s="573" t="s">
        <v>567</v>
      </c>
      <c r="I49" s="574" t="s">
        <v>567</v>
      </c>
      <c r="J49" s="576"/>
      <c r="K49" s="576"/>
      <c r="L49" s="580"/>
      <c r="M49" s="576" t="s">
        <v>567</v>
      </c>
      <c r="N49" s="576"/>
      <c r="O49" s="577"/>
      <c r="P49" s="576" t="s">
        <v>567</v>
      </c>
      <c r="Q49" s="576"/>
      <c r="R49" s="577"/>
      <c r="S49" s="576" t="s">
        <v>567</v>
      </c>
      <c r="T49" s="576"/>
      <c r="U49" s="578"/>
      <c r="V49" s="891" t="s">
        <v>568</v>
      </c>
      <c r="W49" s="891"/>
      <c r="X49" s="891"/>
      <c r="Y49" s="579" t="s">
        <v>561</v>
      </c>
    </row>
    <row r="50" spans="1:25" x14ac:dyDescent="0.25">
      <c r="A50" s="117" t="s">
        <v>305</v>
      </c>
      <c r="B50" s="86" t="s">
        <v>383</v>
      </c>
      <c r="C50" s="564" t="s">
        <v>551</v>
      </c>
      <c r="D50" s="565" t="s">
        <v>309</v>
      </c>
      <c r="E50" s="602" t="s">
        <v>556</v>
      </c>
      <c r="F50" s="566" t="s">
        <v>555</v>
      </c>
      <c r="G50" s="573" t="s">
        <v>567</v>
      </c>
      <c r="H50" s="573" t="s">
        <v>567</v>
      </c>
      <c r="I50" s="574" t="s">
        <v>567</v>
      </c>
      <c r="J50" s="576" t="s">
        <v>567</v>
      </c>
      <c r="K50" s="576"/>
      <c r="L50" s="580"/>
      <c r="M50" s="576" t="s">
        <v>567</v>
      </c>
      <c r="N50" s="576"/>
      <c r="O50" s="577"/>
      <c r="P50" s="576" t="s">
        <v>567</v>
      </c>
      <c r="Q50" s="576"/>
      <c r="R50" s="577"/>
      <c r="S50" s="576" t="s">
        <v>567</v>
      </c>
      <c r="T50" s="576"/>
      <c r="U50" s="578"/>
      <c r="V50" s="891" t="s">
        <v>568</v>
      </c>
      <c r="W50" s="891"/>
      <c r="X50" s="891"/>
      <c r="Y50" s="579" t="s">
        <v>561</v>
      </c>
    </row>
    <row r="51" spans="1:25" x14ac:dyDescent="0.25">
      <c r="A51" s="117" t="s">
        <v>305</v>
      </c>
      <c r="B51" s="86" t="s">
        <v>386</v>
      </c>
      <c r="C51" s="564" t="s">
        <v>551</v>
      </c>
      <c r="D51" s="565" t="s">
        <v>309</v>
      </c>
      <c r="E51" s="602" t="s">
        <v>556</v>
      </c>
      <c r="F51" s="566" t="s">
        <v>555</v>
      </c>
      <c r="G51" s="573" t="s">
        <v>567</v>
      </c>
      <c r="H51" s="573" t="s">
        <v>567</v>
      </c>
      <c r="I51" s="574" t="s">
        <v>567</v>
      </c>
      <c r="J51" s="576" t="s">
        <v>567</v>
      </c>
      <c r="K51" s="576"/>
      <c r="L51" s="580"/>
      <c r="M51" s="576" t="s">
        <v>567</v>
      </c>
      <c r="N51" s="576"/>
      <c r="O51" s="577"/>
      <c r="P51" s="576" t="s">
        <v>567</v>
      </c>
      <c r="Q51" s="576"/>
      <c r="R51" s="577"/>
      <c r="S51" s="576" t="s">
        <v>567</v>
      </c>
      <c r="T51" s="576"/>
      <c r="U51" s="578"/>
      <c r="V51" s="891" t="s">
        <v>568</v>
      </c>
      <c r="W51" s="891"/>
      <c r="X51" s="891"/>
      <c r="Y51" s="579"/>
    </row>
    <row r="52" spans="1:25" x14ac:dyDescent="0.25">
      <c r="A52" s="117" t="s">
        <v>305</v>
      </c>
      <c r="B52" s="86" t="s">
        <v>389</v>
      </c>
      <c r="C52" s="564" t="s">
        <v>551</v>
      </c>
      <c r="D52" s="565" t="s">
        <v>309</v>
      </c>
      <c r="E52" s="602" t="s">
        <v>556</v>
      </c>
      <c r="F52" s="566" t="s">
        <v>555</v>
      </c>
      <c r="G52" s="573" t="s">
        <v>567</v>
      </c>
      <c r="H52" s="573" t="s">
        <v>567</v>
      </c>
      <c r="I52" s="574" t="s">
        <v>567</v>
      </c>
      <c r="J52" s="576" t="s">
        <v>567</v>
      </c>
      <c r="K52" s="576"/>
      <c r="L52" s="580"/>
      <c r="M52" s="576" t="s">
        <v>567</v>
      </c>
      <c r="N52" s="576"/>
      <c r="O52" s="577"/>
      <c r="P52" s="576" t="s">
        <v>567</v>
      </c>
      <c r="Q52" s="576"/>
      <c r="R52" s="577"/>
      <c r="S52" s="576" t="s">
        <v>567</v>
      </c>
      <c r="T52" s="576"/>
      <c r="U52" s="578"/>
      <c r="V52" s="891" t="s">
        <v>568</v>
      </c>
      <c r="W52" s="891"/>
      <c r="X52" s="891"/>
      <c r="Y52" s="579" t="s">
        <v>561</v>
      </c>
    </row>
    <row r="53" spans="1:25" x14ac:dyDescent="0.25">
      <c r="A53" s="117" t="s">
        <v>305</v>
      </c>
      <c r="B53" s="86" t="s">
        <v>389</v>
      </c>
      <c r="C53" s="564" t="s">
        <v>551</v>
      </c>
      <c r="D53" s="565" t="s">
        <v>309</v>
      </c>
      <c r="E53" s="602" t="s">
        <v>557</v>
      </c>
      <c r="F53" s="566" t="s">
        <v>555</v>
      </c>
      <c r="G53" s="573" t="s">
        <v>567</v>
      </c>
      <c r="H53" s="573" t="s">
        <v>567</v>
      </c>
      <c r="I53" s="574" t="s">
        <v>567</v>
      </c>
      <c r="J53" s="576" t="s">
        <v>567</v>
      </c>
      <c r="K53" s="576"/>
      <c r="L53" s="580"/>
      <c r="M53" s="576" t="s">
        <v>567</v>
      </c>
      <c r="N53" s="576"/>
      <c r="O53" s="577"/>
      <c r="P53" s="576" t="s">
        <v>567</v>
      </c>
      <c r="Q53" s="576"/>
      <c r="R53" s="577"/>
      <c r="S53" s="576" t="s">
        <v>567</v>
      </c>
      <c r="T53" s="576"/>
      <c r="U53" s="578"/>
      <c r="V53" s="891" t="s">
        <v>568</v>
      </c>
      <c r="W53" s="891"/>
      <c r="X53" s="891"/>
      <c r="Y53" s="579" t="s">
        <v>561</v>
      </c>
    </row>
    <row r="54" spans="1:25" x14ac:dyDescent="0.25">
      <c r="A54" s="117" t="s">
        <v>305</v>
      </c>
      <c r="B54" s="86" t="s">
        <v>392</v>
      </c>
      <c r="C54" s="564" t="s">
        <v>551</v>
      </c>
      <c r="D54" s="565" t="s">
        <v>309</v>
      </c>
      <c r="E54" s="602" t="s">
        <v>554</v>
      </c>
      <c r="F54" s="566" t="s">
        <v>555</v>
      </c>
      <c r="G54" s="573" t="s">
        <v>567</v>
      </c>
      <c r="H54" s="573" t="s">
        <v>567</v>
      </c>
      <c r="I54" s="574" t="s">
        <v>567</v>
      </c>
      <c r="J54" s="576"/>
      <c r="K54" s="576"/>
      <c r="L54" s="580"/>
      <c r="M54" s="576" t="s">
        <v>567</v>
      </c>
      <c r="N54" s="576"/>
      <c r="O54" s="577"/>
      <c r="P54" s="576" t="s">
        <v>567</v>
      </c>
      <c r="Q54" s="576"/>
      <c r="R54" s="577"/>
      <c r="S54" s="576" t="s">
        <v>567</v>
      </c>
      <c r="T54" s="576"/>
      <c r="U54" s="578"/>
      <c r="V54" s="891" t="s">
        <v>568</v>
      </c>
      <c r="W54" s="891"/>
      <c r="X54" s="891"/>
      <c r="Y54" s="579" t="s">
        <v>561</v>
      </c>
    </row>
    <row r="55" spans="1:25" x14ac:dyDescent="0.25">
      <c r="A55" s="117" t="s">
        <v>305</v>
      </c>
      <c r="B55" s="86" t="s">
        <v>396</v>
      </c>
      <c r="C55" s="564" t="s">
        <v>551</v>
      </c>
      <c r="D55" s="565" t="s">
        <v>309</v>
      </c>
      <c r="E55" s="602" t="s">
        <v>554</v>
      </c>
      <c r="F55" s="566" t="s">
        <v>555</v>
      </c>
      <c r="G55" s="573" t="s">
        <v>567</v>
      </c>
      <c r="H55" s="573" t="s">
        <v>567</v>
      </c>
      <c r="I55" s="574" t="s">
        <v>567</v>
      </c>
      <c r="J55" s="576" t="s">
        <v>567</v>
      </c>
      <c r="K55" s="576"/>
      <c r="L55" s="580"/>
      <c r="M55" s="576" t="s">
        <v>567</v>
      </c>
      <c r="N55" s="576"/>
      <c r="O55" s="577"/>
      <c r="P55" s="576" t="s">
        <v>567</v>
      </c>
      <c r="Q55" s="576"/>
      <c r="R55" s="577"/>
      <c r="S55" s="576" t="s">
        <v>567</v>
      </c>
      <c r="T55" s="576"/>
      <c r="U55" s="578"/>
      <c r="V55" s="891" t="s">
        <v>568</v>
      </c>
      <c r="W55" s="891"/>
      <c r="X55" s="891"/>
      <c r="Y55" s="579"/>
    </row>
    <row r="56" spans="1:25" x14ac:dyDescent="0.25">
      <c r="A56" s="117" t="s">
        <v>305</v>
      </c>
      <c r="B56" s="86" t="s">
        <v>396</v>
      </c>
      <c r="C56" s="564" t="s">
        <v>551</v>
      </c>
      <c r="D56" s="565" t="s">
        <v>309</v>
      </c>
      <c r="E56" s="602" t="s">
        <v>556</v>
      </c>
      <c r="F56" s="566" t="s">
        <v>555</v>
      </c>
      <c r="G56" s="573" t="s">
        <v>567</v>
      </c>
      <c r="H56" s="573" t="s">
        <v>567</v>
      </c>
      <c r="I56" s="574" t="s">
        <v>567</v>
      </c>
      <c r="J56" s="576" t="s">
        <v>567</v>
      </c>
      <c r="K56" s="576"/>
      <c r="L56" s="580"/>
      <c r="M56" s="576" t="s">
        <v>567</v>
      </c>
      <c r="N56" s="576"/>
      <c r="O56" s="577"/>
      <c r="P56" s="576" t="s">
        <v>567</v>
      </c>
      <c r="Q56" s="576"/>
      <c r="R56" s="577"/>
      <c r="S56" s="576" t="s">
        <v>567</v>
      </c>
      <c r="T56" s="576"/>
      <c r="U56" s="578"/>
      <c r="V56" s="891" t="s">
        <v>568</v>
      </c>
      <c r="W56" s="891"/>
      <c r="X56" s="891"/>
      <c r="Y56" s="579"/>
    </row>
    <row r="57" spans="1:25" x14ac:dyDescent="0.25">
      <c r="A57" s="117" t="s">
        <v>305</v>
      </c>
      <c r="B57" s="86" t="s">
        <v>398</v>
      </c>
      <c r="C57" s="564" t="s">
        <v>551</v>
      </c>
      <c r="D57" s="565" t="s">
        <v>309</v>
      </c>
      <c r="E57" s="602" t="s">
        <v>554</v>
      </c>
      <c r="F57" s="566" t="s">
        <v>555</v>
      </c>
      <c r="G57" s="573" t="s">
        <v>567</v>
      </c>
      <c r="H57" s="573" t="s">
        <v>567</v>
      </c>
      <c r="I57" s="574" t="s">
        <v>567</v>
      </c>
      <c r="J57" s="576" t="s">
        <v>567</v>
      </c>
      <c r="K57" s="576"/>
      <c r="L57" s="580"/>
      <c r="M57" s="576" t="s">
        <v>567</v>
      </c>
      <c r="N57" s="576"/>
      <c r="O57" s="577"/>
      <c r="P57" s="576" t="s">
        <v>567</v>
      </c>
      <c r="Q57" s="576"/>
      <c r="R57" s="577"/>
      <c r="S57" s="576" t="s">
        <v>567</v>
      </c>
      <c r="T57" s="576"/>
      <c r="U57" s="578"/>
      <c r="V57" s="891" t="s">
        <v>568</v>
      </c>
      <c r="W57" s="891"/>
      <c r="X57" s="891"/>
      <c r="Y57" s="579" t="s">
        <v>561</v>
      </c>
    </row>
    <row r="58" spans="1:25" x14ac:dyDescent="0.25">
      <c r="A58" s="117" t="s">
        <v>305</v>
      </c>
      <c r="B58" s="86" t="s">
        <v>398</v>
      </c>
      <c r="C58" s="564" t="s">
        <v>551</v>
      </c>
      <c r="D58" s="565" t="s">
        <v>309</v>
      </c>
      <c r="E58" s="602" t="s">
        <v>556</v>
      </c>
      <c r="F58" s="566" t="s">
        <v>555</v>
      </c>
      <c r="G58" s="573" t="s">
        <v>567</v>
      </c>
      <c r="H58" s="573" t="s">
        <v>567</v>
      </c>
      <c r="I58" s="574" t="s">
        <v>567</v>
      </c>
      <c r="J58" s="576" t="s">
        <v>567</v>
      </c>
      <c r="K58" s="576"/>
      <c r="L58" s="580"/>
      <c r="M58" s="576" t="s">
        <v>567</v>
      </c>
      <c r="N58" s="576"/>
      <c r="O58" s="577"/>
      <c r="P58" s="576" t="s">
        <v>567</v>
      </c>
      <c r="Q58" s="576"/>
      <c r="R58" s="577"/>
      <c r="S58" s="576" t="s">
        <v>567</v>
      </c>
      <c r="T58" s="576"/>
      <c r="U58" s="578"/>
      <c r="V58" s="891" t="s">
        <v>568</v>
      </c>
      <c r="W58" s="891"/>
      <c r="X58" s="891"/>
      <c r="Y58" s="579" t="s">
        <v>561</v>
      </c>
    </row>
    <row r="59" spans="1:25" x14ac:dyDescent="0.25">
      <c r="A59" s="117" t="s">
        <v>305</v>
      </c>
      <c r="B59" s="87" t="s">
        <v>492</v>
      </c>
      <c r="C59" s="564" t="s">
        <v>551</v>
      </c>
      <c r="D59" s="583" t="s">
        <v>326</v>
      </c>
      <c r="E59" s="583" t="s">
        <v>310</v>
      </c>
      <c r="F59" s="584" t="s">
        <v>553</v>
      </c>
      <c r="G59" s="573" t="s">
        <v>567</v>
      </c>
      <c r="H59" s="573" t="s">
        <v>567</v>
      </c>
      <c r="I59" s="574" t="s">
        <v>567</v>
      </c>
      <c r="J59" s="585"/>
      <c r="K59" s="585"/>
      <c r="L59" s="586"/>
      <c r="M59" s="576" t="s">
        <v>567</v>
      </c>
      <c r="N59" s="576"/>
      <c r="O59" s="577"/>
      <c r="P59" s="585"/>
      <c r="Q59" s="585"/>
      <c r="R59" s="587"/>
      <c r="S59" s="585"/>
      <c r="T59" s="585"/>
      <c r="U59" s="588"/>
      <c r="V59" s="891" t="s">
        <v>568</v>
      </c>
      <c r="W59" s="891"/>
      <c r="X59" s="891"/>
      <c r="Y59" s="589" t="s">
        <v>564</v>
      </c>
    </row>
    <row r="60" spans="1:25" x14ac:dyDescent="0.25">
      <c r="A60" s="117" t="s">
        <v>305</v>
      </c>
      <c r="B60" s="88" t="s">
        <v>328</v>
      </c>
      <c r="C60" s="564" t="s">
        <v>551</v>
      </c>
      <c r="D60" s="583" t="s">
        <v>326</v>
      </c>
      <c r="E60" s="583" t="s">
        <v>310</v>
      </c>
      <c r="F60" s="584" t="s">
        <v>553</v>
      </c>
      <c r="G60" s="573" t="s">
        <v>567</v>
      </c>
      <c r="H60" s="573" t="s">
        <v>567</v>
      </c>
      <c r="I60" s="574" t="s">
        <v>567</v>
      </c>
      <c r="J60" s="585"/>
      <c r="K60" s="585"/>
      <c r="L60" s="590"/>
      <c r="M60" s="585"/>
      <c r="N60" s="585"/>
      <c r="O60" s="587"/>
      <c r="P60" s="585"/>
      <c r="Q60" s="585"/>
      <c r="R60" s="587"/>
      <c r="S60" s="585"/>
      <c r="T60" s="585"/>
      <c r="U60" s="588"/>
      <c r="V60" s="891" t="s">
        <v>568</v>
      </c>
      <c r="W60" s="891"/>
      <c r="X60" s="891"/>
      <c r="Y60" s="579"/>
    </row>
    <row r="61" spans="1:25" x14ac:dyDescent="0.25">
      <c r="A61" s="117" t="s">
        <v>305</v>
      </c>
      <c r="B61" s="87" t="s">
        <v>496</v>
      </c>
      <c r="C61" s="564" t="s">
        <v>551</v>
      </c>
      <c r="D61" s="583" t="s">
        <v>326</v>
      </c>
      <c r="E61" s="583" t="s">
        <v>310</v>
      </c>
      <c r="F61" s="584" t="s">
        <v>553</v>
      </c>
      <c r="G61" s="573" t="s">
        <v>567</v>
      </c>
      <c r="H61" s="573" t="s">
        <v>567</v>
      </c>
      <c r="I61" s="574" t="s">
        <v>567</v>
      </c>
      <c r="J61" s="585"/>
      <c r="K61" s="585"/>
      <c r="L61" s="590"/>
      <c r="M61" s="585" t="s">
        <v>567</v>
      </c>
      <c r="N61" s="585"/>
      <c r="O61" s="587"/>
      <c r="P61" s="585"/>
      <c r="Q61" s="585"/>
      <c r="R61" s="587"/>
      <c r="S61" s="585"/>
      <c r="T61" s="585"/>
      <c r="U61" s="588"/>
      <c r="V61" s="891" t="s">
        <v>568</v>
      </c>
      <c r="W61" s="891"/>
      <c r="X61" s="891"/>
      <c r="Y61" s="405"/>
    </row>
    <row r="62" spans="1:25" x14ac:dyDescent="0.25">
      <c r="A62" s="117" t="s">
        <v>305</v>
      </c>
      <c r="B62" s="88" t="s">
        <v>500</v>
      </c>
      <c r="C62" s="564" t="s">
        <v>551</v>
      </c>
      <c r="D62" s="583" t="s">
        <v>326</v>
      </c>
      <c r="E62" s="583" t="s">
        <v>310</v>
      </c>
      <c r="F62" s="591" t="s">
        <v>553</v>
      </c>
      <c r="G62" s="573" t="s">
        <v>567</v>
      </c>
      <c r="H62" s="573" t="s">
        <v>567</v>
      </c>
      <c r="I62" s="574" t="s">
        <v>567</v>
      </c>
      <c r="J62" s="517" t="s">
        <v>567</v>
      </c>
      <c r="K62" s="517"/>
      <c r="L62" s="586"/>
      <c r="M62" s="517" t="s">
        <v>567</v>
      </c>
      <c r="N62" s="517"/>
      <c r="O62" s="592"/>
      <c r="P62" s="517"/>
      <c r="Q62" s="517"/>
      <c r="R62" s="592"/>
      <c r="S62" s="517"/>
      <c r="T62" s="517"/>
      <c r="U62" s="575"/>
      <c r="V62" s="891" t="s">
        <v>568</v>
      </c>
      <c r="W62" s="891"/>
      <c r="X62" s="891"/>
      <c r="Y62" s="405"/>
    </row>
    <row r="63" spans="1:25" x14ac:dyDescent="0.25">
      <c r="A63" s="117" t="s">
        <v>305</v>
      </c>
      <c r="B63" s="88" t="s">
        <v>503</v>
      </c>
      <c r="C63" s="564" t="s">
        <v>551</v>
      </c>
      <c r="D63" s="583" t="s">
        <v>326</v>
      </c>
      <c r="E63" s="583" t="s">
        <v>310</v>
      </c>
      <c r="F63" s="574" t="s">
        <v>553</v>
      </c>
      <c r="G63" s="573" t="s">
        <v>567</v>
      </c>
      <c r="H63" s="573" t="s">
        <v>567</v>
      </c>
      <c r="I63" s="574" t="s">
        <v>567</v>
      </c>
      <c r="J63" s="517" t="s">
        <v>567</v>
      </c>
      <c r="K63" s="517"/>
      <c r="L63" s="586"/>
      <c r="M63" s="517" t="s">
        <v>567</v>
      </c>
      <c r="N63" s="517"/>
      <c r="O63" s="592"/>
      <c r="P63" s="517" t="s">
        <v>567</v>
      </c>
      <c r="Q63" s="517"/>
      <c r="R63" s="592"/>
      <c r="S63" s="517" t="s">
        <v>567</v>
      </c>
      <c r="T63" s="517"/>
      <c r="U63" s="575"/>
      <c r="V63" s="891" t="s">
        <v>568</v>
      </c>
      <c r="W63" s="891"/>
      <c r="X63" s="891"/>
      <c r="Y63" s="593" t="s">
        <v>565</v>
      </c>
    </row>
    <row r="64" spans="1:25" x14ac:dyDescent="0.25">
      <c r="A64" s="117" t="s">
        <v>305</v>
      </c>
      <c r="B64" s="88" t="s">
        <v>506</v>
      </c>
      <c r="C64" s="564" t="s">
        <v>551</v>
      </c>
      <c r="D64" s="583" t="s">
        <v>326</v>
      </c>
      <c r="E64" s="583" t="s">
        <v>310</v>
      </c>
      <c r="F64" s="574" t="s">
        <v>553</v>
      </c>
      <c r="G64" s="573" t="s">
        <v>567</v>
      </c>
      <c r="H64" s="573" t="s">
        <v>567</v>
      </c>
      <c r="I64" s="591" t="s">
        <v>567</v>
      </c>
      <c r="J64" s="517" t="s">
        <v>567</v>
      </c>
      <c r="K64" s="517" t="s">
        <v>567</v>
      </c>
      <c r="L64" s="590" t="s">
        <v>567</v>
      </c>
      <c r="M64" s="585" t="s">
        <v>567</v>
      </c>
      <c r="N64" s="585" t="s">
        <v>567</v>
      </c>
      <c r="O64" s="594" t="s">
        <v>567</v>
      </c>
      <c r="P64" s="585" t="s">
        <v>567</v>
      </c>
      <c r="Q64" s="585" t="s">
        <v>567</v>
      </c>
      <c r="R64" s="594" t="s">
        <v>567</v>
      </c>
      <c r="S64" s="585" t="s">
        <v>567</v>
      </c>
      <c r="T64" s="585" t="s">
        <v>567</v>
      </c>
      <c r="U64" s="590" t="s">
        <v>567</v>
      </c>
      <c r="V64" s="891" t="s">
        <v>568</v>
      </c>
      <c r="W64" s="891"/>
      <c r="X64" s="891"/>
      <c r="Y64" s="593" t="s">
        <v>566</v>
      </c>
    </row>
    <row r="65" spans="1:25" ht="13.8" thickBot="1" x14ac:dyDescent="0.3">
      <c r="A65" s="598" t="s">
        <v>305</v>
      </c>
      <c r="B65" s="406" t="s">
        <v>509</v>
      </c>
      <c r="C65" s="595" t="s">
        <v>551</v>
      </c>
      <c r="D65" s="596" t="s">
        <v>326</v>
      </c>
      <c r="E65" s="596" t="s">
        <v>310</v>
      </c>
      <c r="F65" s="597" t="s">
        <v>553</v>
      </c>
      <c r="G65" s="596" t="s">
        <v>567</v>
      </c>
      <c r="H65" s="596" t="s">
        <v>567</v>
      </c>
      <c r="I65" s="597" t="s">
        <v>567</v>
      </c>
      <c r="J65" s="598" t="s">
        <v>567</v>
      </c>
      <c r="K65" s="598"/>
      <c r="L65" s="599"/>
      <c r="M65" s="598" t="s">
        <v>567</v>
      </c>
      <c r="N65" s="598"/>
      <c r="O65" s="600"/>
      <c r="P65" s="598" t="s">
        <v>567</v>
      </c>
      <c r="Q65" s="598"/>
      <c r="R65" s="600"/>
      <c r="S65" s="598" t="s">
        <v>567</v>
      </c>
      <c r="T65" s="598"/>
      <c r="U65" s="601"/>
      <c r="V65" s="895" t="s">
        <v>568</v>
      </c>
      <c r="W65" s="895"/>
      <c r="X65" s="895"/>
      <c r="Y65" s="604"/>
    </row>
  </sheetData>
  <mergeCells count="74">
    <mergeCell ref="V65:X65"/>
    <mergeCell ref="V60:X60"/>
    <mergeCell ref="V61:X61"/>
    <mergeCell ref="V62:X62"/>
    <mergeCell ref="V63:X63"/>
    <mergeCell ref="V64:X64"/>
    <mergeCell ref="V55:X55"/>
    <mergeCell ref="V56:X56"/>
    <mergeCell ref="V57:X57"/>
    <mergeCell ref="V58:X58"/>
    <mergeCell ref="V59:X59"/>
    <mergeCell ref="V50:X50"/>
    <mergeCell ref="V51:X51"/>
    <mergeCell ref="V52:X52"/>
    <mergeCell ref="V53:X53"/>
    <mergeCell ref="V54:X54"/>
    <mergeCell ref="V45:X45"/>
    <mergeCell ref="V46:X46"/>
    <mergeCell ref="V47:X47"/>
    <mergeCell ref="V48:X48"/>
    <mergeCell ref="V49:X49"/>
    <mergeCell ref="V40:X40"/>
    <mergeCell ref="V41:X41"/>
    <mergeCell ref="V42:X42"/>
    <mergeCell ref="V43:X43"/>
    <mergeCell ref="V44:X44"/>
    <mergeCell ref="V35:X35"/>
    <mergeCell ref="V36:X36"/>
    <mergeCell ref="V37:X37"/>
    <mergeCell ref="V38:X38"/>
    <mergeCell ref="V39:X39"/>
    <mergeCell ref="V30:X30"/>
    <mergeCell ref="V31:X31"/>
    <mergeCell ref="V32:X32"/>
    <mergeCell ref="V33:X33"/>
    <mergeCell ref="V34:X34"/>
    <mergeCell ref="V25:X25"/>
    <mergeCell ref="V26:X26"/>
    <mergeCell ref="V27:X27"/>
    <mergeCell ref="V28:X28"/>
    <mergeCell ref="V29:X29"/>
    <mergeCell ref="V20:X20"/>
    <mergeCell ref="V21:X21"/>
    <mergeCell ref="V22:X22"/>
    <mergeCell ref="V23:X23"/>
    <mergeCell ref="V24:X24"/>
    <mergeCell ref="V15:X15"/>
    <mergeCell ref="V16:X16"/>
    <mergeCell ref="V17:X17"/>
    <mergeCell ref="V18:X18"/>
    <mergeCell ref="V19:X19"/>
    <mergeCell ref="V10:X10"/>
    <mergeCell ref="V11:X11"/>
    <mergeCell ref="V12:X12"/>
    <mergeCell ref="V13:X13"/>
    <mergeCell ref="V14:X14"/>
    <mergeCell ref="V6:X6"/>
    <mergeCell ref="V7:X7"/>
    <mergeCell ref="V8:X8"/>
    <mergeCell ref="V9:X9"/>
    <mergeCell ref="M4:O4"/>
    <mergeCell ref="P4:R4"/>
    <mergeCell ref="S4:U4"/>
    <mergeCell ref="V4:X4"/>
    <mergeCell ref="R2:X2"/>
    <mergeCell ref="R3:X3"/>
    <mergeCell ref="F4:F5"/>
    <mergeCell ref="G4:I4"/>
    <mergeCell ref="J4:L4"/>
    <mergeCell ref="A4:A5"/>
    <mergeCell ref="B4:B5"/>
    <mergeCell ref="C4:C5"/>
    <mergeCell ref="D4:D5"/>
    <mergeCell ref="E4:E5"/>
  </mergeCells>
  <dataValidations count="1">
    <dataValidation type="textLength" showInputMessage="1" showErrorMessage="1" sqref="Y59 Y61" xr:uid="{F13C5201-803B-4355-9BBA-4A98FA71DF8D}">
      <formula1>0</formula1>
      <formula2>150</formula2>
    </dataValidation>
  </dataValidations>
  <pageMargins left="0.7" right="0.7" top="0.75" bottom="0.75" header="0.3" footer="0.3"/>
  <pageSetup paperSize="9" orientation="portrait" r:id="rId1"/>
  <ignoredErrors>
    <ignoredError sqref="Y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0"/>
  <sheetViews>
    <sheetView view="pageBreakPreview" zoomScale="60" zoomScaleNormal="100" workbookViewId="0">
      <selection activeCell="H50" sqref="B1:H50"/>
    </sheetView>
  </sheetViews>
  <sheetFormatPr defaultColWidth="9.109375" defaultRowHeight="13.2" x14ac:dyDescent="0.25"/>
  <cols>
    <col min="1" max="1" width="9.109375" style="394"/>
    <col min="2" max="2" width="22.109375" style="394" customWidth="1"/>
    <col min="3" max="3" width="46.88671875" style="394" customWidth="1"/>
    <col min="4" max="4" width="18.88671875" style="394" bestFit="1" customWidth="1"/>
    <col min="5" max="5" width="14.5546875" style="394" customWidth="1"/>
    <col min="6" max="6" width="11.88671875" style="394" customWidth="1"/>
    <col min="7" max="7" width="12.6640625" style="394" customWidth="1"/>
    <col min="8" max="8" width="12.33203125" style="394" customWidth="1"/>
    <col min="9" max="16384" width="9.109375" style="394"/>
  </cols>
  <sheetData>
    <row r="1" spans="1:8" ht="13.8" thickBot="1" x14ac:dyDescent="0.3">
      <c r="A1" s="536" t="s">
        <v>283</v>
      </c>
    </row>
    <row r="2" spans="1:8" x14ac:dyDescent="0.25">
      <c r="A2" s="744"/>
      <c r="G2" s="538" t="s">
        <v>1</v>
      </c>
      <c r="H2" s="539" t="s">
        <v>2</v>
      </c>
    </row>
    <row r="3" spans="1:8" ht="13.8" thickBot="1" x14ac:dyDescent="0.3">
      <c r="A3" s="745"/>
      <c r="B3" s="485"/>
      <c r="C3" s="485"/>
      <c r="D3" s="485"/>
      <c r="E3" s="485"/>
      <c r="G3" s="541" t="s">
        <v>3</v>
      </c>
      <c r="H3" s="542">
        <v>2021</v>
      </c>
    </row>
    <row r="4" spans="1:8" ht="27" thickBot="1" x14ac:dyDescent="0.3">
      <c r="A4" s="746" t="s">
        <v>4</v>
      </c>
      <c r="B4" s="746" t="s">
        <v>284</v>
      </c>
      <c r="C4" s="486" t="s">
        <v>285</v>
      </c>
      <c r="D4" s="746" t="s">
        <v>8</v>
      </c>
      <c r="E4" s="746" t="s">
        <v>286</v>
      </c>
      <c r="F4" s="747" t="s">
        <v>15</v>
      </c>
      <c r="G4" s="748" t="s">
        <v>287</v>
      </c>
      <c r="H4" s="748" t="s">
        <v>75</v>
      </c>
    </row>
    <row r="5" spans="1:8" x14ac:dyDescent="0.25">
      <c r="A5" s="121"/>
      <c r="B5" s="264"/>
      <c r="C5" s="265" t="s">
        <v>833</v>
      </c>
      <c r="D5" s="121"/>
      <c r="E5" s="264"/>
      <c r="F5" s="264"/>
      <c r="G5" s="258"/>
      <c r="H5" s="258"/>
    </row>
    <row r="6" spans="1:8" x14ac:dyDescent="0.25">
      <c r="A6" s="121" t="s">
        <v>305</v>
      </c>
      <c r="B6" s="264"/>
      <c r="C6" s="806" t="s">
        <v>1188</v>
      </c>
      <c r="D6" s="121"/>
      <c r="E6" s="121" t="s">
        <v>567</v>
      </c>
      <c r="F6" s="264"/>
      <c r="G6" s="259">
        <v>20</v>
      </c>
      <c r="H6" s="258"/>
    </row>
    <row r="7" spans="1:8" ht="26.4" x14ac:dyDescent="0.25">
      <c r="A7" s="121" t="s">
        <v>305</v>
      </c>
      <c r="B7" s="264"/>
      <c r="C7" s="806" t="s">
        <v>1189</v>
      </c>
      <c r="D7" s="121"/>
      <c r="E7" s="121" t="s">
        <v>567</v>
      </c>
      <c r="F7" s="264"/>
      <c r="G7" s="259">
        <v>2</v>
      </c>
      <c r="H7" s="258"/>
    </row>
    <row r="8" spans="1:8" x14ac:dyDescent="0.25">
      <c r="A8" s="121"/>
      <c r="B8" s="264"/>
      <c r="C8" s="262" t="s">
        <v>834</v>
      </c>
      <c r="D8" s="121"/>
      <c r="E8" s="264"/>
      <c r="F8" s="264"/>
      <c r="G8" s="121"/>
      <c r="H8" s="117"/>
    </row>
    <row r="9" spans="1:8" ht="26.4" x14ac:dyDescent="0.25">
      <c r="A9" s="121" t="s">
        <v>305</v>
      </c>
      <c r="B9" s="260" t="s">
        <v>1135</v>
      </c>
      <c r="C9" s="806" t="s">
        <v>1187</v>
      </c>
      <c r="D9" s="266" t="s">
        <v>583</v>
      </c>
      <c r="E9" s="121" t="s">
        <v>567</v>
      </c>
      <c r="F9" s="264"/>
      <c r="G9" s="259">
        <v>16</v>
      </c>
      <c r="H9" s="258"/>
    </row>
    <row r="10" spans="1:8" ht="26.4" x14ac:dyDescent="0.25">
      <c r="A10" s="121" t="s">
        <v>305</v>
      </c>
      <c r="B10" s="260" t="s">
        <v>1155</v>
      </c>
      <c r="C10" s="806" t="s">
        <v>1190</v>
      </c>
      <c r="D10" s="266" t="s">
        <v>583</v>
      </c>
      <c r="E10" s="121" t="s">
        <v>567</v>
      </c>
      <c r="F10" s="264"/>
      <c r="G10" s="259">
        <v>6</v>
      </c>
      <c r="H10" s="258"/>
    </row>
    <row r="11" spans="1:8" ht="26.4" x14ac:dyDescent="0.25">
      <c r="A11" s="121" t="s">
        <v>305</v>
      </c>
      <c r="B11" s="260" t="s">
        <v>835</v>
      </c>
      <c r="C11" s="260" t="s">
        <v>1191</v>
      </c>
      <c r="D11" s="266" t="s">
        <v>583</v>
      </c>
      <c r="E11" s="121" t="s">
        <v>567</v>
      </c>
      <c r="F11" s="481"/>
      <c r="G11" s="482">
        <v>3</v>
      </c>
      <c r="H11" s="258"/>
    </row>
    <row r="12" spans="1:8" ht="30" customHeight="1" x14ac:dyDescent="0.25">
      <c r="A12" s="121" t="s">
        <v>305</v>
      </c>
      <c r="B12" s="260" t="s">
        <v>835</v>
      </c>
      <c r="C12" s="807" t="s">
        <v>1192</v>
      </c>
      <c r="D12" s="266" t="s">
        <v>583</v>
      </c>
      <c r="E12" s="121" t="s">
        <v>567</v>
      </c>
      <c r="F12" s="264"/>
      <c r="G12" s="259">
        <v>4</v>
      </c>
      <c r="H12" s="258"/>
    </row>
    <row r="13" spans="1:8" ht="26.4" x14ac:dyDescent="0.25">
      <c r="A13" s="121" t="s">
        <v>305</v>
      </c>
      <c r="B13" s="260"/>
      <c r="C13" s="483" t="s">
        <v>1193</v>
      </c>
      <c r="D13" s="266" t="s">
        <v>583</v>
      </c>
      <c r="E13" s="121" t="s">
        <v>567</v>
      </c>
      <c r="F13" s="481"/>
      <c r="G13" s="482">
        <v>5</v>
      </c>
      <c r="H13" s="258"/>
    </row>
    <row r="14" spans="1:8" ht="26.4" x14ac:dyDescent="0.25">
      <c r="A14" s="121" t="s">
        <v>305</v>
      </c>
      <c r="B14" s="260"/>
      <c r="C14" s="806" t="s">
        <v>1194</v>
      </c>
      <c r="D14" s="266" t="s">
        <v>583</v>
      </c>
      <c r="E14" s="121" t="s">
        <v>567</v>
      </c>
      <c r="F14" s="264"/>
      <c r="G14" s="259">
        <v>5</v>
      </c>
      <c r="H14" s="258"/>
    </row>
    <row r="15" spans="1:8" ht="52.8" x14ac:dyDescent="0.25">
      <c r="A15" s="121" t="s">
        <v>305</v>
      </c>
      <c r="B15" s="260"/>
      <c r="C15" s="483" t="s">
        <v>1195</v>
      </c>
      <c r="D15" s="266" t="s">
        <v>583</v>
      </c>
      <c r="E15" s="121" t="s">
        <v>567</v>
      </c>
      <c r="F15" s="481"/>
      <c r="G15" s="482">
        <v>11</v>
      </c>
      <c r="H15" s="258"/>
    </row>
    <row r="16" spans="1:8" ht="39.6" x14ac:dyDescent="0.25">
      <c r="A16" s="479"/>
      <c r="B16" s="260"/>
      <c r="C16" s="483" t="s">
        <v>1196</v>
      </c>
      <c r="D16" s="266" t="s">
        <v>583</v>
      </c>
      <c r="E16" s="121" t="s">
        <v>567</v>
      </c>
      <c r="F16" s="481"/>
      <c r="G16" s="482">
        <v>6</v>
      </c>
      <c r="H16" s="258"/>
    </row>
    <row r="17" spans="1:8" ht="39.6" x14ac:dyDescent="0.25">
      <c r="A17" s="121" t="s">
        <v>305</v>
      </c>
      <c r="B17" s="260"/>
      <c r="C17" s="260" t="s">
        <v>836</v>
      </c>
      <c r="D17" s="266" t="s">
        <v>583</v>
      </c>
      <c r="E17" s="121" t="s">
        <v>567</v>
      </c>
      <c r="F17" s="264"/>
      <c r="G17" s="259">
        <v>0</v>
      </c>
      <c r="H17" s="491" t="s">
        <v>1162</v>
      </c>
    </row>
    <row r="18" spans="1:8" ht="26.4" x14ac:dyDescent="0.25">
      <c r="A18" s="121" t="s">
        <v>305</v>
      </c>
      <c r="B18" s="260"/>
      <c r="C18" s="260" t="s">
        <v>1238</v>
      </c>
      <c r="D18" s="266" t="s">
        <v>583</v>
      </c>
      <c r="E18" s="121" t="s">
        <v>567</v>
      </c>
      <c r="F18" s="264"/>
      <c r="G18" s="259">
        <v>3</v>
      </c>
      <c r="H18" s="258"/>
    </row>
    <row r="19" spans="1:8" ht="26.4" x14ac:dyDescent="0.25">
      <c r="A19" s="121"/>
      <c r="B19" s="264"/>
      <c r="C19" s="262" t="s">
        <v>837</v>
      </c>
      <c r="D19" s="121"/>
      <c r="E19" s="264"/>
      <c r="F19" s="264"/>
      <c r="G19" s="121"/>
      <c r="H19" s="117"/>
    </row>
    <row r="20" spans="1:8" ht="26.4" x14ac:dyDescent="0.25">
      <c r="A20" s="121" t="s">
        <v>305</v>
      </c>
      <c r="B20" s="260" t="s">
        <v>838</v>
      </c>
      <c r="C20" s="806" t="s">
        <v>1197</v>
      </c>
      <c r="D20" s="121" t="s">
        <v>839</v>
      </c>
      <c r="E20" s="121" t="s">
        <v>567</v>
      </c>
      <c r="F20" s="264"/>
      <c r="G20" s="259">
        <v>1</v>
      </c>
      <c r="H20" s="258"/>
    </row>
    <row r="21" spans="1:8" ht="26.4" x14ac:dyDescent="0.25">
      <c r="A21" s="121" t="s">
        <v>305</v>
      </c>
      <c r="B21" s="260" t="s">
        <v>840</v>
      </c>
      <c r="C21" s="806" t="s">
        <v>1198</v>
      </c>
      <c r="D21" s="121" t="s">
        <v>839</v>
      </c>
      <c r="E21" s="121" t="s">
        <v>567</v>
      </c>
      <c r="F21" s="264"/>
      <c r="G21" s="259">
        <v>2</v>
      </c>
      <c r="H21" s="258"/>
    </row>
    <row r="22" spans="1:8" ht="26.4" x14ac:dyDescent="0.25">
      <c r="A22" s="121" t="s">
        <v>305</v>
      </c>
      <c r="B22" s="260" t="s">
        <v>841</v>
      </c>
      <c r="C22" s="806" t="s">
        <v>1199</v>
      </c>
      <c r="D22" s="121" t="s">
        <v>839</v>
      </c>
      <c r="E22" s="121" t="s">
        <v>567</v>
      </c>
      <c r="F22" s="264"/>
      <c r="G22" s="259">
        <v>1</v>
      </c>
      <c r="H22" s="258"/>
    </row>
    <row r="23" spans="1:8" ht="39.6" x14ac:dyDescent="0.25">
      <c r="A23" s="479"/>
      <c r="B23" s="480" t="s">
        <v>1138</v>
      </c>
      <c r="C23" s="396" t="s">
        <v>1200</v>
      </c>
      <c r="D23" s="121" t="s">
        <v>839</v>
      </c>
      <c r="E23" s="121" t="s">
        <v>567</v>
      </c>
      <c r="F23" s="481"/>
      <c r="G23" s="482">
        <v>1</v>
      </c>
      <c r="H23" s="258"/>
    </row>
    <row r="24" spans="1:8" ht="39.6" x14ac:dyDescent="0.25">
      <c r="A24" s="121" t="s">
        <v>305</v>
      </c>
      <c r="B24" s="480" t="s">
        <v>1137</v>
      </c>
      <c r="C24" s="483" t="s">
        <v>1201</v>
      </c>
      <c r="D24" s="479" t="s">
        <v>839</v>
      </c>
      <c r="E24" s="121" t="s">
        <v>567</v>
      </c>
      <c r="F24" s="749"/>
      <c r="G24" s="750">
        <v>1</v>
      </c>
      <c r="H24" s="751"/>
    </row>
    <row r="25" spans="1:8" ht="39.6" x14ac:dyDescent="0.25">
      <c r="A25" s="121" t="s">
        <v>305</v>
      </c>
      <c r="B25" s="264" t="s">
        <v>1179</v>
      </c>
      <c r="C25" s="803" t="s">
        <v>1186</v>
      </c>
      <c r="D25" s="804" t="s">
        <v>839</v>
      </c>
      <c r="E25" s="121" t="s">
        <v>567</v>
      </c>
      <c r="F25" s="805"/>
      <c r="G25" s="817">
        <v>1</v>
      </c>
      <c r="H25" s="258"/>
    </row>
    <row r="26" spans="1:8" x14ac:dyDescent="0.25">
      <c r="A26" s="121"/>
      <c r="B26" s="264"/>
      <c r="C26" s="262" t="s">
        <v>842</v>
      </c>
      <c r="D26" s="121"/>
      <c r="E26" s="264"/>
      <c r="F26" s="264"/>
      <c r="G26" s="121"/>
      <c r="H26" s="117"/>
    </row>
    <row r="27" spans="1:8" x14ac:dyDescent="0.25">
      <c r="A27" s="121"/>
      <c r="B27" s="264"/>
      <c r="C27" s="263" t="s">
        <v>583</v>
      </c>
      <c r="D27" s="121"/>
      <c r="E27" s="264"/>
      <c r="F27" s="264"/>
      <c r="G27" s="121"/>
      <c r="H27" s="117"/>
    </row>
    <row r="28" spans="1:8" ht="26.4" x14ac:dyDescent="0.25">
      <c r="A28" s="121" t="s">
        <v>305</v>
      </c>
      <c r="B28" s="260" t="s">
        <v>843</v>
      </c>
      <c r="C28" s="806" t="s">
        <v>1202</v>
      </c>
      <c r="D28" s="266" t="s">
        <v>583</v>
      </c>
      <c r="E28" s="121" t="s">
        <v>567</v>
      </c>
      <c r="F28" s="264"/>
      <c r="G28" s="259">
        <v>2</v>
      </c>
      <c r="H28" s="258"/>
    </row>
    <row r="29" spans="1:8" ht="26.4" x14ac:dyDescent="0.25">
      <c r="A29" s="121" t="s">
        <v>305</v>
      </c>
      <c r="B29" s="480" t="s">
        <v>1139</v>
      </c>
      <c r="C29" s="807" t="s">
        <v>1203</v>
      </c>
      <c r="D29" s="266" t="s">
        <v>583</v>
      </c>
      <c r="E29" s="479"/>
      <c r="F29" s="481"/>
      <c r="G29" s="482">
        <v>5</v>
      </c>
      <c r="H29" s="258"/>
    </row>
    <row r="30" spans="1:8" ht="26.4" x14ac:dyDescent="0.25">
      <c r="A30" s="121" t="s">
        <v>305</v>
      </c>
      <c r="B30" s="264" t="s">
        <v>1184</v>
      </c>
      <c r="C30" s="808" t="s">
        <v>1204</v>
      </c>
      <c r="D30" s="752" t="s">
        <v>583</v>
      </c>
      <c r="E30" s="753" t="s">
        <v>567</v>
      </c>
      <c r="F30" s="754"/>
      <c r="G30" s="818">
        <v>2</v>
      </c>
      <c r="H30" s="258"/>
    </row>
    <row r="31" spans="1:8" ht="26.4" x14ac:dyDescent="0.25">
      <c r="A31" s="121" t="s">
        <v>305</v>
      </c>
      <c r="B31" s="264" t="s">
        <v>1185</v>
      </c>
      <c r="C31" s="808" t="s">
        <v>1205</v>
      </c>
      <c r="D31" s="266" t="s">
        <v>583</v>
      </c>
      <c r="E31" s="121" t="s">
        <v>567</v>
      </c>
      <c r="F31" s="264"/>
      <c r="G31" s="259">
        <v>2</v>
      </c>
      <c r="H31" s="258"/>
    </row>
    <row r="32" spans="1:8" x14ac:dyDescent="0.25">
      <c r="A32" s="121"/>
      <c r="B32" s="264"/>
      <c r="C32" s="263" t="s">
        <v>326</v>
      </c>
      <c r="D32" s="121"/>
      <c r="E32" s="264"/>
      <c r="F32" s="264"/>
      <c r="G32" s="121"/>
      <c r="H32" s="117"/>
    </row>
    <row r="33" spans="1:8" customFormat="1" ht="28.8" x14ac:dyDescent="0.3">
      <c r="A33" s="837" t="s">
        <v>305</v>
      </c>
      <c r="B33" s="838"/>
      <c r="C33" s="839" t="s">
        <v>1228</v>
      </c>
      <c r="D33" s="840" t="s">
        <v>326</v>
      </c>
      <c r="E33" s="837" t="s">
        <v>567</v>
      </c>
      <c r="F33" s="840"/>
      <c r="G33" s="841">
        <v>2</v>
      </c>
      <c r="H33" s="842"/>
    </row>
    <row r="34" spans="1:8" ht="26.4" x14ac:dyDescent="0.25">
      <c r="A34" s="121" t="s">
        <v>305</v>
      </c>
      <c r="B34" s="264"/>
      <c r="C34" s="806" t="s">
        <v>1206</v>
      </c>
      <c r="D34" s="121" t="s">
        <v>326</v>
      </c>
      <c r="E34" s="121" t="s">
        <v>567</v>
      </c>
      <c r="F34" s="264"/>
      <c r="G34" s="259">
        <v>2</v>
      </c>
      <c r="H34" s="258"/>
    </row>
    <row r="35" spans="1:8" ht="26.4" x14ac:dyDescent="0.25">
      <c r="A35" s="121" t="s">
        <v>305</v>
      </c>
      <c r="B35" s="264"/>
      <c r="C35" s="806" t="s">
        <v>1207</v>
      </c>
      <c r="D35" s="121" t="s">
        <v>326</v>
      </c>
      <c r="E35" s="121" t="s">
        <v>567</v>
      </c>
      <c r="F35" s="264"/>
      <c r="G35" s="259">
        <v>2</v>
      </c>
      <c r="H35" s="258"/>
    </row>
    <row r="36" spans="1:8" ht="26.4" x14ac:dyDescent="0.25">
      <c r="A36" s="121" t="s">
        <v>305</v>
      </c>
      <c r="B36" s="264"/>
      <c r="C36" s="809" t="s">
        <v>1208</v>
      </c>
      <c r="D36" s="121" t="s">
        <v>326</v>
      </c>
      <c r="E36" s="121" t="s">
        <v>567</v>
      </c>
      <c r="F36" s="264"/>
      <c r="G36" s="259">
        <v>1</v>
      </c>
      <c r="H36" s="258"/>
    </row>
    <row r="37" spans="1:8" x14ac:dyDescent="0.25">
      <c r="A37" s="121"/>
      <c r="B37" s="264"/>
      <c r="C37" s="262" t="s">
        <v>844</v>
      </c>
      <c r="D37" s="121"/>
      <c r="E37" s="264"/>
      <c r="F37" s="264"/>
      <c r="G37" s="121"/>
      <c r="H37" s="117"/>
    </row>
    <row r="38" spans="1:8" ht="39.6" x14ac:dyDescent="0.25">
      <c r="A38" s="121" t="s">
        <v>305</v>
      </c>
      <c r="B38" s="264" t="s">
        <v>666</v>
      </c>
      <c r="C38" s="806" t="s">
        <v>1209</v>
      </c>
      <c r="D38" s="266" t="s">
        <v>583</v>
      </c>
      <c r="E38" s="121" t="s">
        <v>567</v>
      </c>
      <c r="F38" s="264"/>
      <c r="G38" s="259">
        <v>4</v>
      </c>
      <c r="H38" s="258"/>
    </row>
    <row r="39" spans="1:8" ht="26.4" x14ac:dyDescent="0.25">
      <c r="A39" s="121" t="s">
        <v>305</v>
      </c>
      <c r="B39" s="264" t="s">
        <v>675</v>
      </c>
      <c r="C39" s="806" t="s">
        <v>1210</v>
      </c>
      <c r="D39" s="266" t="s">
        <v>583</v>
      </c>
      <c r="E39" s="121" t="s">
        <v>567</v>
      </c>
      <c r="F39" s="264"/>
      <c r="G39" s="259">
        <v>6</v>
      </c>
      <c r="H39" s="258"/>
    </row>
    <row r="40" spans="1:8" x14ac:dyDescent="0.25">
      <c r="A40" s="121"/>
      <c r="B40" s="264"/>
      <c r="C40" s="261"/>
      <c r="D40" s="121"/>
      <c r="E40" s="264"/>
      <c r="F40" s="264"/>
      <c r="G40" s="259"/>
      <c r="H40" s="258"/>
    </row>
    <row r="41" spans="1:8" x14ac:dyDescent="0.25">
      <c r="A41" s="121"/>
      <c r="B41" s="264"/>
      <c r="C41" s="262" t="s">
        <v>846</v>
      </c>
      <c r="D41" s="121"/>
      <c r="E41" s="264"/>
      <c r="F41" s="264"/>
      <c r="G41" s="121"/>
      <c r="H41" s="117"/>
    </row>
    <row r="42" spans="1:8" ht="26.4" x14ac:dyDescent="0.25">
      <c r="A42" s="121" t="s">
        <v>305</v>
      </c>
      <c r="B42" s="260" t="s">
        <v>847</v>
      </c>
      <c r="C42" s="806" t="s">
        <v>1211</v>
      </c>
      <c r="D42" s="121" t="s">
        <v>1152</v>
      </c>
      <c r="E42" s="121" t="s">
        <v>567</v>
      </c>
      <c r="F42" s="264"/>
      <c r="G42" s="259">
        <v>1</v>
      </c>
      <c r="H42" s="258"/>
    </row>
    <row r="43" spans="1:8" ht="26.4" x14ac:dyDescent="0.25">
      <c r="A43" s="121" t="s">
        <v>305</v>
      </c>
      <c r="B43" s="480" t="s">
        <v>1140</v>
      </c>
      <c r="C43" s="483" t="s">
        <v>1212</v>
      </c>
      <c r="D43" s="121" t="s">
        <v>839</v>
      </c>
      <c r="E43" s="479"/>
      <c r="F43" s="481"/>
      <c r="G43" s="482">
        <v>1</v>
      </c>
      <c r="H43" s="258"/>
    </row>
    <row r="44" spans="1:8" ht="39.6" x14ac:dyDescent="0.25">
      <c r="A44" s="121" t="s">
        <v>305</v>
      </c>
      <c r="B44" s="260" t="s">
        <v>848</v>
      </c>
      <c r="C44" s="483" t="s">
        <v>1153</v>
      </c>
      <c r="D44" s="121" t="s">
        <v>839</v>
      </c>
      <c r="E44" s="121" t="s">
        <v>567</v>
      </c>
      <c r="F44" s="264"/>
      <c r="G44" s="259">
        <v>0</v>
      </c>
      <c r="H44" s="491" t="s">
        <v>1161</v>
      </c>
    </row>
    <row r="45" spans="1:8" ht="66" x14ac:dyDescent="0.25">
      <c r="A45" s="121" t="s">
        <v>305</v>
      </c>
      <c r="B45" s="260" t="s">
        <v>849</v>
      </c>
      <c r="C45" s="483" t="s">
        <v>1154</v>
      </c>
      <c r="D45" s="121" t="s">
        <v>839</v>
      </c>
      <c r="E45" s="121" t="s">
        <v>567</v>
      </c>
      <c r="F45" s="264"/>
      <c r="G45" s="259">
        <v>0</v>
      </c>
      <c r="H45" s="491" t="s">
        <v>1163</v>
      </c>
    </row>
    <row r="46" spans="1:8" ht="26.4" x14ac:dyDescent="0.25">
      <c r="A46" s="813" t="s">
        <v>305</v>
      </c>
      <c r="B46" s="805" t="s">
        <v>1136</v>
      </c>
      <c r="C46" s="814" t="s">
        <v>1213</v>
      </c>
      <c r="D46" s="813" t="s">
        <v>839</v>
      </c>
      <c r="E46" s="813" t="s">
        <v>567</v>
      </c>
      <c r="F46" s="815"/>
      <c r="G46" s="816">
        <v>2</v>
      </c>
      <c r="H46" s="816"/>
    </row>
    <row r="47" spans="1:8" x14ac:dyDescent="0.25">
      <c r="A47" s="811"/>
      <c r="B47" s="553"/>
      <c r="C47" s="812" t="s">
        <v>845</v>
      </c>
      <c r="D47" s="811"/>
      <c r="E47" s="811"/>
      <c r="F47" s="553"/>
      <c r="G47" s="811"/>
      <c r="H47" s="811"/>
    </row>
    <row r="48" spans="1:8" ht="39.6" x14ac:dyDescent="0.25">
      <c r="A48" s="813" t="s">
        <v>305</v>
      </c>
      <c r="B48" s="805"/>
      <c r="C48" s="814" t="s">
        <v>1214</v>
      </c>
      <c r="D48" s="813" t="s">
        <v>839</v>
      </c>
      <c r="E48" s="813"/>
      <c r="F48" s="815"/>
      <c r="G48" s="816">
        <v>2</v>
      </c>
      <c r="H48" s="816"/>
    </row>
    <row r="49" spans="1:8" ht="26.4" x14ac:dyDescent="0.25">
      <c r="A49" s="479" t="s">
        <v>305</v>
      </c>
      <c r="B49" s="749" t="s">
        <v>1141</v>
      </c>
      <c r="C49" s="483" t="s">
        <v>1215</v>
      </c>
      <c r="D49" s="819" t="s">
        <v>1142</v>
      </c>
      <c r="E49" s="749"/>
      <c r="F49" s="749"/>
      <c r="G49" s="750">
        <v>2</v>
      </c>
      <c r="H49" s="751"/>
    </row>
    <row r="50" spans="1:8" ht="26.4" x14ac:dyDescent="0.25">
      <c r="A50" s="533" t="s">
        <v>305</v>
      </c>
      <c r="B50" s="755"/>
      <c r="C50" s="810" t="s">
        <v>1216</v>
      </c>
      <c r="D50" s="755" t="s">
        <v>1169</v>
      </c>
      <c r="E50" s="755"/>
      <c r="F50" s="755"/>
      <c r="G50" s="742">
        <v>2</v>
      </c>
      <c r="H50" s="741"/>
    </row>
  </sheetData>
  <autoFilter ref="A4:H4" xr:uid="{00000000-0009-0000-0000-00001300000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1"/>
  <sheetViews>
    <sheetView view="pageBreakPreview" zoomScale="70" zoomScaleNormal="70" zoomScaleSheetLayoutView="70" workbookViewId="0">
      <selection activeCell="K7" sqref="K7"/>
    </sheetView>
  </sheetViews>
  <sheetFormatPr defaultColWidth="9.109375" defaultRowHeight="13.2" x14ac:dyDescent="0.25"/>
  <cols>
    <col min="1" max="1" width="9.88671875" style="394" customWidth="1"/>
    <col min="2" max="2" width="20.33203125" style="394" customWidth="1"/>
    <col min="3" max="3" width="16.5546875" style="394" bestFit="1" customWidth="1"/>
    <col min="4" max="4" width="12" style="394" bestFit="1" customWidth="1"/>
    <col min="5" max="5" width="12.44140625" style="394" bestFit="1" customWidth="1"/>
    <col min="6" max="6" width="15.5546875" style="394" customWidth="1"/>
    <col min="7" max="7" width="17.88671875" style="394" bestFit="1" customWidth="1"/>
    <col min="8" max="8" width="47.109375" style="394" customWidth="1"/>
    <col min="9" max="9" width="14.5546875" style="394" bestFit="1" customWidth="1"/>
    <col min="10" max="10" width="20.5546875" style="394" customWidth="1"/>
    <col min="11" max="11" width="52.5546875" style="394" customWidth="1"/>
    <col min="12" max="12" width="35.109375" style="394" customWidth="1"/>
    <col min="13" max="16384" width="9.109375" style="394"/>
  </cols>
  <sheetData>
    <row r="1" spans="1:14" ht="13.8" thickBot="1" x14ac:dyDescent="0.3">
      <c r="A1" s="536" t="s">
        <v>288</v>
      </c>
    </row>
    <row r="2" spans="1:14" x14ac:dyDescent="0.25">
      <c r="A2" s="537"/>
      <c r="J2" s="538" t="s">
        <v>1</v>
      </c>
      <c r="K2" s="539" t="s">
        <v>2</v>
      </c>
    </row>
    <row r="3" spans="1:14" ht="13.8" thickBot="1" x14ac:dyDescent="0.3">
      <c r="A3" s="540"/>
      <c r="B3" s="485"/>
      <c r="C3" s="485"/>
      <c r="D3" s="485"/>
      <c r="E3" s="485"/>
      <c r="F3" s="485"/>
      <c r="G3" s="485"/>
      <c r="H3" s="485"/>
      <c r="I3" s="485"/>
      <c r="J3" s="541" t="s">
        <v>3</v>
      </c>
      <c r="K3" s="542">
        <v>2021</v>
      </c>
    </row>
    <row r="4" spans="1:14" ht="27" thickBot="1" x14ac:dyDescent="0.3">
      <c r="A4" s="543" t="s">
        <v>4</v>
      </c>
      <c r="B4" s="543" t="s">
        <v>7</v>
      </c>
      <c r="C4" s="543" t="s">
        <v>8</v>
      </c>
      <c r="D4" s="543" t="s">
        <v>289</v>
      </c>
      <c r="E4" s="543" t="s">
        <v>290</v>
      </c>
      <c r="F4" s="543" t="s">
        <v>291</v>
      </c>
      <c r="G4" s="543" t="s">
        <v>292</v>
      </c>
      <c r="H4" s="543" t="s">
        <v>293</v>
      </c>
      <c r="I4" s="543" t="s">
        <v>294</v>
      </c>
      <c r="J4" s="543" t="s">
        <v>15</v>
      </c>
      <c r="K4" s="544" t="s">
        <v>295</v>
      </c>
    </row>
    <row r="5" spans="1:14" ht="66" x14ac:dyDescent="0.25">
      <c r="A5" s="871" t="s">
        <v>305</v>
      </c>
      <c r="B5" s="399" t="s">
        <v>551</v>
      </c>
      <c r="C5" s="391" t="s">
        <v>572</v>
      </c>
      <c r="D5" s="400" t="s">
        <v>1017</v>
      </c>
      <c r="E5" s="401" t="s">
        <v>976</v>
      </c>
      <c r="F5" s="392" t="s">
        <v>1018</v>
      </c>
      <c r="G5" s="395" t="s">
        <v>1019</v>
      </c>
      <c r="H5" s="392" t="s">
        <v>1020</v>
      </c>
      <c r="I5" s="391"/>
      <c r="J5" s="391" t="s">
        <v>1021</v>
      </c>
      <c r="K5" s="393" t="s">
        <v>1038</v>
      </c>
    </row>
    <row r="6" spans="1:14" ht="105.6" x14ac:dyDescent="0.25">
      <c r="A6" s="871" t="s">
        <v>305</v>
      </c>
      <c r="B6" s="399" t="s">
        <v>551</v>
      </c>
      <c r="C6" s="391" t="s">
        <v>572</v>
      </c>
      <c r="D6" s="400" t="s">
        <v>1017</v>
      </c>
      <c r="E6" s="402" t="s">
        <v>1010</v>
      </c>
      <c r="F6" s="392" t="s">
        <v>1022</v>
      </c>
      <c r="G6" s="393" t="s">
        <v>1023</v>
      </c>
      <c r="H6" s="392" t="s">
        <v>1024</v>
      </c>
      <c r="I6" s="401" t="s">
        <v>1009</v>
      </c>
      <c r="J6" s="391"/>
      <c r="K6" s="534" t="s">
        <v>1051</v>
      </c>
      <c r="L6" s="396"/>
      <c r="N6" s="396"/>
    </row>
    <row r="7" spans="1:14" ht="105.6" x14ac:dyDescent="0.25">
      <c r="A7" s="399" t="s">
        <v>305</v>
      </c>
      <c r="B7" s="399" t="s">
        <v>551</v>
      </c>
      <c r="C7" s="391" t="s">
        <v>572</v>
      </c>
      <c r="D7" s="400" t="s">
        <v>1017</v>
      </c>
      <c r="E7" s="402" t="s">
        <v>1010</v>
      </c>
      <c r="F7" s="392" t="s">
        <v>1029</v>
      </c>
      <c r="G7" s="393" t="s">
        <v>1025</v>
      </c>
      <c r="H7" s="391" t="s">
        <v>1030</v>
      </c>
      <c r="I7" s="401" t="s">
        <v>1011</v>
      </c>
      <c r="J7" s="391"/>
      <c r="K7" s="535" t="s">
        <v>1252</v>
      </c>
    </row>
    <row r="8" spans="1:14" ht="92.4" x14ac:dyDescent="0.25">
      <c r="A8" s="399" t="s">
        <v>305</v>
      </c>
      <c r="B8" s="399" t="s">
        <v>551</v>
      </c>
      <c r="C8" s="391" t="s">
        <v>572</v>
      </c>
      <c r="D8" s="400" t="s">
        <v>1017</v>
      </c>
      <c r="E8" s="402" t="s">
        <v>1012</v>
      </c>
      <c r="F8" s="392" t="s">
        <v>1031</v>
      </c>
      <c r="G8" s="393" t="s">
        <v>1026</v>
      </c>
      <c r="H8" s="392" t="s">
        <v>1032</v>
      </c>
      <c r="I8" s="401" t="s">
        <v>1013</v>
      </c>
      <c r="J8" s="403"/>
      <c r="K8" s="403" t="s">
        <v>1014</v>
      </c>
    </row>
    <row r="9" spans="1:14" ht="63.75" customHeight="1" x14ac:dyDescent="0.25">
      <c r="A9" s="399" t="s">
        <v>305</v>
      </c>
      <c r="B9" s="399" t="s">
        <v>551</v>
      </c>
      <c r="C9" s="391" t="s">
        <v>572</v>
      </c>
      <c r="D9" s="400" t="s">
        <v>1017</v>
      </c>
      <c r="E9" s="402" t="s">
        <v>982</v>
      </c>
      <c r="F9" s="392" t="s">
        <v>1016</v>
      </c>
      <c r="G9" s="393" t="s">
        <v>1027</v>
      </c>
      <c r="H9" s="392" t="s">
        <v>1033</v>
      </c>
      <c r="I9" s="391"/>
      <c r="J9" s="391"/>
      <c r="K9" s="391" t="s">
        <v>1062</v>
      </c>
      <c r="L9" s="396"/>
    </row>
    <row r="10" spans="1:14" ht="79.2" x14ac:dyDescent="0.25">
      <c r="A10" s="399" t="s">
        <v>305</v>
      </c>
      <c r="B10" s="399" t="s">
        <v>551</v>
      </c>
      <c r="C10" s="391" t="s">
        <v>572</v>
      </c>
      <c r="D10" s="400" t="s">
        <v>1017</v>
      </c>
      <c r="E10" s="397"/>
      <c r="F10" s="398" t="s">
        <v>1034</v>
      </c>
      <c r="G10" s="393" t="s">
        <v>1028</v>
      </c>
      <c r="H10" s="398" t="s">
        <v>1035</v>
      </c>
      <c r="I10" s="398" t="s">
        <v>1036</v>
      </c>
      <c r="J10" s="398"/>
      <c r="K10" s="398" t="s">
        <v>1037</v>
      </c>
    </row>
    <row r="11" spans="1:14" ht="290.39999999999998" x14ac:dyDescent="0.25">
      <c r="A11" s="399" t="s">
        <v>305</v>
      </c>
      <c r="B11" s="399" t="s">
        <v>308</v>
      </c>
      <c r="C11" s="400" t="s">
        <v>572</v>
      </c>
      <c r="D11" s="400" t="s">
        <v>1041</v>
      </c>
      <c r="E11" s="402" t="s">
        <v>995</v>
      </c>
      <c r="F11" s="393" t="s">
        <v>1040</v>
      </c>
      <c r="G11" s="401" t="s">
        <v>1039</v>
      </c>
      <c r="H11" s="393" t="s">
        <v>1043</v>
      </c>
      <c r="I11" s="401" t="s">
        <v>1015</v>
      </c>
      <c r="J11" s="393"/>
      <c r="K11" s="393" t="s">
        <v>1042</v>
      </c>
    </row>
    <row r="12" spans="1:14" ht="171.6" x14ac:dyDescent="0.25">
      <c r="A12" s="399" t="s">
        <v>305</v>
      </c>
      <c r="B12" s="399" t="s">
        <v>308</v>
      </c>
      <c r="C12" s="400" t="s">
        <v>572</v>
      </c>
      <c r="D12" s="545" t="s">
        <v>1041</v>
      </c>
      <c r="E12" s="546"/>
      <c r="F12" s="407" t="s">
        <v>1044</v>
      </c>
      <c r="G12" s="547" t="s">
        <v>1045</v>
      </c>
      <c r="H12" s="407" t="s">
        <v>1046</v>
      </c>
      <c r="I12" s="407" t="s">
        <v>1047</v>
      </c>
      <c r="J12" s="407"/>
      <c r="K12" s="548" t="s">
        <v>572</v>
      </c>
    </row>
    <row r="13" spans="1:14" ht="52.8" x14ac:dyDescent="0.25">
      <c r="A13" s="399" t="s">
        <v>305</v>
      </c>
      <c r="B13" s="399" t="s">
        <v>308</v>
      </c>
      <c r="C13" s="400" t="s">
        <v>572</v>
      </c>
      <c r="D13" s="545" t="s">
        <v>1041</v>
      </c>
      <c r="E13" s="546"/>
      <c r="F13" s="407" t="s">
        <v>1048</v>
      </c>
      <c r="G13" s="547" t="s">
        <v>1049</v>
      </c>
      <c r="H13" s="407" t="s">
        <v>1048</v>
      </c>
      <c r="I13" s="547" t="s">
        <v>1013</v>
      </c>
      <c r="J13" s="407"/>
      <c r="K13" s="407" t="s">
        <v>1050</v>
      </c>
    </row>
    <row r="14" spans="1:14" ht="237.6" x14ac:dyDescent="0.25">
      <c r="A14" s="399" t="s">
        <v>305</v>
      </c>
      <c r="B14" s="399" t="s">
        <v>551</v>
      </c>
      <c r="C14" s="400" t="s">
        <v>583</v>
      </c>
      <c r="D14" s="400" t="s">
        <v>1052</v>
      </c>
      <c r="E14" s="402"/>
      <c r="F14" s="393" t="s">
        <v>1053</v>
      </c>
      <c r="G14" s="401" t="s">
        <v>1054</v>
      </c>
      <c r="H14" s="393" t="s">
        <v>1055</v>
      </c>
      <c r="I14" s="398" t="s">
        <v>1057</v>
      </c>
      <c r="J14" s="398"/>
      <c r="K14" s="398" t="s">
        <v>572</v>
      </c>
    </row>
    <row r="15" spans="1:14" ht="158.4" x14ac:dyDescent="0.25">
      <c r="A15" s="399" t="s">
        <v>305</v>
      </c>
      <c r="B15" s="399" t="s">
        <v>551</v>
      </c>
      <c r="C15" s="400" t="s">
        <v>583</v>
      </c>
      <c r="D15" s="393" t="s">
        <v>1056</v>
      </c>
      <c r="E15" s="403"/>
      <c r="F15" s="403" t="s">
        <v>1058</v>
      </c>
      <c r="G15" s="403" t="s">
        <v>1059</v>
      </c>
      <c r="H15" s="403" t="s">
        <v>1060</v>
      </c>
      <c r="I15" s="401" t="s">
        <v>1015</v>
      </c>
      <c r="J15" s="393"/>
      <c r="K15" s="401" t="s">
        <v>1061</v>
      </c>
    </row>
    <row r="16" spans="1:14" x14ac:dyDescent="0.25">
      <c r="A16" s="399"/>
      <c r="B16" s="399"/>
      <c r="C16" s="400"/>
      <c r="D16" s="400"/>
      <c r="E16" s="402"/>
      <c r="F16" s="401"/>
      <c r="G16" s="401"/>
      <c r="H16" s="401"/>
      <c r="I16" s="401"/>
      <c r="J16" s="393"/>
      <c r="K16" s="393"/>
    </row>
    <row r="17" spans="1:11" x14ac:dyDescent="0.25">
      <c r="A17" s="399"/>
      <c r="B17" s="399"/>
      <c r="C17" s="400"/>
      <c r="D17" s="400"/>
      <c r="E17" s="402"/>
      <c r="F17" s="401"/>
      <c r="G17" s="401"/>
      <c r="H17" s="393"/>
      <c r="I17" s="401"/>
      <c r="J17" s="403"/>
      <c r="K17" s="403"/>
    </row>
    <row r="18" spans="1:11" x14ac:dyDescent="0.25">
      <c r="A18" s="399"/>
      <c r="B18" s="399"/>
      <c r="C18" s="400"/>
      <c r="D18" s="400"/>
      <c r="E18" s="402"/>
      <c r="F18" s="401"/>
      <c r="G18" s="401"/>
      <c r="H18" s="393"/>
      <c r="I18" s="401"/>
      <c r="J18" s="403"/>
      <c r="K18" s="403"/>
    </row>
    <row r="19" spans="1:11" x14ac:dyDescent="0.25">
      <c r="A19" s="399"/>
      <c r="B19" s="399"/>
      <c r="C19" s="400"/>
      <c r="D19" s="400"/>
      <c r="E19" s="402"/>
      <c r="F19" s="401"/>
      <c r="G19" s="401"/>
      <c r="H19" s="393"/>
      <c r="I19" s="401"/>
      <c r="J19" s="403"/>
      <c r="K19" s="403"/>
    </row>
    <row r="20" spans="1:11" x14ac:dyDescent="0.25">
      <c r="A20" s="399"/>
      <c r="B20" s="399"/>
      <c r="C20" s="400"/>
      <c r="D20" s="400"/>
      <c r="E20" s="402"/>
      <c r="F20" s="393"/>
      <c r="G20" s="401"/>
      <c r="H20" s="393"/>
      <c r="I20" s="401"/>
      <c r="J20" s="393"/>
      <c r="K20" s="393"/>
    </row>
    <row r="21" spans="1:11" x14ac:dyDescent="0.25">
      <c r="A21" s="399"/>
      <c r="B21" s="399"/>
      <c r="C21" s="400"/>
      <c r="D21" s="400"/>
      <c r="E21" s="402"/>
      <c r="F21" s="393"/>
      <c r="G21" s="401"/>
      <c r="H21" s="393"/>
      <c r="I21" s="401"/>
      <c r="J21" s="393"/>
      <c r="K21" s="393"/>
    </row>
  </sheetData>
  <phoneticPr fontId="24" type="noConversion"/>
  <dataValidations count="1">
    <dataValidation type="textLength" showInputMessage="1" showErrorMessage="1" sqref="K5:K6 K16 L6" xr:uid="{9CEC7E4F-5DB0-422B-8643-9C349EF7D2A3}">
      <formula1>0</formula1>
      <formula2>150</formula2>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
  <sheetViews>
    <sheetView view="pageBreakPreview" zoomScale="60" zoomScaleNormal="100" workbookViewId="0">
      <selection activeCell="AE52" sqref="AE52"/>
    </sheetView>
  </sheetViews>
  <sheetFormatPr defaultColWidth="9.109375" defaultRowHeight="13.2" x14ac:dyDescent="0.25"/>
  <cols>
    <col min="1" max="4" width="9.109375" style="12"/>
    <col min="5" max="5" width="22.5546875" style="12" customWidth="1"/>
    <col min="6" max="6" width="12.88671875" style="12" customWidth="1"/>
    <col min="7" max="8" width="9.109375" style="12"/>
    <col min="9" max="9" width="35.109375" style="12" customWidth="1"/>
    <col min="10" max="10" width="17" style="12" customWidth="1"/>
    <col min="11" max="16384" width="9.109375" style="12"/>
  </cols>
  <sheetData>
    <row r="1" spans="1:10" ht="13.8" thickBot="1" x14ac:dyDescent="0.3">
      <c r="A1" s="69" t="s">
        <v>296</v>
      </c>
    </row>
    <row r="2" spans="1:10" x14ac:dyDescent="0.25">
      <c r="A2" s="69"/>
      <c r="I2" s="49" t="s">
        <v>1</v>
      </c>
      <c r="J2" s="37" t="s">
        <v>2</v>
      </c>
    </row>
    <row r="3" spans="1:10" ht="13.8" thickBot="1" x14ac:dyDescent="0.3">
      <c r="A3" s="62"/>
      <c r="I3" s="5" t="s">
        <v>3</v>
      </c>
      <c r="J3" s="38">
        <v>2021</v>
      </c>
    </row>
    <row r="4" spans="1:10" ht="40.200000000000003" thickBot="1" x14ac:dyDescent="0.3">
      <c r="A4" s="39" t="s">
        <v>297</v>
      </c>
      <c r="B4" s="39" t="s">
        <v>298</v>
      </c>
      <c r="C4" s="39" t="s">
        <v>299</v>
      </c>
      <c r="D4" s="39" t="s">
        <v>300</v>
      </c>
      <c r="E4" s="39" t="s">
        <v>301</v>
      </c>
      <c r="F4" s="39" t="s">
        <v>302</v>
      </c>
      <c r="G4" s="39" t="s">
        <v>303</v>
      </c>
      <c r="H4" s="39" t="s">
        <v>304</v>
      </c>
      <c r="I4" s="36" t="s">
        <v>15</v>
      </c>
      <c r="J4" s="40" t="s">
        <v>75</v>
      </c>
    </row>
    <row r="5" spans="1:10" ht="57.6" x14ac:dyDescent="0.3">
      <c r="A5" s="156" t="s">
        <v>305</v>
      </c>
      <c r="B5" s="156" t="s">
        <v>572</v>
      </c>
      <c r="C5" s="156" t="s">
        <v>572</v>
      </c>
      <c r="D5" s="156" t="s">
        <v>572</v>
      </c>
      <c r="E5" s="156" t="s">
        <v>572</v>
      </c>
      <c r="F5" s="156" t="s">
        <v>572</v>
      </c>
      <c r="G5" s="156" t="s">
        <v>572</v>
      </c>
      <c r="H5" s="156" t="s">
        <v>572</v>
      </c>
      <c r="I5" s="176" t="s">
        <v>1008</v>
      </c>
      <c r="J5" s="70"/>
    </row>
  </sheetData>
  <autoFilter ref="A4:J4" xr:uid="{00000000-0009-0000-0000-000015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60"/>
  <sheetViews>
    <sheetView view="pageBreakPreview" topLeftCell="A204" zoomScale="70" zoomScaleNormal="60" zoomScaleSheetLayoutView="70" workbookViewId="0">
      <selection activeCell="K221" sqref="K221"/>
    </sheetView>
  </sheetViews>
  <sheetFormatPr defaultColWidth="8.88671875" defaultRowHeight="13.2" x14ac:dyDescent="0.25"/>
  <cols>
    <col min="1" max="1" width="5.6640625" style="394" customWidth="1"/>
    <col min="2" max="2" width="31.109375" style="394" bestFit="1" customWidth="1"/>
    <col min="3" max="3" width="8.6640625" style="394" customWidth="1"/>
    <col min="4" max="4" width="28.109375" style="394" bestFit="1" customWidth="1"/>
    <col min="5" max="5" width="20.5546875" style="394" customWidth="1"/>
    <col min="6" max="7" width="8.6640625" style="394" customWidth="1"/>
    <col min="8" max="8" width="16.33203125" style="394" customWidth="1"/>
    <col min="9" max="9" width="21" style="394" bestFit="1" customWidth="1"/>
    <col min="10" max="10" width="15.109375" style="394" bestFit="1" customWidth="1"/>
    <col min="11" max="11" width="17.109375" style="394" customWidth="1"/>
    <col min="12" max="12" width="41" style="394" customWidth="1"/>
    <col min="13" max="13" width="20.6640625" style="843" customWidth="1"/>
    <col min="14" max="14" width="15" style="843" customWidth="1"/>
    <col min="15" max="15" width="14.109375" style="843" customWidth="1"/>
    <col min="16" max="16" width="35.44140625" style="394" customWidth="1"/>
    <col min="17" max="17" width="48.109375" style="394" customWidth="1"/>
    <col min="18" max="16384" width="8.88671875" style="394"/>
  </cols>
  <sheetData>
    <row r="1" spans="1:17" ht="13.8" thickBot="1" x14ac:dyDescent="0.3">
      <c r="A1" s="536" t="s">
        <v>28</v>
      </c>
    </row>
    <row r="2" spans="1:17" x14ac:dyDescent="0.25">
      <c r="J2" s="536"/>
      <c r="K2" s="536"/>
      <c r="L2" s="536"/>
      <c r="M2" s="844"/>
      <c r="N2" s="844"/>
      <c r="O2" s="844"/>
      <c r="P2" s="605" t="s">
        <v>1</v>
      </c>
      <c r="Q2" s="539" t="s">
        <v>2</v>
      </c>
    </row>
    <row r="3" spans="1:17" ht="13.8" thickBot="1" x14ac:dyDescent="0.3">
      <c r="J3" s="536"/>
      <c r="K3" s="536"/>
      <c r="L3" s="536"/>
      <c r="M3" s="844"/>
      <c r="N3" s="844"/>
      <c r="O3" s="844"/>
      <c r="P3" s="606" t="s">
        <v>3</v>
      </c>
      <c r="Q3" s="607">
        <v>2021</v>
      </c>
    </row>
    <row r="4" spans="1:17" ht="79.2" x14ac:dyDescent="0.25">
      <c r="A4" s="635" t="s">
        <v>4</v>
      </c>
      <c r="B4" s="636" t="s">
        <v>29</v>
      </c>
      <c r="C4" s="636" t="s">
        <v>30</v>
      </c>
      <c r="D4" s="636" t="s">
        <v>6</v>
      </c>
      <c r="E4" s="636" t="s">
        <v>7</v>
      </c>
      <c r="F4" s="636" t="s">
        <v>8</v>
      </c>
      <c r="G4" s="636" t="s">
        <v>9</v>
      </c>
      <c r="H4" s="636" t="s">
        <v>31</v>
      </c>
      <c r="I4" s="636" t="s">
        <v>32</v>
      </c>
      <c r="J4" s="636" t="s">
        <v>33</v>
      </c>
      <c r="K4" s="636" t="s">
        <v>34</v>
      </c>
      <c r="L4" s="636" t="s">
        <v>15</v>
      </c>
      <c r="M4" s="637" t="s">
        <v>35</v>
      </c>
      <c r="N4" s="638" t="s">
        <v>36</v>
      </c>
      <c r="O4" s="637" t="s">
        <v>37</v>
      </c>
      <c r="P4" s="637" t="s">
        <v>38</v>
      </c>
      <c r="Q4" s="639" t="s">
        <v>39</v>
      </c>
    </row>
    <row r="5" spans="1:17" ht="66" x14ac:dyDescent="0.25">
      <c r="A5" s="608" t="s">
        <v>305</v>
      </c>
      <c r="B5" s="609" t="s">
        <v>569</v>
      </c>
      <c r="C5" s="608">
        <v>2021</v>
      </c>
      <c r="D5" s="850" t="s">
        <v>492</v>
      </c>
      <c r="E5" s="610" t="s">
        <v>551</v>
      </c>
      <c r="F5" s="611" t="s">
        <v>326</v>
      </c>
      <c r="G5" s="611" t="s">
        <v>570</v>
      </c>
      <c r="H5" s="609" t="s">
        <v>22</v>
      </c>
      <c r="I5" s="608" t="s">
        <v>571</v>
      </c>
      <c r="J5" s="609">
        <v>40</v>
      </c>
      <c r="K5" s="609" t="s">
        <v>572</v>
      </c>
      <c r="L5" s="612" t="s">
        <v>573</v>
      </c>
      <c r="M5" s="845">
        <v>45</v>
      </c>
      <c r="N5" s="846">
        <f>100*M5/J5</f>
        <v>112.5</v>
      </c>
      <c r="O5" s="845">
        <v>5</v>
      </c>
      <c r="P5" s="407" t="s">
        <v>1063</v>
      </c>
      <c r="Q5" s="613" t="s">
        <v>1181</v>
      </c>
    </row>
    <row r="6" spans="1:17" ht="79.2" x14ac:dyDescent="0.25">
      <c r="A6" s="608" t="s">
        <v>305</v>
      </c>
      <c r="B6" s="609" t="s">
        <v>569</v>
      </c>
      <c r="C6" s="608">
        <v>2021</v>
      </c>
      <c r="D6" s="851" t="s">
        <v>328</v>
      </c>
      <c r="E6" s="610" t="s">
        <v>551</v>
      </c>
      <c r="F6" s="611" t="s">
        <v>326</v>
      </c>
      <c r="G6" s="611" t="s">
        <v>570</v>
      </c>
      <c r="H6" s="609" t="s">
        <v>22</v>
      </c>
      <c r="I6" s="608" t="s">
        <v>571</v>
      </c>
      <c r="J6" s="609">
        <v>0</v>
      </c>
      <c r="K6" s="609" t="s">
        <v>572</v>
      </c>
      <c r="L6" s="614" t="s">
        <v>574</v>
      </c>
      <c r="M6" s="847">
        <v>25</v>
      </c>
      <c r="N6" s="846"/>
      <c r="O6" s="847">
        <v>2</v>
      </c>
      <c r="P6" s="407" t="s">
        <v>1063</v>
      </c>
      <c r="Q6" s="615"/>
    </row>
    <row r="7" spans="1:17" ht="26.4" x14ac:dyDescent="0.25">
      <c r="A7" s="608" t="s">
        <v>305</v>
      </c>
      <c r="B7" s="609" t="s">
        <v>569</v>
      </c>
      <c r="C7" s="608">
        <v>2021</v>
      </c>
      <c r="D7" s="850" t="s">
        <v>496</v>
      </c>
      <c r="E7" s="610" t="s">
        <v>551</v>
      </c>
      <c r="F7" s="611" t="s">
        <v>326</v>
      </c>
      <c r="G7" s="611" t="s">
        <v>570</v>
      </c>
      <c r="H7" s="608" t="s">
        <v>22</v>
      </c>
      <c r="I7" s="608" t="s">
        <v>571</v>
      </c>
      <c r="J7" s="609">
        <v>40</v>
      </c>
      <c r="K7" s="609" t="s">
        <v>572</v>
      </c>
      <c r="L7" s="616" t="s">
        <v>575</v>
      </c>
      <c r="M7" s="847">
        <v>42</v>
      </c>
      <c r="N7" s="846">
        <f t="shared" ref="N7:N69" si="0">100*M7/J7</f>
        <v>105</v>
      </c>
      <c r="O7" s="847">
        <v>6</v>
      </c>
      <c r="P7" s="407" t="s">
        <v>1063</v>
      </c>
      <c r="Q7" s="615"/>
    </row>
    <row r="8" spans="1:17" ht="79.2" x14ac:dyDescent="0.25">
      <c r="A8" s="608" t="s">
        <v>305</v>
      </c>
      <c r="B8" s="617" t="s">
        <v>569</v>
      </c>
      <c r="C8" s="608">
        <v>2021</v>
      </c>
      <c r="D8" s="851" t="s">
        <v>500</v>
      </c>
      <c r="E8" s="610" t="s">
        <v>551</v>
      </c>
      <c r="F8" s="611" t="s">
        <v>326</v>
      </c>
      <c r="G8" s="611" t="s">
        <v>570</v>
      </c>
      <c r="H8" s="608" t="s">
        <v>22</v>
      </c>
      <c r="I8" s="608" t="s">
        <v>571</v>
      </c>
      <c r="J8" s="609">
        <v>100</v>
      </c>
      <c r="K8" s="609" t="s">
        <v>572</v>
      </c>
      <c r="L8" s="614" t="s">
        <v>574</v>
      </c>
      <c r="M8" s="847">
        <v>115</v>
      </c>
      <c r="N8" s="846">
        <f t="shared" si="0"/>
        <v>115</v>
      </c>
      <c r="O8" s="847">
        <v>23</v>
      </c>
      <c r="P8" s="407" t="s">
        <v>1063</v>
      </c>
      <c r="Q8" s="615"/>
    </row>
    <row r="9" spans="1:17" ht="52.8" x14ac:dyDescent="0.25">
      <c r="A9" s="608" t="s">
        <v>305</v>
      </c>
      <c r="B9" s="618" t="s">
        <v>569</v>
      </c>
      <c r="C9" s="608">
        <v>2021</v>
      </c>
      <c r="D9" s="851" t="s">
        <v>503</v>
      </c>
      <c r="E9" s="610" t="s">
        <v>551</v>
      </c>
      <c r="F9" s="611" t="s">
        <v>326</v>
      </c>
      <c r="G9" s="619" t="s">
        <v>570</v>
      </c>
      <c r="H9" s="620" t="s">
        <v>22</v>
      </c>
      <c r="I9" s="608" t="s">
        <v>571</v>
      </c>
      <c r="J9" s="620">
        <v>144</v>
      </c>
      <c r="K9" s="620" t="s">
        <v>572</v>
      </c>
      <c r="L9" s="621" t="s">
        <v>576</v>
      </c>
      <c r="M9" s="847">
        <v>102</v>
      </c>
      <c r="N9" s="846">
        <f t="shared" si="0"/>
        <v>70.833333333333329</v>
      </c>
      <c r="O9" s="847">
        <v>22</v>
      </c>
      <c r="P9" s="407" t="s">
        <v>1063</v>
      </c>
      <c r="Q9" s="625" t="s">
        <v>1227</v>
      </c>
    </row>
    <row r="10" spans="1:17" ht="79.2" x14ac:dyDescent="0.25">
      <c r="A10" s="608" t="s">
        <v>305</v>
      </c>
      <c r="B10" s="618" t="s">
        <v>569</v>
      </c>
      <c r="C10" s="608">
        <v>2021</v>
      </c>
      <c r="D10" s="852" t="s">
        <v>506</v>
      </c>
      <c r="E10" s="610" t="s">
        <v>551</v>
      </c>
      <c r="F10" s="622" t="s">
        <v>326</v>
      </c>
      <c r="G10" s="619" t="s">
        <v>570</v>
      </c>
      <c r="H10" s="620" t="s">
        <v>22</v>
      </c>
      <c r="I10" s="608" t="s">
        <v>571</v>
      </c>
      <c r="J10" s="620">
        <v>222</v>
      </c>
      <c r="K10" s="620" t="s">
        <v>572</v>
      </c>
      <c r="L10" s="623" t="s">
        <v>574</v>
      </c>
      <c r="M10" s="847">
        <v>220</v>
      </c>
      <c r="N10" s="846">
        <f t="shared" si="0"/>
        <v>99.099099099099092</v>
      </c>
      <c r="O10" s="847">
        <v>67</v>
      </c>
      <c r="P10" s="407" t="s">
        <v>1063</v>
      </c>
      <c r="Q10" s="615"/>
    </row>
    <row r="11" spans="1:17" ht="39.6" x14ac:dyDescent="0.25">
      <c r="A11" s="608" t="s">
        <v>305</v>
      </c>
      <c r="B11" s="618" t="s">
        <v>569</v>
      </c>
      <c r="C11" s="608">
        <v>2021</v>
      </c>
      <c r="D11" s="852" t="s">
        <v>506</v>
      </c>
      <c r="E11" s="610" t="s">
        <v>551</v>
      </c>
      <c r="F11" s="622" t="s">
        <v>326</v>
      </c>
      <c r="G11" s="619" t="s">
        <v>570</v>
      </c>
      <c r="H11" s="620" t="s">
        <v>23</v>
      </c>
      <c r="I11" s="608" t="s">
        <v>571</v>
      </c>
      <c r="J11" s="620">
        <v>0</v>
      </c>
      <c r="K11" s="620" t="s">
        <v>572</v>
      </c>
      <c r="L11" s="624" t="s">
        <v>566</v>
      </c>
      <c r="M11" s="847">
        <v>27</v>
      </c>
      <c r="N11" s="846"/>
      <c r="O11" s="847">
        <v>67</v>
      </c>
      <c r="P11" s="407" t="s">
        <v>1063</v>
      </c>
      <c r="Q11" s="615"/>
    </row>
    <row r="12" spans="1:17" ht="26.4" x14ac:dyDescent="0.25">
      <c r="A12" s="608" t="s">
        <v>305</v>
      </c>
      <c r="B12" s="618" t="s">
        <v>569</v>
      </c>
      <c r="C12" s="608">
        <v>2021</v>
      </c>
      <c r="D12" s="852" t="s">
        <v>506</v>
      </c>
      <c r="E12" s="610" t="s">
        <v>551</v>
      </c>
      <c r="F12" s="622" t="s">
        <v>326</v>
      </c>
      <c r="G12" s="619" t="s">
        <v>570</v>
      </c>
      <c r="H12" s="620" t="s">
        <v>24</v>
      </c>
      <c r="I12" s="608" t="s">
        <v>571</v>
      </c>
      <c r="J12" s="620">
        <v>35</v>
      </c>
      <c r="K12" s="620" t="s">
        <v>572</v>
      </c>
      <c r="L12" s="345"/>
      <c r="M12" s="847">
        <v>50</v>
      </c>
      <c r="N12" s="846">
        <f t="shared" si="0"/>
        <v>142.85714285714286</v>
      </c>
      <c r="O12" s="847">
        <v>67</v>
      </c>
      <c r="P12" s="407" t="s">
        <v>1063</v>
      </c>
      <c r="Q12" s="615"/>
    </row>
    <row r="13" spans="1:17" ht="39.6" x14ac:dyDescent="0.25">
      <c r="A13" s="608" t="s">
        <v>305</v>
      </c>
      <c r="B13" s="618" t="s">
        <v>569</v>
      </c>
      <c r="C13" s="608">
        <v>2021</v>
      </c>
      <c r="D13" s="852" t="s">
        <v>506</v>
      </c>
      <c r="E13" s="610" t="s">
        <v>551</v>
      </c>
      <c r="F13" s="622" t="s">
        <v>326</v>
      </c>
      <c r="G13" s="619" t="s">
        <v>570</v>
      </c>
      <c r="H13" s="620" t="s">
        <v>25</v>
      </c>
      <c r="I13" s="608" t="s">
        <v>571</v>
      </c>
      <c r="J13" s="620">
        <v>35</v>
      </c>
      <c r="K13" s="620" t="s">
        <v>572</v>
      </c>
      <c r="L13" s="345"/>
      <c r="M13" s="847">
        <v>27</v>
      </c>
      <c r="N13" s="846">
        <f t="shared" si="0"/>
        <v>77.142857142857139</v>
      </c>
      <c r="O13" s="847">
        <v>67</v>
      </c>
      <c r="P13" s="407" t="s">
        <v>1063</v>
      </c>
      <c r="Q13" s="625" t="s">
        <v>1225</v>
      </c>
    </row>
    <row r="14" spans="1:17" ht="39.6" x14ac:dyDescent="0.25">
      <c r="A14" s="608" t="s">
        <v>305</v>
      </c>
      <c r="B14" s="618" t="s">
        <v>569</v>
      </c>
      <c r="C14" s="608">
        <v>2021</v>
      </c>
      <c r="D14" s="852" t="s">
        <v>506</v>
      </c>
      <c r="E14" s="610" t="s">
        <v>551</v>
      </c>
      <c r="F14" s="622" t="s">
        <v>326</v>
      </c>
      <c r="G14" s="619" t="s">
        <v>570</v>
      </c>
      <c r="H14" s="608" t="s">
        <v>26</v>
      </c>
      <c r="I14" s="608" t="s">
        <v>571</v>
      </c>
      <c r="J14" s="620">
        <v>35</v>
      </c>
      <c r="K14" s="620" t="s">
        <v>572</v>
      </c>
      <c r="L14" s="345"/>
      <c r="M14" s="847">
        <v>27</v>
      </c>
      <c r="N14" s="846">
        <f t="shared" si="0"/>
        <v>77.142857142857139</v>
      </c>
      <c r="O14" s="847">
        <v>67</v>
      </c>
      <c r="P14" s="407" t="s">
        <v>1063</v>
      </c>
      <c r="Q14" s="625" t="s">
        <v>1225</v>
      </c>
    </row>
    <row r="15" spans="1:17" ht="79.2" x14ac:dyDescent="0.25">
      <c r="A15" s="608" t="s">
        <v>305</v>
      </c>
      <c r="B15" s="618" t="s">
        <v>569</v>
      </c>
      <c r="C15" s="608">
        <v>2021</v>
      </c>
      <c r="D15" s="852" t="s">
        <v>509</v>
      </c>
      <c r="E15" s="610" t="s">
        <v>551</v>
      </c>
      <c r="F15" s="622" t="s">
        <v>326</v>
      </c>
      <c r="G15" s="619" t="s">
        <v>570</v>
      </c>
      <c r="H15" s="620" t="s">
        <v>22</v>
      </c>
      <c r="I15" s="608" t="s">
        <v>571</v>
      </c>
      <c r="J15" s="620">
        <v>419</v>
      </c>
      <c r="K15" s="620" t="s">
        <v>572</v>
      </c>
      <c r="L15" s="623" t="s">
        <v>577</v>
      </c>
      <c r="M15" s="847">
        <v>649</v>
      </c>
      <c r="N15" s="846">
        <f t="shared" si="0"/>
        <v>154.89260143198089</v>
      </c>
      <c r="O15" s="847">
        <v>135</v>
      </c>
      <c r="P15" s="407" t="s">
        <v>1063</v>
      </c>
      <c r="Q15" s="535" t="s">
        <v>1231</v>
      </c>
    </row>
    <row r="16" spans="1:17" ht="39.6" x14ac:dyDescent="0.25">
      <c r="A16" s="608" t="s">
        <v>305</v>
      </c>
      <c r="B16" s="608" t="s">
        <v>305</v>
      </c>
      <c r="C16" s="608">
        <v>2021</v>
      </c>
      <c r="D16" s="852" t="s">
        <v>307</v>
      </c>
      <c r="E16" s="610" t="s">
        <v>551</v>
      </c>
      <c r="F16" s="622" t="s">
        <v>309</v>
      </c>
      <c r="G16" s="619" t="s">
        <v>552</v>
      </c>
      <c r="H16" s="620" t="s">
        <v>22</v>
      </c>
      <c r="I16" s="608" t="s">
        <v>571</v>
      </c>
      <c r="J16" s="620">
        <v>600</v>
      </c>
      <c r="K16" s="620" t="s">
        <v>572</v>
      </c>
      <c r="L16" s="345"/>
      <c r="M16" s="847">
        <v>125</v>
      </c>
      <c r="N16" s="846">
        <f t="shared" si="0"/>
        <v>20.833333333333332</v>
      </c>
      <c r="O16" s="847">
        <v>5</v>
      </c>
      <c r="P16" s="408" t="s">
        <v>1064</v>
      </c>
      <c r="Q16" s="802" t="s">
        <v>1182</v>
      </c>
    </row>
    <row r="17" spans="1:17" x14ac:dyDescent="0.25">
      <c r="A17" s="608" t="s">
        <v>305</v>
      </c>
      <c r="B17" s="608" t="s">
        <v>305</v>
      </c>
      <c r="C17" s="608">
        <v>2021</v>
      </c>
      <c r="D17" s="852" t="s">
        <v>322</v>
      </c>
      <c r="E17" s="610" t="s">
        <v>551</v>
      </c>
      <c r="F17" s="622" t="s">
        <v>309</v>
      </c>
      <c r="G17" s="619" t="s">
        <v>554</v>
      </c>
      <c r="H17" s="620" t="s">
        <v>22</v>
      </c>
      <c r="I17" s="608" t="s">
        <v>571</v>
      </c>
      <c r="J17" s="620">
        <v>400</v>
      </c>
      <c r="K17" s="620" t="s">
        <v>572</v>
      </c>
      <c r="L17" s="345"/>
      <c r="M17" s="847">
        <v>382</v>
      </c>
      <c r="N17" s="846">
        <f t="shared" si="0"/>
        <v>95.5</v>
      </c>
      <c r="O17" s="847">
        <v>6</v>
      </c>
      <c r="P17" s="407" t="s">
        <v>1065</v>
      </c>
      <c r="Q17" s="615"/>
    </row>
    <row r="18" spans="1:17" ht="26.4" x14ac:dyDescent="0.25">
      <c r="A18" s="608" t="s">
        <v>305</v>
      </c>
      <c r="B18" s="608" t="s">
        <v>305</v>
      </c>
      <c r="C18" s="608">
        <v>2021</v>
      </c>
      <c r="D18" s="852" t="s">
        <v>333</v>
      </c>
      <c r="E18" s="610" t="s">
        <v>551</v>
      </c>
      <c r="F18" s="622" t="s">
        <v>309</v>
      </c>
      <c r="G18" s="619" t="s">
        <v>554</v>
      </c>
      <c r="H18" s="620" t="s">
        <v>22</v>
      </c>
      <c r="I18" s="608" t="s">
        <v>571</v>
      </c>
      <c r="J18" s="620">
        <v>100</v>
      </c>
      <c r="K18" s="620" t="s">
        <v>572</v>
      </c>
      <c r="L18" s="345"/>
      <c r="M18" s="847">
        <v>154</v>
      </c>
      <c r="N18" s="846">
        <f t="shared" si="0"/>
        <v>154</v>
      </c>
      <c r="O18" s="847">
        <v>12</v>
      </c>
      <c r="P18" s="407" t="s">
        <v>1066</v>
      </c>
      <c r="Q18" s="625" t="s">
        <v>1170</v>
      </c>
    </row>
    <row r="19" spans="1:17" ht="39.6" x14ac:dyDescent="0.25">
      <c r="A19" s="608" t="s">
        <v>305</v>
      </c>
      <c r="B19" s="608" t="s">
        <v>305</v>
      </c>
      <c r="C19" s="608">
        <v>2021</v>
      </c>
      <c r="D19" s="852" t="s">
        <v>333</v>
      </c>
      <c r="E19" s="610" t="s">
        <v>551</v>
      </c>
      <c r="F19" s="622" t="s">
        <v>309</v>
      </c>
      <c r="G19" s="619" t="s">
        <v>554</v>
      </c>
      <c r="H19" s="620" t="s">
        <v>22</v>
      </c>
      <c r="I19" s="608" t="s">
        <v>578</v>
      </c>
      <c r="J19" s="620">
        <v>100</v>
      </c>
      <c r="K19" s="620" t="s">
        <v>572</v>
      </c>
      <c r="L19" s="345"/>
      <c r="M19" s="847">
        <v>55</v>
      </c>
      <c r="N19" s="846">
        <f t="shared" si="0"/>
        <v>55</v>
      </c>
      <c r="O19" s="847">
        <v>10</v>
      </c>
      <c r="P19" s="407" t="s">
        <v>1067</v>
      </c>
      <c r="Q19" s="625" t="s">
        <v>1229</v>
      </c>
    </row>
    <row r="20" spans="1:17" x14ac:dyDescent="0.25">
      <c r="A20" s="608" t="s">
        <v>305</v>
      </c>
      <c r="B20" s="608" t="s">
        <v>305</v>
      </c>
      <c r="C20" s="608">
        <v>2021</v>
      </c>
      <c r="D20" s="853" t="s">
        <v>336</v>
      </c>
      <c r="E20" s="610" t="s">
        <v>551</v>
      </c>
      <c r="F20" s="622" t="s">
        <v>309</v>
      </c>
      <c r="G20" s="619" t="s">
        <v>554</v>
      </c>
      <c r="H20" s="620" t="s">
        <v>22</v>
      </c>
      <c r="I20" s="608" t="s">
        <v>571</v>
      </c>
      <c r="J20" s="620">
        <v>400</v>
      </c>
      <c r="K20" s="620" t="s">
        <v>572</v>
      </c>
      <c r="L20" s="345"/>
      <c r="M20" s="847">
        <v>419</v>
      </c>
      <c r="N20" s="848">
        <f t="shared" si="0"/>
        <v>104.75</v>
      </c>
      <c r="O20" s="847">
        <v>4</v>
      </c>
      <c r="P20" s="407" t="s">
        <v>1068</v>
      </c>
      <c r="Q20" s="615"/>
    </row>
    <row r="21" spans="1:17" x14ac:dyDescent="0.25">
      <c r="A21" s="608" t="s">
        <v>305</v>
      </c>
      <c r="B21" s="608" t="s">
        <v>305</v>
      </c>
      <c r="C21" s="608">
        <v>2021</v>
      </c>
      <c r="D21" s="853" t="s">
        <v>336</v>
      </c>
      <c r="E21" s="610" t="s">
        <v>551</v>
      </c>
      <c r="F21" s="622" t="s">
        <v>309</v>
      </c>
      <c r="G21" s="619" t="s">
        <v>554</v>
      </c>
      <c r="H21" s="620" t="s">
        <v>23</v>
      </c>
      <c r="I21" s="608" t="s">
        <v>571</v>
      </c>
      <c r="J21" s="620">
        <v>400</v>
      </c>
      <c r="K21" s="620" t="s">
        <v>572</v>
      </c>
      <c r="L21" s="345"/>
      <c r="M21" s="847">
        <v>395</v>
      </c>
      <c r="N21" s="848">
        <f t="shared" si="0"/>
        <v>98.75</v>
      </c>
      <c r="O21" s="847">
        <v>4</v>
      </c>
      <c r="P21" s="407" t="s">
        <v>1068</v>
      </c>
      <c r="Q21" s="615"/>
    </row>
    <row r="22" spans="1:17" x14ac:dyDescent="0.25">
      <c r="A22" s="608" t="s">
        <v>305</v>
      </c>
      <c r="B22" s="608" t="s">
        <v>305</v>
      </c>
      <c r="C22" s="608">
        <v>2021</v>
      </c>
      <c r="D22" s="853" t="s">
        <v>336</v>
      </c>
      <c r="E22" s="610" t="s">
        <v>551</v>
      </c>
      <c r="F22" s="622" t="s">
        <v>309</v>
      </c>
      <c r="G22" s="619" t="s">
        <v>554</v>
      </c>
      <c r="H22" s="620" t="s">
        <v>24</v>
      </c>
      <c r="I22" s="608" t="s">
        <v>571</v>
      </c>
      <c r="J22" s="620">
        <v>400</v>
      </c>
      <c r="K22" s="620" t="s">
        <v>572</v>
      </c>
      <c r="L22" s="345"/>
      <c r="M22" s="847">
        <v>419</v>
      </c>
      <c r="N22" s="848">
        <f t="shared" si="0"/>
        <v>104.75</v>
      </c>
      <c r="O22" s="847">
        <v>4</v>
      </c>
      <c r="P22" s="407" t="s">
        <v>1068</v>
      </c>
      <c r="Q22" s="615"/>
    </row>
    <row r="23" spans="1:17" x14ac:dyDescent="0.25">
      <c r="A23" s="608" t="s">
        <v>305</v>
      </c>
      <c r="B23" s="608" t="s">
        <v>305</v>
      </c>
      <c r="C23" s="608">
        <v>2021</v>
      </c>
      <c r="D23" s="853" t="s">
        <v>336</v>
      </c>
      <c r="E23" s="610" t="s">
        <v>551</v>
      </c>
      <c r="F23" s="622" t="s">
        <v>309</v>
      </c>
      <c r="G23" s="619" t="s">
        <v>554</v>
      </c>
      <c r="H23" s="608" t="s">
        <v>25</v>
      </c>
      <c r="I23" s="608" t="s">
        <v>571</v>
      </c>
      <c r="J23" s="620">
        <v>400</v>
      </c>
      <c r="K23" s="620" t="s">
        <v>572</v>
      </c>
      <c r="L23" s="345"/>
      <c r="M23" s="847">
        <v>407</v>
      </c>
      <c r="N23" s="848">
        <f t="shared" si="0"/>
        <v>101.75</v>
      </c>
      <c r="O23" s="847">
        <v>4</v>
      </c>
      <c r="P23" s="407" t="s">
        <v>1068</v>
      </c>
      <c r="Q23" s="615"/>
    </row>
    <row r="24" spans="1:17" x14ac:dyDescent="0.25">
      <c r="A24" s="608" t="s">
        <v>305</v>
      </c>
      <c r="B24" s="608" t="s">
        <v>305</v>
      </c>
      <c r="C24" s="608">
        <v>2021</v>
      </c>
      <c r="D24" s="853" t="s">
        <v>336</v>
      </c>
      <c r="E24" s="610" t="s">
        <v>551</v>
      </c>
      <c r="F24" s="622" t="s">
        <v>309</v>
      </c>
      <c r="G24" s="619" t="s">
        <v>554</v>
      </c>
      <c r="H24" s="620" t="s">
        <v>26</v>
      </c>
      <c r="I24" s="608" t="s">
        <v>571</v>
      </c>
      <c r="J24" s="620">
        <v>400</v>
      </c>
      <c r="K24" s="620" t="s">
        <v>572</v>
      </c>
      <c r="L24" s="345"/>
      <c r="M24" s="847">
        <v>407</v>
      </c>
      <c r="N24" s="848">
        <f t="shared" si="0"/>
        <v>101.75</v>
      </c>
      <c r="O24" s="847">
        <v>4</v>
      </c>
      <c r="P24" s="407" t="s">
        <v>1068</v>
      </c>
      <c r="Q24" s="615"/>
    </row>
    <row r="25" spans="1:17" x14ac:dyDescent="0.25">
      <c r="A25" s="608" t="s">
        <v>305</v>
      </c>
      <c r="B25" s="608" t="s">
        <v>305</v>
      </c>
      <c r="C25" s="608">
        <v>2021</v>
      </c>
      <c r="D25" s="852" t="s">
        <v>340</v>
      </c>
      <c r="E25" s="610" t="s">
        <v>551</v>
      </c>
      <c r="F25" s="622" t="s">
        <v>309</v>
      </c>
      <c r="G25" s="619" t="s">
        <v>554</v>
      </c>
      <c r="H25" s="620" t="s">
        <v>22</v>
      </c>
      <c r="I25" s="608" t="s">
        <v>571</v>
      </c>
      <c r="J25" s="620">
        <v>100</v>
      </c>
      <c r="K25" s="620" t="s">
        <v>572</v>
      </c>
      <c r="L25" s="345"/>
      <c r="M25" s="847">
        <v>126</v>
      </c>
      <c r="N25" s="846">
        <f t="shared" si="0"/>
        <v>126</v>
      </c>
      <c r="O25" s="847">
        <v>5</v>
      </c>
      <c r="P25" s="407" t="s">
        <v>1069</v>
      </c>
      <c r="Q25" s="615"/>
    </row>
    <row r="26" spans="1:17" ht="39.6" x14ac:dyDescent="0.25">
      <c r="A26" s="608" t="s">
        <v>305</v>
      </c>
      <c r="B26" s="608" t="s">
        <v>305</v>
      </c>
      <c r="C26" s="608">
        <v>2021</v>
      </c>
      <c r="D26" s="852" t="s">
        <v>340</v>
      </c>
      <c r="E26" s="610" t="s">
        <v>551</v>
      </c>
      <c r="F26" s="622" t="s">
        <v>309</v>
      </c>
      <c r="G26" s="619" t="s">
        <v>554</v>
      </c>
      <c r="H26" s="620" t="s">
        <v>22</v>
      </c>
      <c r="I26" s="608" t="s">
        <v>578</v>
      </c>
      <c r="J26" s="620">
        <v>50</v>
      </c>
      <c r="K26" s="620" t="s">
        <v>572</v>
      </c>
      <c r="L26" s="345"/>
      <c r="M26" s="847">
        <v>333</v>
      </c>
      <c r="N26" s="846">
        <f t="shared" si="0"/>
        <v>666</v>
      </c>
      <c r="O26" s="847">
        <v>17</v>
      </c>
      <c r="P26" s="407" t="s">
        <v>1067</v>
      </c>
      <c r="Q26" s="625" t="s">
        <v>1178</v>
      </c>
    </row>
    <row r="27" spans="1:17" x14ac:dyDescent="0.25">
      <c r="A27" s="608" t="s">
        <v>305</v>
      </c>
      <c r="B27" s="608" t="s">
        <v>305</v>
      </c>
      <c r="C27" s="608">
        <v>2021</v>
      </c>
      <c r="D27" s="852" t="s">
        <v>344</v>
      </c>
      <c r="E27" s="610" t="s">
        <v>551</v>
      </c>
      <c r="F27" s="622" t="s">
        <v>309</v>
      </c>
      <c r="G27" s="619" t="s">
        <v>554</v>
      </c>
      <c r="H27" s="608" t="s">
        <v>22</v>
      </c>
      <c r="I27" s="608" t="s">
        <v>571</v>
      </c>
      <c r="J27" s="620">
        <v>400</v>
      </c>
      <c r="K27" s="620" t="s">
        <v>572</v>
      </c>
      <c r="L27" s="345"/>
      <c r="M27" s="847">
        <v>390</v>
      </c>
      <c r="N27" s="846">
        <f t="shared" si="0"/>
        <v>97.5</v>
      </c>
      <c r="O27" s="847">
        <v>13</v>
      </c>
      <c r="P27" s="407" t="s">
        <v>1070</v>
      </c>
      <c r="Q27" s="615"/>
    </row>
    <row r="28" spans="1:17" ht="26.4" x14ac:dyDescent="0.25">
      <c r="A28" s="608" t="s">
        <v>305</v>
      </c>
      <c r="B28" s="608" t="s">
        <v>305</v>
      </c>
      <c r="C28" s="608">
        <v>2021</v>
      </c>
      <c r="D28" s="852" t="s">
        <v>347</v>
      </c>
      <c r="E28" s="610" t="s">
        <v>551</v>
      </c>
      <c r="F28" s="622" t="s">
        <v>309</v>
      </c>
      <c r="G28" s="619" t="s">
        <v>554</v>
      </c>
      <c r="H28" s="620" t="s">
        <v>22</v>
      </c>
      <c r="I28" s="608" t="s">
        <v>571</v>
      </c>
      <c r="J28" s="620">
        <v>200</v>
      </c>
      <c r="K28" s="620" t="s">
        <v>572</v>
      </c>
      <c r="L28" s="345"/>
      <c r="M28" s="847">
        <v>247</v>
      </c>
      <c r="N28" s="846">
        <f t="shared" si="0"/>
        <v>123.5</v>
      </c>
      <c r="O28" s="847">
        <v>29</v>
      </c>
      <c r="P28" s="407" t="s">
        <v>1071</v>
      </c>
      <c r="Q28" s="625" t="s">
        <v>1171</v>
      </c>
    </row>
    <row r="29" spans="1:17" ht="39.6" x14ac:dyDescent="0.25">
      <c r="A29" s="608" t="s">
        <v>305</v>
      </c>
      <c r="B29" s="608" t="s">
        <v>305</v>
      </c>
      <c r="C29" s="608">
        <v>2021</v>
      </c>
      <c r="D29" s="852" t="s">
        <v>347</v>
      </c>
      <c r="E29" s="610" t="s">
        <v>551</v>
      </c>
      <c r="F29" s="622" t="s">
        <v>309</v>
      </c>
      <c r="G29" s="619" t="s">
        <v>554</v>
      </c>
      <c r="H29" s="620" t="s">
        <v>22</v>
      </c>
      <c r="I29" s="608" t="s">
        <v>578</v>
      </c>
      <c r="J29" s="620">
        <v>100</v>
      </c>
      <c r="K29" s="620" t="s">
        <v>572</v>
      </c>
      <c r="L29" s="345"/>
      <c r="M29" s="847">
        <v>57</v>
      </c>
      <c r="N29" s="846">
        <f t="shared" si="0"/>
        <v>57</v>
      </c>
      <c r="O29" s="847">
        <v>16</v>
      </c>
      <c r="P29" s="407" t="s">
        <v>1067</v>
      </c>
      <c r="Q29" s="625" t="s">
        <v>1229</v>
      </c>
    </row>
    <row r="30" spans="1:17" ht="26.4" x14ac:dyDescent="0.25">
      <c r="A30" s="608" t="s">
        <v>305</v>
      </c>
      <c r="B30" s="608" t="s">
        <v>305</v>
      </c>
      <c r="C30" s="608">
        <v>2021</v>
      </c>
      <c r="D30" s="853" t="s">
        <v>351</v>
      </c>
      <c r="E30" s="610" t="s">
        <v>551</v>
      </c>
      <c r="F30" s="622" t="s">
        <v>309</v>
      </c>
      <c r="G30" s="619" t="s">
        <v>554</v>
      </c>
      <c r="H30" s="620" t="s">
        <v>22</v>
      </c>
      <c r="I30" s="608" t="s">
        <v>571</v>
      </c>
      <c r="J30" s="620">
        <v>400</v>
      </c>
      <c r="K30" s="620" t="s">
        <v>572</v>
      </c>
      <c r="L30" s="345"/>
      <c r="M30" s="847">
        <v>293</v>
      </c>
      <c r="N30" s="846">
        <f t="shared" si="0"/>
        <v>73.25</v>
      </c>
      <c r="O30" s="847">
        <v>25</v>
      </c>
      <c r="P30" s="407" t="s">
        <v>1072</v>
      </c>
      <c r="Q30" s="625" t="s">
        <v>1172</v>
      </c>
    </row>
    <row r="31" spans="1:17" ht="26.4" x14ac:dyDescent="0.25">
      <c r="A31" s="608" t="s">
        <v>305</v>
      </c>
      <c r="B31" s="608" t="s">
        <v>305</v>
      </c>
      <c r="C31" s="608">
        <v>2021</v>
      </c>
      <c r="D31" s="853" t="s">
        <v>351</v>
      </c>
      <c r="E31" s="610" t="s">
        <v>551</v>
      </c>
      <c r="F31" s="622" t="s">
        <v>309</v>
      </c>
      <c r="G31" s="619" t="s">
        <v>554</v>
      </c>
      <c r="H31" s="608" t="s">
        <v>23</v>
      </c>
      <c r="I31" s="608" t="s">
        <v>571</v>
      </c>
      <c r="J31" s="620">
        <v>400</v>
      </c>
      <c r="K31" s="620" t="s">
        <v>572</v>
      </c>
      <c r="L31" s="345"/>
      <c r="M31" s="847">
        <v>293</v>
      </c>
      <c r="N31" s="846">
        <f t="shared" si="0"/>
        <v>73.25</v>
      </c>
      <c r="O31" s="847">
        <v>25</v>
      </c>
      <c r="P31" s="407" t="s">
        <v>1072</v>
      </c>
      <c r="Q31" s="625" t="s">
        <v>1172</v>
      </c>
    </row>
    <row r="32" spans="1:17" ht="26.4" x14ac:dyDescent="0.25">
      <c r="A32" s="608" t="s">
        <v>305</v>
      </c>
      <c r="B32" s="608" t="s">
        <v>305</v>
      </c>
      <c r="C32" s="608">
        <v>2021</v>
      </c>
      <c r="D32" s="853" t="s">
        <v>351</v>
      </c>
      <c r="E32" s="610" t="s">
        <v>551</v>
      </c>
      <c r="F32" s="622" t="s">
        <v>309</v>
      </c>
      <c r="G32" s="619" t="s">
        <v>554</v>
      </c>
      <c r="H32" s="620" t="s">
        <v>24</v>
      </c>
      <c r="I32" s="608" t="s">
        <v>571</v>
      </c>
      <c r="J32" s="620">
        <v>400</v>
      </c>
      <c r="K32" s="620" t="s">
        <v>572</v>
      </c>
      <c r="L32" s="345"/>
      <c r="M32" s="847">
        <v>293</v>
      </c>
      <c r="N32" s="846">
        <f t="shared" si="0"/>
        <v>73.25</v>
      </c>
      <c r="O32" s="847">
        <v>25</v>
      </c>
      <c r="P32" s="407" t="s">
        <v>1072</v>
      </c>
      <c r="Q32" s="625" t="s">
        <v>1172</v>
      </c>
    </row>
    <row r="33" spans="1:17" ht="26.4" x14ac:dyDescent="0.25">
      <c r="A33" s="608" t="s">
        <v>305</v>
      </c>
      <c r="B33" s="608" t="s">
        <v>305</v>
      </c>
      <c r="C33" s="608">
        <v>2021</v>
      </c>
      <c r="D33" s="853" t="s">
        <v>351</v>
      </c>
      <c r="E33" s="610" t="s">
        <v>551</v>
      </c>
      <c r="F33" s="622" t="s">
        <v>309</v>
      </c>
      <c r="G33" s="619" t="s">
        <v>554</v>
      </c>
      <c r="H33" s="620" t="s">
        <v>25</v>
      </c>
      <c r="I33" s="608" t="s">
        <v>571</v>
      </c>
      <c r="J33" s="620">
        <v>400</v>
      </c>
      <c r="K33" s="620" t="s">
        <v>572</v>
      </c>
      <c r="L33" s="345"/>
      <c r="M33" s="847">
        <v>281</v>
      </c>
      <c r="N33" s="846">
        <f t="shared" si="0"/>
        <v>70.25</v>
      </c>
      <c r="O33" s="847">
        <v>25</v>
      </c>
      <c r="P33" s="407" t="s">
        <v>1072</v>
      </c>
      <c r="Q33" s="625" t="s">
        <v>1173</v>
      </c>
    </row>
    <row r="34" spans="1:17" ht="26.4" x14ac:dyDescent="0.25">
      <c r="A34" s="608" t="s">
        <v>305</v>
      </c>
      <c r="B34" s="608" t="s">
        <v>305</v>
      </c>
      <c r="C34" s="608">
        <v>2021</v>
      </c>
      <c r="D34" s="853" t="s">
        <v>351</v>
      </c>
      <c r="E34" s="610" t="s">
        <v>551</v>
      </c>
      <c r="F34" s="622" t="s">
        <v>309</v>
      </c>
      <c r="G34" s="619" t="s">
        <v>554</v>
      </c>
      <c r="H34" s="620" t="s">
        <v>26</v>
      </c>
      <c r="I34" s="608" t="s">
        <v>571</v>
      </c>
      <c r="J34" s="620">
        <v>400</v>
      </c>
      <c r="K34" s="620" t="s">
        <v>572</v>
      </c>
      <c r="L34" s="345"/>
      <c r="M34" s="847">
        <v>281</v>
      </c>
      <c r="N34" s="846">
        <f t="shared" si="0"/>
        <v>70.25</v>
      </c>
      <c r="O34" s="847">
        <v>25</v>
      </c>
      <c r="P34" s="407" t="s">
        <v>1072</v>
      </c>
      <c r="Q34" s="625" t="s">
        <v>1173</v>
      </c>
    </row>
    <row r="35" spans="1:17" ht="26.4" x14ac:dyDescent="0.25">
      <c r="A35" s="608" t="s">
        <v>305</v>
      </c>
      <c r="B35" s="608" t="s">
        <v>305</v>
      </c>
      <c r="C35" s="608">
        <v>2021</v>
      </c>
      <c r="D35" s="852" t="s">
        <v>351</v>
      </c>
      <c r="E35" s="610" t="s">
        <v>551</v>
      </c>
      <c r="F35" s="622" t="s">
        <v>309</v>
      </c>
      <c r="G35" s="619" t="s">
        <v>554</v>
      </c>
      <c r="H35" s="620" t="s">
        <v>22</v>
      </c>
      <c r="I35" s="608" t="s">
        <v>578</v>
      </c>
      <c r="J35" s="620">
        <v>200</v>
      </c>
      <c r="K35" s="620" t="s">
        <v>572</v>
      </c>
      <c r="L35" s="640"/>
      <c r="M35" s="847">
        <v>308</v>
      </c>
      <c r="N35" s="846">
        <f t="shared" si="0"/>
        <v>154</v>
      </c>
      <c r="O35" s="847">
        <v>27</v>
      </c>
      <c r="P35" s="407" t="s">
        <v>1067</v>
      </c>
      <c r="Q35" s="535" t="s">
        <v>1171</v>
      </c>
    </row>
    <row r="36" spans="1:17" ht="26.4" x14ac:dyDescent="0.25">
      <c r="A36" s="608" t="s">
        <v>305</v>
      </c>
      <c r="B36" s="608" t="s">
        <v>305</v>
      </c>
      <c r="C36" s="608">
        <v>2021</v>
      </c>
      <c r="D36" s="852" t="s">
        <v>351</v>
      </c>
      <c r="E36" s="610" t="s">
        <v>551</v>
      </c>
      <c r="F36" s="622" t="s">
        <v>309</v>
      </c>
      <c r="G36" s="619" t="s">
        <v>554</v>
      </c>
      <c r="H36" s="620" t="s">
        <v>23</v>
      </c>
      <c r="I36" s="608" t="s">
        <v>578</v>
      </c>
      <c r="J36" s="620">
        <v>200</v>
      </c>
      <c r="K36" s="620" t="s">
        <v>572</v>
      </c>
      <c r="L36" s="640"/>
      <c r="M36" s="847">
        <v>307</v>
      </c>
      <c r="N36" s="846">
        <f t="shared" si="0"/>
        <v>153.5</v>
      </c>
      <c r="O36" s="847">
        <v>27</v>
      </c>
      <c r="P36" s="407" t="s">
        <v>1067</v>
      </c>
      <c r="Q36" s="535" t="s">
        <v>1171</v>
      </c>
    </row>
    <row r="37" spans="1:17" ht="26.4" x14ac:dyDescent="0.25">
      <c r="A37" s="608" t="s">
        <v>305</v>
      </c>
      <c r="B37" s="608" t="s">
        <v>305</v>
      </c>
      <c r="C37" s="608">
        <v>2021</v>
      </c>
      <c r="D37" s="852" t="s">
        <v>351</v>
      </c>
      <c r="E37" s="610" t="s">
        <v>551</v>
      </c>
      <c r="F37" s="622" t="s">
        <v>309</v>
      </c>
      <c r="G37" s="619" t="s">
        <v>554</v>
      </c>
      <c r="H37" s="620" t="s">
        <v>24</v>
      </c>
      <c r="I37" s="608" t="s">
        <v>578</v>
      </c>
      <c r="J37" s="620">
        <v>200</v>
      </c>
      <c r="K37" s="620" t="s">
        <v>572</v>
      </c>
      <c r="L37" s="640"/>
      <c r="M37" s="847">
        <v>308</v>
      </c>
      <c r="N37" s="846">
        <f t="shared" si="0"/>
        <v>154</v>
      </c>
      <c r="O37" s="847">
        <v>27</v>
      </c>
      <c r="P37" s="407" t="s">
        <v>1067</v>
      </c>
      <c r="Q37" s="535" t="s">
        <v>1171</v>
      </c>
    </row>
    <row r="38" spans="1:17" ht="26.4" x14ac:dyDescent="0.25">
      <c r="A38" s="608" t="s">
        <v>305</v>
      </c>
      <c r="B38" s="608" t="s">
        <v>305</v>
      </c>
      <c r="C38" s="608">
        <v>2021</v>
      </c>
      <c r="D38" s="852" t="s">
        <v>351</v>
      </c>
      <c r="E38" s="610" t="s">
        <v>551</v>
      </c>
      <c r="F38" s="622" t="s">
        <v>309</v>
      </c>
      <c r="G38" s="619" t="s">
        <v>554</v>
      </c>
      <c r="H38" s="620" t="s">
        <v>25</v>
      </c>
      <c r="I38" s="608" t="s">
        <v>578</v>
      </c>
      <c r="J38" s="620">
        <v>200</v>
      </c>
      <c r="K38" s="620" t="s">
        <v>572</v>
      </c>
      <c r="L38" s="640"/>
      <c r="M38" s="847">
        <v>267</v>
      </c>
      <c r="N38" s="846">
        <f t="shared" si="0"/>
        <v>133.5</v>
      </c>
      <c r="O38" s="847">
        <v>27</v>
      </c>
      <c r="P38" s="407" t="s">
        <v>1067</v>
      </c>
      <c r="Q38" s="535" t="s">
        <v>1171</v>
      </c>
    </row>
    <row r="39" spans="1:17" ht="26.4" x14ac:dyDescent="0.25">
      <c r="A39" s="608" t="s">
        <v>305</v>
      </c>
      <c r="B39" s="608" t="s">
        <v>305</v>
      </c>
      <c r="C39" s="608">
        <v>2021</v>
      </c>
      <c r="D39" s="852" t="s">
        <v>351</v>
      </c>
      <c r="E39" s="610" t="s">
        <v>551</v>
      </c>
      <c r="F39" s="622" t="s">
        <v>309</v>
      </c>
      <c r="G39" s="619" t="s">
        <v>554</v>
      </c>
      <c r="H39" s="620" t="s">
        <v>26</v>
      </c>
      <c r="I39" s="608" t="s">
        <v>578</v>
      </c>
      <c r="J39" s="620">
        <v>200</v>
      </c>
      <c r="K39" s="620" t="s">
        <v>572</v>
      </c>
      <c r="L39" s="640"/>
      <c r="M39" s="847">
        <v>267</v>
      </c>
      <c r="N39" s="846">
        <f t="shared" si="0"/>
        <v>133.5</v>
      </c>
      <c r="O39" s="847">
        <v>27</v>
      </c>
      <c r="P39" s="407" t="s">
        <v>1067</v>
      </c>
      <c r="Q39" s="535" t="s">
        <v>1171</v>
      </c>
    </row>
    <row r="40" spans="1:17" ht="26.4" x14ac:dyDescent="0.25">
      <c r="A40" s="608" t="s">
        <v>305</v>
      </c>
      <c r="B40" s="608" t="s">
        <v>305</v>
      </c>
      <c r="C40" s="608">
        <v>2021</v>
      </c>
      <c r="D40" s="852" t="s">
        <v>360</v>
      </c>
      <c r="E40" s="610" t="s">
        <v>551</v>
      </c>
      <c r="F40" s="622" t="s">
        <v>309</v>
      </c>
      <c r="G40" s="619" t="s">
        <v>554</v>
      </c>
      <c r="H40" s="620" t="s">
        <v>22</v>
      </c>
      <c r="I40" s="608" t="s">
        <v>571</v>
      </c>
      <c r="J40" s="620">
        <v>200</v>
      </c>
      <c r="K40" s="620" t="s">
        <v>572</v>
      </c>
      <c r="L40" s="345"/>
      <c r="M40" s="847">
        <v>131</v>
      </c>
      <c r="N40" s="846">
        <f t="shared" si="0"/>
        <v>65.5</v>
      </c>
      <c r="O40" s="847">
        <v>11</v>
      </c>
      <c r="P40" s="407" t="s">
        <v>1073</v>
      </c>
      <c r="Q40" s="535" t="s">
        <v>1172</v>
      </c>
    </row>
    <row r="41" spans="1:17" ht="26.4" x14ac:dyDescent="0.25">
      <c r="A41" s="608" t="s">
        <v>305</v>
      </c>
      <c r="B41" s="608" t="s">
        <v>305</v>
      </c>
      <c r="C41" s="608">
        <v>2021</v>
      </c>
      <c r="D41" s="852" t="s">
        <v>360</v>
      </c>
      <c r="E41" s="610" t="s">
        <v>551</v>
      </c>
      <c r="F41" s="622" t="s">
        <v>309</v>
      </c>
      <c r="G41" s="619" t="s">
        <v>554</v>
      </c>
      <c r="H41" s="608" t="s">
        <v>23</v>
      </c>
      <c r="I41" s="608" t="s">
        <v>571</v>
      </c>
      <c r="J41" s="620">
        <v>200</v>
      </c>
      <c r="K41" s="620" t="s">
        <v>572</v>
      </c>
      <c r="L41" s="345"/>
      <c r="M41" s="847">
        <v>131</v>
      </c>
      <c r="N41" s="846">
        <f t="shared" si="0"/>
        <v>65.5</v>
      </c>
      <c r="O41" s="847">
        <v>11</v>
      </c>
      <c r="P41" s="407" t="s">
        <v>1073</v>
      </c>
      <c r="Q41" s="535" t="s">
        <v>1172</v>
      </c>
    </row>
    <row r="42" spans="1:17" ht="26.4" x14ac:dyDescent="0.25">
      <c r="A42" s="608" t="s">
        <v>305</v>
      </c>
      <c r="B42" s="608" t="s">
        <v>305</v>
      </c>
      <c r="C42" s="608">
        <v>2021</v>
      </c>
      <c r="D42" s="852" t="s">
        <v>360</v>
      </c>
      <c r="E42" s="610" t="s">
        <v>551</v>
      </c>
      <c r="F42" s="622" t="s">
        <v>309</v>
      </c>
      <c r="G42" s="619" t="s">
        <v>554</v>
      </c>
      <c r="H42" s="620" t="s">
        <v>24</v>
      </c>
      <c r="I42" s="608" t="s">
        <v>571</v>
      </c>
      <c r="J42" s="620">
        <v>200</v>
      </c>
      <c r="K42" s="620" t="s">
        <v>572</v>
      </c>
      <c r="L42" s="345"/>
      <c r="M42" s="847">
        <v>131</v>
      </c>
      <c r="N42" s="846">
        <f t="shared" si="0"/>
        <v>65.5</v>
      </c>
      <c r="O42" s="847">
        <v>11</v>
      </c>
      <c r="P42" s="407" t="s">
        <v>1073</v>
      </c>
      <c r="Q42" s="535" t="s">
        <v>1172</v>
      </c>
    </row>
    <row r="43" spans="1:17" ht="26.4" x14ac:dyDescent="0.25">
      <c r="A43" s="608" t="s">
        <v>305</v>
      </c>
      <c r="B43" s="608" t="s">
        <v>305</v>
      </c>
      <c r="C43" s="608">
        <v>2021</v>
      </c>
      <c r="D43" s="852" t="s">
        <v>360</v>
      </c>
      <c r="E43" s="610" t="s">
        <v>551</v>
      </c>
      <c r="F43" s="622" t="s">
        <v>309</v>
      </c>
      <c r="G43" s="619" t="s">
        <v>554</v>
      </c>
      <c r="H43" s="620" t="s">
        <v>25</v>
      </c>
      <c r="I43" s="608" t="s">
        <v>571</v>
      </c>
      <c r="J43" s="620">
        <v>200</v>
      </c>
      <c r="K43" s="620" t="s">
        <v>572</v>
      </c>
      <c r="L43" s="345"/>
      <c r="M43" s="847">
        <v>130</v>
      </c>
      <c r="N43" s="846">
        <f t="shared" si="0"/>
        <v>65</v>
      </c>
      <c r="O43" s="847">
        <v>11</v>
      </c>
      <c r="P43" s="407" t="s">
        <v>1073</v>
      </c>
      <c r="Q43" s="535" t="s">
        <v>1172</v>
      </c>
    </row>
    <row r="44" spans="1:17" ht="26.4" x14ac:dyDescent="0.25">
      <c r="A44" s="608" t="s">
        <v>305</v>
      </c>
      <c r="B44" s="608" t="s">
        <v>305</v>
      </c>
      <c r="C44" s="608">
        <v>2021</v>
      </c>
      <c r="D44" s="852" t="s">
        <v>360</v>
      </c>
      <c r="E44" s="610" t="s">
        <v>551</v>
      </c>
      <c r="F44" s="622" t="s">
        <v>309</v>
      </c>
      <c r="G44" s="619" t="s">
        <v>554</v>
      </c>
      <c r="H44" s="620" t="s">
        <v>26</v>
      </c>
      <c r="I44" s="608" t="s">
        <v>571</v>
      </c>
      <c r="J44" s="620">
        <v>200</v>
      </c>
      <c r="K44" s="620" t="s">
        <v>572</v>
      </c>
      <c r="L44" s="345"/>
      <c r="M44" s="847">
        <v>130</v>
      </c>
      <c r="N44" s="846">
        <f t="shared" si="0"/>
        <v>65</v>
      </c>
      <c r="O44" s="847">
        <v>11</v>
      </c>
      <c r="P44" s="407" t="s">
        <v>1073</v>
      </c>
      <c r="Q44" s="535" t="s">
        <v>1172</v>
      </c>
    </row>
    <row r="45" spans="1:17" ht="26.4" x14ac:dyDescent="0.25">
      <c r="A45" s="608" t="s">
        <v>305</v>
      </c>
      <c r="B45" s="608" t="s">
        <v>305</v>
      </c>
      <c r="C45" s="608">
        <v>2021</v>
      </c>
      <c r="D45" s="852" t="s">
        <v>360</v>
      </c>
      <c r="E45" s="610" t="s">
        <v>551</v>
      </c>
      <c r="F45" s="622" t="s">
        <v>309</v>
      </c>
      <c r="G45" s="619" t="s">
        <v>554</v>
      </c>
      <c r="H45" s="608" t="s">
        <v>22</v>
      </c>
      <c r="I45" s="608" t="s">
        <v>578</v>
      </c>
      <c r="J45" s="620">
        <v>100</v>
      </c>
      <c r="K45" s="620" t="s">
        <v>572</v>
      </c>
      <c r="L45" s="345"/>
      <c r="M45" s="847">
        <v>561</v>
      </c>
      <c r="N45" s="846">
        <f t="shared" si="0"/>
        <v>561</v>
      </c>
      <c r="O45" s="847">
        <v>20</v>
      </c>
      <c r="P45" s="407" t="s">
        <v>1067</v>
      </c>
      <c r="Q45" s="535" t="s">
        <v>1170</v>
      </c>
    </row>
    <row r="46" spans="1:17" ht="26.4" x14ac:dyDescent="0.25">
      <c r="A46" s="608" t="s">
        <v>305</v>
      </c>
      <c r="B46" s="608" t="s">
        <v>305</v>
      </c>
      <c r="C46" s="608">
        <v>2021</v>
      </c>
      <c r="D46" s="852" t="s">
        <v>360</v>
      </c>
      <c r="E46" s="610" t="s">
        <v>551</v>
      </c>
      <c r="F46" s="622" t="s">
        <v>309</v>
      </c>
      <c r="G46" s="619" t="s">
        <v>554</v>
      </c>
      <c r="H46" s="620" t="s">
        <v>23</v>
      </c>
      <c r="I46" s="608" t="s">
        <v>578</v>
      </c>
      <c r="J46" s="620">
        <v>100</v>
      </c>
      <c r="K46" s="620" t="s">
        <v>572</v>
      </c>
      <c r="L46" s="345"/>
      <c r="M46" s="847">
        <v>515</v>
      </c>
      <c r="N46" s="846">
        <f t="shared" si="0"/>
        <v>515</v>
      </c>
      <c r="O46" s="847">
        <v>20</v>
      </c>
      <c r="P46" s="407" t="s">
        <v>1067</v>
      </c>
      <c r="Q46" s="535" t="s">
        <v>1170</v>
      </c>
    </row>
    <row r="47" spans="1:17" ht="26.4" x14ac:dyDescent="0.25">
      <c r="A47" s="608" t="s">
        <v>305</v>
      </c>
      <c r="B47" s="608" t="s">
        <v>305</v>
      </c>
      <c r="C47" s="608">
        <v>2021</v>
      </c>
      <c r="D47" s="852" t="s">
        <v>360</v>
      </c>
      <c r="E47" s="610" t="s">
        <v>551</v>
      </c>
      <c r="F47" s="622" t="s">
        <v>309</v>
      </c>
      <c r="G47" s="619" t="s">
        <v>554</v>
      </c>
      <c r="H47" s="620" t="s">
        <v>24</v>
      </c>
      <c r="I47" s="608" t="s">
        <v>578</v>
      </c>
      <c r="J47" s="620">
        <v>100</v>
      </c>
      <c r="K47" s="620" t="s">
        <v>572</v>
      </c>
      <c r="L47" s="345"/>
      <c r="M47" s="847">
        <v>561</v>
      </c>
      <c r="N47" s="846">
        <f t="shared" si="0"/>
        <v>561</v>
      </c>
      <c r="O47" s="847">
        <v>20</v>
      </c>
      <c r="P47" s="407" t="s">
        <v>1067</v>
      </c>
      <c r="Q47" s="535" t="s">
        <v>1170</v>
      </c>
    </row>
    <row r="48" spans="1:17" ht="26.4" x14ac:dyDescent="0.25">
      <c r="A48" s="608" t="s">
        <v>305</v>
      </c>
      <c r="B48" s="608" t="s">
        <v>305</v>
      </c>
      <c r="C48" s="608">
        <v>2021</v>
      </c>
      <c r="D48" s="852" t="s">
        <v>360</v>
      </c>
      <c r="E48" s="610" t="s">
        <v>551</v>
      </c>
      <c r="F48" s="622" t="s">
        <v>309</v>
      </c>
      <c r="G48" s="619" t="s">
        <v>554</v>
      </c>
      <c r="H48" s="620" t="s">
        <v>25</v>
      </c>
      <c r="I48" s="608" t="s">
        <v>578</v>
      </c>
      <c r="J48" s="620">
        <v>100</v>
      </c>
      <c r="K48" s="620" t="s">
        <v>572</v>
      </c>
      <c r="L48" s="345"/>
      <c r="M48" s="847">
        <v>484</v>
      </c>
      <c r="N48" s="846">
        <f t="shared" si="0"/>
        <v>484</v>
      </c>
      <c r="O48" s="847">
        <v>20</v>
      </c>
      <c r="P48" s="407" t="s">
        <v>1067</v>
      </c>
      <c r="Q48" s="535" t="s">
        <v>1170</v>
      </c>
    </row>
    <row r="49" spans="1:17" ht="26.4" x14ac:dyDescent="0.25">
      <c r="A49" s="608" t="s">
        <v>305</v>
      </c>
      <c r="B49" s="608" t="s">
        <v>305</v>
      </c>
      <c r="C49" s="608">
        <v>2021</v>
      </c>
      <c r="D49" s="852" t="s">
        <v>360</v>
      </c>
      <c r="E49" s="610" t="s">
        <v>551</v>
      </c>
      <c r="F49" s="622" t="s">
        <v>309</v>
      </c>
      <c r="G49" s="619" t="s">
        <v>554</v>
      </c>
      <c r="H49" s="608" t="s">
        <v>26</v>
      </c>
      <c r="I49" s="608" t="s">
        <v>578</v>
      </c>
      <c r="J49" s="620">
        <v>100</v>
      </c>
      <c r="K49" s="620" t="s">
        <v>572</v>
      </c>
      <c r="L49" s="345"/>
      <c r="M49" s="847">
        <v>484</v>
      </c>
      <c r="N49" s="846">
        <f t="shared" si="0"/>
        <v>484</v>
      </c>
      <c r="O49" s="847">
        <v>20</v>
      </c>
      <c r="P49" s="407" t="s">
        <v>1067</v>
      </c>
      <c r="Q49" s="535" t="s">
        <v>1170</v>
      </c>
    </row>
    <row r="50" spans="1:17" ht="26.4" x14ac:dyDescent="0.25">
      <c r="A50" s="608" t="s">
        <v>305</v>
      </c>
      <c r="B50" s="608" t="s">
        <v>305</v>
      </c>
      <c r="C50" s="608">
        <v>2021</v>
      </c>
      <c r="D50" s="852" t="s">
        <v>362</v>
      </c>
      <c r="E50" s="610" t="s">
        <v>551</v>
      </c>
      <c r="F50" s="622" t="s">
        <v>309</v>
      </c>
      <c r="G50" s="619" t="s">
        <v>554</v>
      </c>
      <c r="H50" s="620" t="s">
        <v>22</v>
      </c>
      <c r="I50" s="608" t="s">
        <v>571</v>
      </c>
      <c r="J50" s="620">
        <v>100</v>
      </c>
      <c r="K50" s="620" t="s">
        <v>572</v>
      </c>
      <c r="L50" s="345"/>
      <c r="M50" s="847">
        <v>161</v>
      </c>
      <c r="N50" s="846">
        <f t="shared" si="0"/>
        <v>161</v>
      </c>
      <c r="O50" s="847">
        <v>18</v>
      </c>
      <c r="P50" s="407" t="s">
        <v>1074</v>
      </c>
      <c r="Q50" s="625" t="s">
        <v>1170</v>
      </c>
    </row>
    <row r="51" spans="1:17" ht="26.4" x14ac:dyDescent="0.25">
      <c r="A51" s="608" t="s">
        <v>305</v>
      </c>
      <c r="B51" s="608" t="s">
        <v>305</v>
      </c>
      <c r="C51" s="608">
        <v>2021</v>
      </c>
      <c r="D51" s="852" t="s">
        <v>362</v>
      </c>
      <c r="E51" s="610" t="s">
        <v>551</v>
      </c>
      <c r="F51" s="622" t="s">
        <v>309</v>
      </c>
      <c r="G51" s="619" t="s">
        <v>554</v>
      </c>
      <c r="H51" s="620" t="s">
        <v>23</v>
      </c>
      <c r="I51" s="608" t="s">
        <v>571</v>
      </c>
      <c r="J51" s="620">
        <v>100</v>
      </c>
      <c r="K51" s="620" t="s">
        <v>572</v>
      </c>
      <c r="L51" s="345"/>
      <c r="M51" s="847">
        <v>161</v>
      </c>
      <c r="N51" s="846">
        <f t="shared" si="0"/>
        <v>161</v>
      </c>
      <c r="O51" s="847">
        <v>18</v>
      </c>
      <c r="P51" s="407" t="s">
        <v>1074</v>
      </c>
      <c r="Q51" s="625" t="s">
        <v>1170</v>
      </c>
    </row>
    <row r="52" spans="1:17" ht="26.4" x14ac:dyDescent="0.25">
      <c r="A52" s="608" t="s">
        <v>305</v>
      </c>
      <c r="B52" s="608" t="s">
        <v>305</v>
      </c>
      <c r="C52" s="608">
        <v>2021</v>
      </c>
      <c r="D52" s="852" t="s">
        <v>362</v>
      </c>
      <c r="E52" s="610" t="s">
        <v>551</v>
      </c>
      <c r="F52" s="622" t="s">
        <v>309</v>
      </c>
      <c r="G52" s="619" t="s">
        <v>554</v>
      </c>
      <c r="H52" s="620" t="s">
        <v>24</v>
      </c>
      <c r="I52" s="608" t="s">
        <v>571</v>
      </c>
      <c r="J52" s="620">
        <v>100</v>
      </c>
      <c r="K52" s="620" t="s">
        <v>572</v>
      </c>
      <c r="L52" s="345"/>
      <c r="M52" s="847">
        <v>161</v>
      </c>
      <c r="N52" s="846">
        <f t="shared" si="0"/>
        <v>161</v>
      </c>
      <c r="O52" s="847">
        <v>18</v>
      </c>
      <c r="P52" s="407" t="s">
        <v>1074</v>
      </c>
      <c r="Q52" s="625" t="s">
        <v>1170</v>
      </c>
    </row>
    <row r="53" spans="1:17" ht="26.4" x14ac:dyDescent="0.25">
      <c r="A53" s="608" t="s">
        <v>305</v>
      </c>
      <c r="B53" s="608" t="s">
        <v>305</v>
      </c>
      <c r="C53" s="608">
        <v>2021</v>
      </c>
      <c r="D53" s="852" t="s">
        <v>362</v>
      </c>
      <c r="E53" s="610" t="s">
        <v>551</v>
      </c>
      <c r="F53" s="622" t="s">
        <v>309</v>
      </c>
      <c r="G53" s="619" t="s">
        <v>554</v>
      </c>
      <c r="H53" s="620" t="s">
        <v>25</v>
      </c>
      <c r="I53" s="608" t="s">
        <v>571</v>
      </c>
      <c r="J53" s="620">
        <v>100</v>
      </c>
      <c r="K53" s="620" t="s">
        <v>572</v>
      </c>
      <c r="L53" s="345"/>
      <c r="M53" s="847">
        <v>158</v>
      </c>
      <c r="N53" s="846">
        <f t="shared" si="0"/>
        <v>158</v>
      </c>
      <c r="O53" s="847">
        <v>18</v>
      </c>
      <c r="P53" s="407" t="s">
        <v>1074</v>
      </c>
      <c r="Q53" s="625" t="s">
        <v>1170</v>
      </c>
    </row>
    <row r="54" spans="1:17" ht="26.4" x14ac:dyDescent="0.25">
      <c r="A54" s="608" t="s">
        <v>305</v>
      </c>
      <c r="B54" s="608" t="s">
        <v>305</v>
      </c>
      <c r="C54" s="608">
        <v>2021</v>
      </c>
      <c r="D54" s="852" t="s">
        <v>362</v>
      </c>
      <c r="E54" s="610" t="s">
        <v>551</v>
      </c>
      <c r="F54" s="622" t="s">
        <v>309</v>
      </c>
      <c r="G54" s="619" t="s">
        <v>554</v>
      </c>
      <c r="H54" s="608" t="s">
        <v>26</v>
      </c>
      <c r="I54" s="608" t="s">
        <v>571</v>
      </c>
      <c r="J54" s="620">
        <v>100</v>
      </c>
      <c r="K54" s="620" t="s">
        <v>572</v>
      </c>
      <c r="L54" s="345"/>
      <c r="M54" s="847">
        <v>158</v>
      </c>
      <c r="N54" s="846">
        <f t="shared" si="0"/>
        <v>158</v>
      </c>
      <c r="O54" s="847">
        <v>18</v>
      </c>
      <c r="P54" s="407" t="s">
        <v>1074</v>
      </c>
      <c r="Q54" s="625" t="s">
        <v>1170</v>
      </c>
    </row>
    <row r="55" spans="1:17" ht="39.6" x14ac:dyDescent="0.25">
      <c r="A55" s="608" t="s">
        <v>305</v>
      </c>
      <c r="B55" s="608" t="s">
        <v>305</v>
      </c>
      <c r="C55" s="608">
        <v>2021</v>
      </c>
      <c r="D55" s="852" t="s">
        <v>362</v>
      </c>
      <c r="E55" s="610" t="s">
        <v>551</v>
      </c>
      <c r="F55" s="622" t="s">
        <v>309</v>
      </c>
      <c r="G55" s="619" t="s">
        <v>554</v>
      </c>
      <c r="H55" s="620" t="s">
        <v>22</v>
      </c>
      <c r="I55" s="608" t="s">
        <v>578</v>
      </c>
      <c r="J55" s="620">
        <v>100</v>
      </c>
      <c r="K55" s="620" t="s">
        <v>572</v>
      </c>
      <c r="L55" s="640"/>
      <c r="M55" s="847">
        <v>37</v>
      </c>
      <c r="N55" s="846">
        <f t="shared" si="0"/>
        <v>37</v>
      </c>
      <c r="O55" s="847">
        <v>8</v>
      </c>
      <c r="P55" s="407" t="s">
        <v>1067</v>
      </c>
      <c r="Q55" s="625" t="s">
        <v>1229</v>
      </c>
    </row>
    <row r="56" spans="1:17" ht="39.6" x14ac:dyDescent="0.25">
      <c r="A56" s="608" t="s">
        <v>305</v>
      </c>
      <c r="B56" s="608" t="s">
        <v>305</v>
      </c>
      <c r="C56" s="608">
        <v>2021</v>
      </c>
      <c r="D56" s="852" t="s">
        <v>362</v>
      </c>
      <c r="E56" s="610" t="s">
        <v>551</v>
      </c>
      <c r="F56" s="622" t="s">
        <v>309</v>
      </c>
      <c r="G56" s="619" t="s">
        <v>554</v>
      </c>
      <c r="H56" s="620" t="s">
        <v>23</v>
      </c>
      <c r="I56" s="608" t="s">
        <v>578</v>
      </c>
      <c r="J56" s="620">
        <v>100</v>
      </c>
      <c r="K56" s="620" t="s">
        <v>572</v>
      </c>
      <c r="L56" s="640"/>
      <c r="M56" s="847">
        <v>37</v>
      </c>
      <c r="N56" s="846">
        <f t="shared" si="0"/>
        <v>37</v>
      </c>
      <c r="O56" s="847">
        <v>8</v>
      </c>
      <c r="P56" s="407" t="s">
        <v>1067</v>
      </c>
      <c r="Q56" s="625" t="s">
        <v>1229</v>
      </c>
    </row>
    <row r="57" spans="1:17" ht="39.6" x14ac:dyDescent="0.25">
      <c r="A57" s="608" t="s">
        <v>305</v>
      </c>
      <c r="B57" s="608" t="s">
        <v>305</v>
      </c>
      <c r="C57" s="608">
        <v>2021</v>
      </c>
      <c r="D57" s="852" t="s">
        <v>362</v>
      </c>
      <c r="E57" s="610" t="s">
        <v>551</v>
      </c>
      <c r="F57" s="622" t="s">
        <v>309</v>
      </c>
      <c r="G57" s="619" t="s">
        <v>554</v>
      </c>
      <c r="H57" s="620" t="s">
        <v>24</v>
      </c>
      <c r="I57" s="608" t="s">
        <v>578</v>
      </c>
      <c r="J57" s="620">
        <v>100</v>
      </c>
      <c r="K57" s="620" t="s">
        <v>572</v>
      </c>
      <c r="L57" s="640"/>
      <c r="M57" s="847">
        <v>37</v>
      </c>
      <c r="N57" s="846">
        <f t="shared" si="0"/>
        <v>37</v>
      </c>
      <c r="O57" s="847">
        <v>8</v>
      </c>
      <c r="P57" s="407" t="s">
        <v>1067</v>
      </c>
      <c r="Q57" s="625" t="s">
        <v>1229</v>
      </c>
    </row>
    <row r="58" spans="1:17" ht="39.6" x14ac:dyDescent="0.25">
      <c r="A58" s="608" t="s">
        <v>305</v>
      </c>
      <c r="B58" s="608" t="s">
        <v>305</v>
      </c>
      <c r="C58" s="608">
        <v>2021</v>
      </c>
      <c r="D58" s="852" t="s">
        <v>362</v>
      </c>
      <c r="E58" s="610" t="s">
        <v>551</v>
      </c>
      <c r="F58" s="622" t="s">
        <v>309</v>
      </c>
      <c r="G58" s="619" t="s">
        <v>554</v>
      </c>
      <c r="H58" s="620" t="s">
        <v>25</v>
      </c>
      <c r="I58" s="608" t="s">
        <v>578</v>
      </c>
      <c r="J58" s="620">
        <v>100</v>
      </c>
      <c r="K58" s="620" t="s">
        <v>572</v>
      </c>
      <c r="L58" s="640"/>
      <c r="M58" s="847">
        <v>34</v>
      </c>
      <c r="N58" s="846">
        <f t="shared" si="0"/>
        <v>34</v>
      </c>
      <c r="O58" s="847">
        <v>8</v>
      </c>
      <c r="P58" s="407" t="s">
        <v>1067</v>
      </c>
      <c r="Q58" s="625" t="s">
        <v>1229</v>
      </c>
    </row>
    <row r="59" spans="1:17" ht="39.6" x14ac:dyDescent="0.25">
      <c r="A59" s="608" t="s">
        <v>305</v>
      </c>
      <c r="B59" s="608" t="s">
        <v>305</v>
      </c>
      <c r="C59" s="608">
        <v>2021</v>
      </c>
      <c r="D59" s="852" t="s">
        <v>362</v>
      </c>
      <c r="E59" s="610" t="s">
        <v>551</v>
      </c>
      <c r="F59" s="622" t="s">
        <v>309</v>
      </c>
      <c r="G59" s="619" t="s">
        <v>554</v>
      </c>
      <c r="H59" s="608" t="s">
        <v>26</v>
      </c>
      <c r="I59" s="608" t="s">
        <v>578</v>
      </c>
      <c r="J59" s="620">
        <v>100</v>
      </c>
      <c r="K59" s="620" t="s">
        <v>572</v>
      </c>
      <c r="L59" s="640"/>
      <c r="M59" s="847">
        <v>34</v>
      </c>
      <c r="N59" s="846">
        <f t="shared" si="0"/>
        <v>34</v>
      </c>
      <c r="O59" s="847">
        <v>8</v>
      </c>
      <c r="P59" s="407" t="s">
        <v>1067</v>
      </c>
      <c r="Q59" s="625" t="s">
        <v>1229</v>
      </c>
    </row>
    <row r="60" spans="1:17" x14ac:dyDescent="0.25">
      <c r="A60" s="608" t="s">
        <v>305</v>
      </c>
      <c r="B60" s="608" t="s">
        <v>305</v>
      </c>
      <c r="C60" s="608">
        <v>2021</v>
      </c>
      <c r="D60" s="852" t="s">
        <v>364</v>
      </c>
      <c r="E60" s="610" t="s">
        <v>551</v>
      </c>
      <c r="F60" s="622" t="s">
        <v>309</v>
      </c>
      <c r="G60" s="619" t="s">
        <v>554</v>
      </c>
      <c r="H60" s="620" t="s">
        <v>22</v>
      </c>
      <c r="I60" s="608" t="s">
        <v>571</v>
      </c>
      <c r="J60" s="620">
        <v>100</v>
      </c>
      <c r="K60" s="620" t="s">
        <v>572</v>
      </c>
      <c r="L60" s="345"/>
      <c r="M60" s="847">
        <v>100</v>
      </c>
      <c r="N60" s="846">
        <f t="shared" si="0"/>
        <v>100</v>
      </c>
      <c r="O60" s="847">
        <v>3</v>
      </c>
      <c r="P60" s="407" t="s">
        <v>1075</v>
      </c>
      <c r="Q60" s="615"/>
    </row>
    <row r="61" spans="1:17" x14ac:dyDescent="0.25">
      <c r="A61" s="608" t="s">
        <v>305</v>
      </c>
      <c r="B61" s="608" t="s">
        <v>305</v>
      </c>
      <c r="C61" s="608">
        <v>2021</v>
      </c>
      <c r="D61" s="852" t="s">
        <v>364</v>
      </c>
      <c r="E61" s="610" t="s">
        <v>551</v>
      </c>
      <c r="F61" s="622" t="s">
        <v>309</v>
      </c>
      <c r="G61" s="619" t="s">
        <v>554</v>
      </c>
      <c r="H61" s="620" t="s">
        <v>24</v>
      </c>
      <c r="I61" s="608" t="s">
        <v>571</v>
      </c>
      <c r="J61" s="620">
        <v>100</v>
      </c>
      <c r="K61" s="620" t="s">
        <v>572</v>
      </c>
      <c r="L61" s="345"/>
      <c r="M61" s="847">
        <v>100</v>
      </c>
      <c r="N61" s="846">
        <f t="shared" si="0"/>
        <v>100</v>
      </c>
      <c r="O61" s="847">
        <v>3</v>
      </c>
      <c r="P61" s="407" t="s">
        <v>1075</v>
      </c>
      <c r="Q61" s="615"/>
    </row>
    <row r="62" spans="1:17" x14ac:dyDescent="0.25">
      <c r="A62" s="608" t="s">
        <v>305</v>
      </c>
      <c r="B62" s="608" t="s">
        <v>305</v>
      </c>
      <c r="C62" s="608">
        <v>2021</v>
      </c>
      <c r="D62" s="852" t="s">
        <v>364</v>
      </c>
      <c r="E62" s="610" t="s">
        <v>551</v>
      </c>
      <c r="F62" s="622" t="s">
        <v>309</v>
      </c>
      <c r="G62" s="619" t="s">
        <v>554</v>
      </c>
      <c r="H62" s="620" t="s">
        <v>25</v>
      </c>
      <c r="I62" s="608" t="s">
        <v>571</v>
      </c>
      <c r="J62" s="620">
        <v>100</v>
      </c>
      <c r="K62" s="620" t="s">
        <v>572</v>
      </c>
      <c r="L62" s="345"/>
      <c r="M62" s="847">
        <v>100</v>
      </c>
      <c r="N62" s="846">
        <f t="shared" si="0"/>
        <v>100</v>
      </c>
      <c r="O62" s="847">
        <v>3</v>
      </c>
      <c r="P62" s="407" t="s">
        <v>1075</v>
      </c>
      <c r="Q62" s="615"/>
    </row>
    <row r="63" spans="1:17" x14ac:dyDescent="0.25">
      <c r="A63" s="608" t="s">
        <v>305</v>
      </c>
      <c r="B63" s="608" t="s">
        <v>305</v>
      </c>
      <c r="C63" s="608">
        <v>2021</v>
      </c>
      <c r="D63" s="852" t="s">
        <v>364</v>
      </c>
      <c r="E63" s="610" t="s">
        <v>551</v>
      </c>
      <c r="F63" s="622" t="s">
        <v>309</v>
      </c>
      <c r="G63" s="619" t="s">
        <v>554</v>
      </c>
      <c r="H63" s="608" t="s">
        <v>26</v>
      </c>
      <c r="I63" s="608" t="s">
        <v>571</v>
      </c>
      <c r="J63" s="620">
        <v>100</v>
      </c>
      <c r="K63" s="620" t="s">
        <v>572</v>
      </c>
      <c r="L63" s="345"/>
      <c r="M63" s="847">
        <v>100</v>
      </c>
      <c r="N63" s="846">
        <f t="shared" si="0"/>
        <v>100</v>
      </c>
      <c r="O63" s="847">
        <v>3</v>
      </c>
      <c r="P63" s="407" t="s">
        <v>1075</v>
      </c>
      <c r="Q63" s="615"/>
    </row>
    <row r="64" spans="1:17" x14ac:dyDescent="0.25">
      <c r="A64" s="608" t="s">
        <v>305</v>
      </c>
      <c r="B64" s="608" t="s">
        <v>305</v>
      </c>
      <c r="C64" s="608">
        <v>2021</v>
      </c>
      <c r="D64" s="852" t="s">
        <v>367</v>
      </c>
      <c r="E64" s="610" t="s">
        <v>551</v>
      </c>
      <c r="F64" s="622" t="s">
        <v>309</v>
      </c>
      <c r="G64" s="619" t="s">
        <v>554</v>
      </c>
      <c r="H64" s="620" t="s">
        <v>22</v>
      </c>
      <c r="I64" s="608" t="s">
        <v>571</v>
      </c>
      <c r="J64" s="620">
        <v>100</v>
      </c>
      <c r="K64" s="620" t="s">
        <v>572</v>
      </c>
      <c r="L64" s="345"/>
      <c r="M64" s="847">
        <v>94</v>
      </c>
      <c r="N64" s="846">
        <f t="shared" si="0"/>
        <v>94</v>
      </c>
      <c r="O64" s="847">
        <v>15</v>
      </c>
      <c r="P64" s="407" t="s">
        <v>1076</v>
      </c>
      <c r="Q64" s="615"/>
    </row>
    <row r="65" spans="1:17" ht="26.4" x14ac:dyDescent="0.25">
      <c r="A65" s="608" t="s">
        <v>305</v>
      </c>
      <c r="B65" s="608" t="s">
        <v>305</v>
      </c>
      <c r="C65" s="608">
        <v>2021</v>
      </c>
      <c r="D65" s="852" t="s">
        <v>369</v>
      </c>
      <c r="E65" s="610" t="s">
        <v>551</v>
      </c>
      <c r="F65" s="622" t="s">
        <v>309</v>
      </c>
      <c r="G65" s="619" t="s">
        <v>554</v>
      </c>
      <c r="H65" s="620" t="s">
        <v>22</v>
      </c>
      <c r="I65" s="608" t="s">
        <v>571</v>
      </c>
      <c r="J65" s="620">
        <v>100</v>
      </c>
      <c r="K65" s="620" t="s">
        <v>572</v>
      </c>
      <c r="L65" s="345"/>
      <c r="M65" s="847">
        <v>87</v>
      </c>
      <c r="N65" s="846">
        <f t="shared" si="0"/>
        <v>87</v>
      </c>
      <c r="O65" s="847">
        <v>13</v>
      </c>
      <c r="P65" s="407" t="s">
        <v>1074</v>
      </c>
      <c r="Q65" s="625" t="s">
        <v>1172</v>
      </c>
    </row>
    <row r="66" spans="1:17" ht="26.4" x14ac:dyDescent="0.25">
      <c r="A66" s="608" t="s">
        <v>305</v>
      </c>
      <c r="B66" s="608" t="s">
        <v>305</v>
      </c>
      <c r="C66" s="608">
        <v>2021</v>
      </c>
      <c r="D66" s="852" t="s">
        <v>369</v>
      </c>
      <c r="E66" s="610" t="s">
        <v>551</v>
      </c>
      <c r="F66" s="622" t="s">
        <v>309</v>
      </c>
      <c r="G66" s="619" t="s">
        <v>554</v>
      </c>
      <c r="H66" s="620" t="s">
        <v>22</v>
      </c>
      <c r="I66" s="608" t="s">
        <v>578</v>
      </c>
      <c r="J66" s="620">
        <v>100</v>
      </c>
      <c r="K66" s="620" t="s">
        <v>572</v>
      </c>
      <c r="L66" s="345"/>
      <c r="M66" s="847">
        <v>125</v>
      </c>
      <c r="N66" s="846">
        <f t="shared" si="0"/>
        <v>125</v>
      </c>
      <c r="O66" s="847">
        <v>13</v>
      </c>
      <c r="P66" s="407" t="s">
        <v>1067</v>
      </c>
      <c r="Q66" s="625"/>
    </row>
    <row r="67" spans="1:17" ht="26.4" x14ac:dyDescent="0.25">
      <c r="A67" s="608" t="s">
        <v>305</v>
      </c>
      <c r="B67" s="608" t="s">
        <v>305</v>
      </c>
      <c r="C67" s="608">
        <v>2021</v>
      </c>
      <c r="D67" s="852" t="s">
        <v>372</v>
      </c>
      <c r="E67" s="610" t="s">
        <v>551</v>
      </c>
      <c r="F67" s="622" t="s">
        <v>309</v>
      </c>
      <c r="G67" s="619" t="s">
        <v>554</v>
      </c>
      <c r="H67" s="620" t="s">
        <v>22</v>
      </c>
      <c r="I67" s="608" t="s">
        <v>571</v>
      </c>
      <c r="J67" s="620">
        <v>200</v>
      </c>
      <c r="K67" s="620" t="s">
        <v>572</v>
      </c>
      <c r="L67" s="345"/>
      <c r="M67" s="847">
        <v>338</v>
      </c>
      <c r="N67" s="846">
        <f t="shared" si="0"/>
        <v>169</v>
      </c>
      <c r="O67" s="847">
        <v>5</v>
      </c>
      <c r="P67" s="407" t="s">
        <v>1077</v>
      </c>
      <c r="Q67" s="535" t="s">
        <v>1170</v>
      </c>
    </row>
    <row r="68" spans="1:17" ht="26.4" x14ac:dyDescent="0.25">
      <c r="A68" s="608" t="s">
        <v>305</v>
      </c>
      <c r="B68" s="608" t="s">
        <v>305</v>
      </c>
      <c r="C68" s="608">
        <v>2021</v>
      </c>
      <c r="D68" s="852" t="s">
        <v>372</v>
      </c>
      <c r="E68" s="610" t="s">
        <v>551</v>
      </c>
      <c r="F68" s="622" t="s">
        <v>309</v>
      </c>
      <c r="G68" s="619" t="s">
        <v>554</v>
      </c>
      <c r="H68" s="620" t="s">
        <v>24</v>
      </c>
      <c r="I68" s="608" t="s">
        <v>571</v>
      </c>
      <c r="J68" s="620">
        <v>200</v>
      </c>
      <c r="K68" s="620" t="s">
        <v>572</v>
      </c>
      <c r="L68" s="345"/>
      <c r="M68" s="847">
        <v>338</v>
      </c>
      <c r="N68" s="846">
        <f t="shared" si="0"/>
        <v>169</v>
      </c>
      <c r="O68" s="847">
        <v>5</v>
      </c>
      <c r="P68" s="407" t="s">
        <v>1077</v>
      </c>
      <c r="Q68" s="535" t="s">
        <v>1170</v>
      </c>
    </row>
    <row r="69" spans="1:17" ht="26.4" x14ac:dyDescent="0.25">
      <c r="A69" s="608" t="s">
        <v>305</v>
      </c>
      <c r="B69" s="608" t="s">
        <v>305</v>
      </c>
      <c r="C69" s="608">
        <v>2021</v>
      </c>
      <c r="D69" s="852" t="s">
        <v>372</v>
      </c>
      <c r="E69" s="610" t="s">
        <v>551</v>
      </c>
      <c r="F69" s="622" t="s">
        <v>309</v>
      </c>
      <c r="G69" s="619" t="s">
        <v>554</v>
      </c>
      <c r="H69" s="620" t="s">
        <v>25</v>
      </c>
      <c r="I69" s="608" t="s">
        <v>571</v>
      </c>
      <c r="J69" s="620">
        <v>200</v>
      </c>
      <c r="K69" s="620" t="s">
        <v>572</v>
      </c>
      <c r="L69" s="345"/>
      <c r="M69" s="847">
        <v>338</v>
      </c>
      <c r="N69" s="846">
        <f t="shared" si="0"/>
        <v>169</v>
      </c>
      <c r="O69" s="847">
        <v>5</v>
      </c>
      <c r="P69" s="407" t="s">
        <v>1077</v>
      </c>
      <c r="Q69" s="535" t="s">
        <v>1170</v>
      </c>
    </row>
    <row r="70" spans="1:17" ht="26.4" x14ac:dyDescent="0.25">
      <c r="A70" s="608" t="s">
        <v>305</v>
      </c>
      <c r="B70" s="608" t="s">
        <v>305</v>
      </c>
      <c r="C70" s="608">
        <v>2021</v>
      </c>
      <c r="D70" s="852" t="s">
        <v>372</v>
      </c>
      <c r="E70" s="610" t="s">
        <v>551</v>
      </c>
      <c r="F70" s="622" t="s">
        <v>309</v>
      </c>
      <c r="G70" s="619" t="s">
        <v>554</v>
      </c>
      <c r="H70" s="608" t="s">
        <v>26</v>
      </c>
      <c r="I70" s="608" t="s">
        <v>571</v>
      </c>
      <c r="J70" s="620">
        <v>200</v>
      </c>
      <c r="K70" s="620" t="s">
        <v>572</v>
      </c>
      <c r="L70" s="345"/>
      <c r="M70" s="847">
        <v>338</v>
      </c>
      <c r="N70" s="846">
        <f t="shared" ref="N70:N133" si="1">100*M70/J70</f>
        <v>169</v>
      </c>
      <c r="O70" s="847">
        <v>5</v>
      </c>
      <c r="P70" s="407" t="s">
        <v>1077</v>
      </c>
      <c r="Q70" s="535" t="s">
        <v>1170</v>
      </c>
    </row>
    <row r="71" spans="1:17" ht="39.6" x14ac:dyDescent="0.25">
      <c r="A71" s="608" t="s">
        <v>305</v>
      </c>
      <c r="B71" s="608" t="s">
        <v>305</v>
      </c>
      <c r="C71" s="608">
        <v>2021</v>
      </c>
      <c r="D71" s="852" t="s">
        <v>372</v>
      </c>
      <c r="E71" s="610" t="s">
        <v>551</v>
      </c>
      <c r="F71" s="622" t="s">
        <v>309</v>
      </c>
      <c r="G71" s="619" t="s">
        <v>554</v>
      </c>
      <c r="H71" s="620" t="s">
        <v>22</v>
      </c>
      <c r="I71" s="608" t="s">
        <v>578</v>
      </c>
      <c r="J71" s="620">
        <v>100</v>
      </c>
      <c r="K71" s="620" t="s">
        <v>572</v>
      </c>
      <c r="L71" s="345"/>
      <c r="M71" s="847">
        <v>1220</v>
      </c>
      <c r="N71" s="846">
        <f t="shared" si="1"/>
        <v>1220</v>
      </c>
      <c r="O71" s="847">
        <v>23</v>
      </c>
      <c r="P71" s="407" t="s">
        <v>1067</v>
      </c>
      <c r="Q71" s="625" t="s">
        <v>1176</v>
      </c>
    </row>
    <row r="72" spans="1:17" ht="39.6" x14ac:dyDescent="0.25">
      <c r="A72" s="608" t="s">
        <v>305</v>
      </c>
      <c r="B72" s="608" t="s">
        <v>305</v>
      </c>
      <c r="C72" s="608">
        <v>2021</v>
      </c>
      <c r="D72" s="852" t="s">
        <v>372</v>
      </c>
      <c r="E72" s="610" t="s">
        <v>551</v>
      </c>
      <c r="F72" s="622" t="s">
        <v>309</v>
      </c>
      <c r="G72" s="619" t="s">
        <v>554</v>
      </c>
      <c r="H72" s="620" t="s">
        <v>24</v>
      </c>
      <c r="I72" s="608" t="s">
        <v>578</v>
      </c>
      <c r="J72" s="620">
        <v>100</v>
      </c>
      <c r="K72" s="620" t="s">
        <v>572</v>
      </c>
      <c r="L72" s="345"/>
      <c r="M72" s="847">
        <v>1219</v>
      </c>
      <c r="N72" s="846">
        <f t="shared" si="1"/>
        <v>1219</v>
      </c>
      <c r="O72" s="847">
        <v>23</v>
      </c>
      <c r="P72" s="407" t="s">
        <v>1067</v>
      </c>
      <c r="Q72" s="625" t="s">
        <v>1176</v>
      </c>
    </row>
    <row r="73" spans="1:17" ht="39.6" x14ac:dyDescent="0.25">
      <c r="A73" s="608" t="s">
        <v>305</v>
      </c>
      <c r="B73" s="608" t="s">
        <v>305</v>
      </c>
      <c r="C73" s="608">
        <v>2021</v>
      </c>
      <c r="D73" s="852" t="s">
        <v>372</v>
      </c>
      <c r="E73" s="610" t="s">
        <v>551</v>
      </c>
      <c r="F73" s="622" t="s">
        <v>309</v>
      </c>
      <c r="G73" s="619" t="s">
        <v>554</v>
      </c>
      <c r="H73" s="620" t="s">
        <v>25</v>
      </c>
      <c r="I73" s="608" t="s">
        <v>578</v>
      </c>
      <c r="J73" s="620">
        <v>100</v>
      </c>
      <c r="K73" s="620" t="s">
        <v>572</v>
      </c>
      <c r="L73" s="345"/>
      <c r="M73" s="847">
        <v>1219</v>
      </c>
      <c r="N73" s="846">
        <f t="shared" si="1"/>
        <v>1219</v>
      </c>
      <c r="O73" s="847">
        <v>23</v>
      </c>
      <c r="P73" s="407" t="s">
        <v>1067</v>
      </c>
      <c r="Q73" s="625" t="s">
        <v>1176</v>
      </c>
    </row>
    <row r="74" spans="1:17" ht="39.6" x14ac:dyDescent="0.25">
      <c r="A74" s="608" t="s">
        <v>305</v>
      </c>
      <c r="B74" s="608" t="s">
        <v>305</v>
      </c>
      <c r="C74" s="608">
        <v>2021</v>
      </c>
      <c r="D74" s="852" t="s">
        <v>372</v>
      </c>
      <c r="E74" s="610" t="s">
        <v>551</v>
      </c>
      <c r="F74" s="622" t="s">
        <v>309</v>
      </c>
      <c r="G74" s="619" t="s">
        <v>554</v>
      </c>
      <c r="H74" s="608" t="s">
        <v>26</v>
      </c>
      <c r="I74" s="608" t="s">
        <v>578</v>
      </c>
      <c r="J74" s="620">
        <v>100</v>
      </c>
      <c r="K74" s="620" t="s">
        <v>572</v>
      </c>
      <c r="L74" s="345"/>
      <c r="M74" s="847">
        <v>1220</v>
      </c>
      <c r="N74" s="846">
        <f t="shared" si="1"/>
        <v>1220</v>
      </c>
      <c r="O74" s="847">
        <v>23</v>
      </c>
      <c r="P74" s="407" t="s">
        <v>1067</v>
      </c>
      <c r="Q74" s="625" t="s">
        <v>1176</v>
      </c>
    </row>
    <row r="75" spans="1:17" x14ac:dyDescent="0.25">
      <c r="A75" s="608" t="s">
        <v>305</v>
      </c>
      <c r="B75" s="608" t="s">
        <v>305</v>
      </c>
      <c r="C75" s="608">
        <v>2021</v>
      </c>
      <c r="D75" s="852" t="s">
        <v>376</v>
      </c>
      <c r="E75" s="610" t="s">
        <v>551</v>
      </c>
      <c r="F75" s="622" t="s">
        <v>309</v>
      </c>
      <c r="G75" s="619" t="s">
        <v>554</v>
      </c>
      <c r="H75" s="608" t="s">
        <v>22</v>
      </c>
      <c r="I75" s="608" t="s">
        <v>571</v>
      </c>
      <c r="J75" s="620">
        <v>500</v>
      </c>
      <c r="K75" s="620" t="s">
        <v>572</v>
      </c>
      <c r="L75" s="345"/>
      <c r="M75" s="847">
        <v>500</v>
      </c>
      <c r="N75" s="846">
        <f t="shared" si="1"/>
        <v>100</v>
      </c>
      <c r="O75" s="847">
        <v>8</v>
      </c>
      <c r="P75" s="407" t="s">
        <v>1068</v>
      </c>
      <c r="Q75" s="615"/>
    </row>
    <row r="76" spans="1:17" x14ac:dyDescent="0.25">
      <c r="A76" s="608" t="s">
        <v>305</v>
      </c>
      <c r="B76" s="608" t="s">
        <v>305</v>
      </c>
      <c r="C76" s="608">
        <v>2021</v>
      </c>
      <c r="D76" s="852" t="s">
        <v>376</v>
      </c>
      <c r="E76" s="610" t="s">
        <v>551</v>
      </c>
      <c r="F76" s="622" t="s">
        <v>309</v>
      </c>
      <c r="G76" s="619" t="s">
        <v>554</v>
      </c>
      <c r="H76" s="620" t="s">
        <v>23</v>
      </c>
      <c r="I76" s="608" t="s">
        <v>571</v>
      </c>
      <c r="J76" s="620">
        <v>500</v>
      </c>
      <c r="K76" s="620" t="s">
        <v>572</v>
      </c>
      <c r="L76" s="345"/>
      <c r="M76" s="847">
        <v>499</v>
      </c>
      <c r="N76" s="846">
        <f t="shared" si="1"/>
        <v>99.8</v>
      </c>
      <c r="O76" s="847">
        <v>8</v>
      </c>
      <c r="P76" s="407" t="s">
        <v>1068</v>
      </c>
      <c r="Q76" s="615"/>
    </row>
    <row r="77" spans="1:17" x14ac:dyDescent="0.25">
      <c r="A77" s="608" t="s">
        <v>305</v>
      </c>
      <c r="B77" s="608" t="s">
        <v>305</v>
      </c>
      <c r="C77" s="608">
        <v>2021</v>
      </c>
      <c r="D77" s="852" t="s">
        <v>376</v>
      </c>
      <c r="E77" s="610" t="s">
        <v>551</v>
      </c>
      <c r="F77" s="622" t="s">
        <v>309</v>
      </c>
      <c r="G77" s="619" t="s">
        <v>554</v>
      </c>
      <c r="H77" s="620" t="s">
        <v>24</v>
      </c>
      <c r="I77" s="608" t="s">
        <v>571</v>
      </c>
      <c r="J77" s="620">
        <v>500</v>
      </c>
      <c r="K77" s="620" t="s">
        <v>572</v>
      </c>
      <c r="L77" s="345"/>
      <c r="M77" s="847">
        <v>500</v>
      </c>
      <c r="N77" s="846">
        <f t="shared" si="1"/>
        <v>100</v>
      </c>
      <c r="O77" s="847">
        <v>8</v>
      </c>
      <c r="P77" s="407" t="s">
        <v>1068</v>
      </c>
      <c r="Q77" s="615"/>
    </row>
    <row r="78" spans="1:17" x14ac:dyDescent="0.25">
      <c r="A78" s="608" t="s">
        <v>305</v>
      </c>
      <c r="B78" s="608" t="s">
        <v>305</v>
      </c>
      <c r="C78" s="608">
        <v>2021</v>
      </c>
      <c r="D78" s="852" t="s">
        <v>376</v>
      </c>
      <c r="E78" s="610" t="s">
        <v>551</v>
      </c>
      <c r="F78" s="622" t="s">
        <v>309</v>
      </c>
      <c r="G78" s="619" t="s">
        <v>554</v>
      </c>
      <c r="H78" s="620" t="s">
        <v>25</v>
      </c>
      <c r="I78" s="608" t="s">
        <v>571</v>
      </c>
      <c r="J78" s="620">
        <v>500</v>
      </c>
      <c r="K78" s="620" t="s">
        <v>572</v>
      </c>
      <c r="L78" s="345"/>
      <c r="M78" s="847">
        <v>500</v>
      </c>
      <c r="N78" s="846">
        <f t="shared" si="1"/>
        <v>100</v>
      </c>
      <c r="O78" s="847">
        <v>8</v>
      </c>
      <c r="P78" s="407" t="s">
        <v>1068</v>
      </c>
      <c r="Q78" s="615"/>
    </row>
    <row r="79" spans="1:17" x14ac:dyDescent="0.25">
      <c r="A79" s="608" t="s">
        <v>305</v>
      </c>
      <c r="B79" s="608" t="s">
        <v>305</v>
      </c>
      <c r="C79" s="608">
        <v>2021</v>
      </c>
      <c r="D79" s="852" t="s">
        <v>376</v>
      </c>
      <c r="E79" s="610" t="s">
        <v>551</v>
      </c>
      <c r="F79" s="622" t="s">
        <v>309</v>
      </c>
      <c r="G79" s="619" t="s">
        <v>554</v>
      </c>
      <c r="H79" s="620" t="s">
        <v>26</v>
      </c>
      <c r="I79" s="608" t="s">
        <v>571</v>
      </c>
      <c r="J79" s="620">
        <v>500</v>
      </c>
      <c r="K79" s="620" t="s">
        <v>572</v>
      </c>
      <c r="L79" s="345"/>
      <c r="M79" s="847">
        <v>500</v>
      </c>
      <c r="N79" s="846">
        <f t="shared" si="1"/>
        <v>100</v>
      </c>
      <c r="O79" s="847">
        <v>8</v>
      </c>
      <c r="P79" s="407" t="s">
        <v>1068</v>
      </c>
      <c r="Q79" s="615"/>
    </row>
    <row r="80" spans="1:17" ht="26.4" x14ac:dyDescent="0.25">
      <c r="A80" s="608" t="s">
        <v>305</v>
      </c>
      <c r="B80" s="608" t="s">
        <v>305</v>
      </c>
      <c r="C80" s="608">
        <v>2021</v>
      </c>
      <c r="D80" s="852" t="s">
        <v>558</v>
      </c>
      <c r="E80" s="610" t="s">
        <v>551</v>
      </c>
      <c r="F80" s="622" t="s">
        <v>309</v>
      </c>
      <c r="G80" s="619" t="s">
        <v>554</v>
      </c>
      <c r="H80" s="608" t="s">
        <v>22</v>
      </c>
      <c r="I80" s="608" t="s">
        <v>571</v>
      </c>
      <c r="J80" s="620">
        <v>200</v>
      </c>
      <c r="K80" s="620" t="s">
        <v>572</v>
      </c>
      <c r="L80" s="345"/>
      <c r="M80" s="847">
        <v>500</v>
      </c>
      <c r="N80" s="846">
        <f t="shared" si="1"/>
        <v>250</v>
      </c>
      <c r="O80" s="847">
        <v>9</v>
      </c>
      <c r="P80" s="407" t="s">
        <v>1078</v>
      </c>
      <c r="Q80" s="535" t="s">
        <v>1231</v>
      </c>
    </row>
    <row r="81" spans="1:21" x14ac:dyDescent="0.25">
      <c r="A81" s="608" t="s">
        <v>305</v>
      </c>
      <c r="B81" s="608" t="s">
        <v>305</v>
      </c>
      <c r="C81" s="608">
        <v>2021</v>
      </c>
      <c r="D81" s="852" t="s">
        <v>380</v>
      </c>
      <c r="E81" s="610" t="s">
        <v>551</v>
      </c>
      <c r="F81" s="622" t="s">
        <v>309</v>
      </c>
      <c r="G81" s="626" t="s">
        <v>554</v>
      </c>
      <c r="H81" s="620" t="s">
        <v>22</v>
      </c>
      <c r="I81" s="608" t="s">
        <v>571</v>
      </c>
      <c r="J81" s="620">
        <v>250</v>
      </c>
      <c r="K81" s="620" t="s">
        <v>572</v>
      </c>
      <c r="L81" s="345"/>
      <c r="M81" s="847">
        <v>242</v>
      </c>
      <c r="N81" s="846">
        <f t="shared" si="1"/>
        <v>96.8</v>
      </c>
      <c r="O81" s="847">
        <v>15</v>
      </c>
      <c r="P81" s="407" t="s">
        <v>1079</v>
      </c>
      <c r="Q81" s="615"/>
    </row>
    <row r="82" spans="1:21" x14ac:dyDescent="0.25">
      <c r="A82" s="620" t="s">
        <v>305</v>
      </c>
      <c r="B82" s="620" t="s">
        <v>305</v>
      </c>
      <c r="C82" s="608">
        <v>2021</v>
      </c>
      <c r="D82" s="852" t="s">
        <v>392</v>
      </c>
      <c r="E82" s="627" t="s">
        <v>551</v>
      </c>
      <c r="F82" s="622" t="s">
        <v>309</v>
      </c>
      <c r="G82" s="622" t="s">
        <v>554</v>
      </c>
      <c r="H82" s="620" t="s">
        <v>22</v>
      </c>
      <c r="I82" s="620" t="s">
        <v>571</v>
      </c>
      <c r="J82" s="620">
        <v>400</v>
      </c>
      <c r="K82" s="620" t="s">
        <v>572</v>
      </c>
      <c r="L82" s="345"/>
      <c r="M82" s="847">
        <v>503</v>
      </c>
      <c r="N82" s="846">
        <f t="shared" si="1"/>
        <v>125.75</v>
      </c>
      <c r="O82" s="847">
        <v>9</v>
      </c>
      <c r="P82" s="407" t="s">
        <v>1080</v>
      </c>
      <c r="Q82" s="615"/>
    </row>
    <row r="83" spans="1:21" ht="26.4" x14ac:dyDescent="0.25">
      <c r="A83" s="620" t="s">
        <v>305</v>
      </c>
      <c r="B83" s="620" t="s">
        <v>305</v>
      </c>
      <c r="C83" s="608">
        <v>2021</v>
      </c>
      <c r="D83" s="852" t="s">
        <v>396</v>
      </c>
      <c r="E83" s="610" t="s">
        <v>551</v>
      </c>
      <c r="F83" s="622" t="s">
        <v>309</v>
      </c>
      <c r="G83" s="622" t="s">
        <v>554</v>
      </c>
      <c r="H83" s="620" t="s">
        <v>22</v>
      </c>
      <c r="I83" s="620" t="s">
        <v>571</v>
      </c>
      <c r="J83" s="620">
        <v>200</v>
      </c>
      <c r="K83" s="620" t="s">
        <v>572</v>
      </c>
      <c r="L83" s="345"/>
      <c r="M83" s="847">
        <v>146</v>
      </c>
      <c r="N83" s="846">
        <f t="shared" si="1"/>
        <v>73</v>
      </c>
      <c r="O83" s="847">
        <v>5</v>
      </c>
      <c r="P83" s="407" t="s">
        <v>1078</v>
      </c>
      <c r="Q83" s="535" t="s">
        <v>1172</v>
      </c>
    </row>
    <row r="84" spans="1:21" ht="26.4" x14ac:dyDescent="0.25">
      <c r="A84" s="608" t="s">
        <v>305</v>
      </c>
      <c r="B84" s="608" t="s">
        <v>305</v>
      </c>
      <c r="C84" s="608">
        <v>2021</v>
      </c>
      <c r="D84" s="852" t="s">
        <v>396</v>
      </c>
      <c r="E84" s="610" t="s">
        <v>551</v>
      </c>
      <c r="F84" s="622" t="s">
        <v>309</v>
      </c>
      <c r="G84" s="619" t="s">
        <v>554</v>
      </c>
      <c r="H84" s="620" t="s">
        <v>22</v>
      </c>
      <c r="I84" s="608" t="s">
        <v>578</v>
      </c>
      <c r="J84" s="620">
        <v>100</v>
      </c>
      <c r="K84" s="620" t="s">
        <v>572</v>
      </c>
      <c r="L84" s="345"/>
      <c r="M84" s="847">
        <v>164</v>
      </c>
      <c r="N84" s="846">
        <f t="shared" si="1"/>
        <v>164</v>
      </c>
      <c r="O84" s="847">
        <v>12</v>
      </c>
      <c r="P84" s="407" t="s">
        <v>1067</v>
      </c>
      <c r="Q84" s="535" t="s">
        <v>1170</v>
      </c>
    </row>
    <row r="85" spans="1:21" ht="26.4" x14ac:dyDescent="0.25">
      <c r="A85" s="608" t="s">
        <v>305</v>
      </c>
      <c r="B85" s="608" t="s">
        <v>305</v>
      </c>
      <c r="C85" s="608">
        <v>2021</v>
      </c>
      <c r="D85" s="852" t="s">
        <v>398</v>
      </c>
      <c r="E85" s="610" t="s">
        <v>551</v>
      </c>
      <c r="F85" s="622" t="s">
        <v>309</v>
      </c>
      <c r="G85" s="619" t="s">
        <v>554</v>
      </c>
      <c r="H85" s="608" t="s">
        <v>22</v>
      </c>
      <c r="I85" s="608" t="s">
        <v>571</v>
      </c>
      <c r="J85" s="620">
        <v>100</v>
      </c>
      <c r="K85" s="620" t="s">
        <v>572</v>
      </c>
      <c r="L85" s="345"/>
      <c r="M85" s="847">
        <v>77</v>
      </c>
      <c r="N85" s="846">
        <f t="shared" si="1"/>
        <v>77</v>
      </c>
      <c r="O85" s="847">
        <v>5</v>
      </c>
      <c r="P85" s="407" t="s">
        <v>1081</v>
      </c>
      <c r="Q85" s="535" t="s">
        <v>1172</v>
      </c>
    </row>
    <row r="86" spans="1:21" ht="26.4" x14ac:dyDescent="0.25">
      <c r="A86" s="608" t="s">
        <v>305</v>
      </c>
      <c r="B86" s="608" t="s">
        <v>305</v>
      </c>
      <c r="C86" s="608">
        <v>2021</v>
      </c>
      <c r="D86" s="852" t="s">
        <v>398</v>
      </c>
      <c r="E86" s="610" t="s">
        <v>551</v>
      </c>
      <c r="F86" s="622" t="s">
        <v>309</v>
      </c>
      <c r="G86" s="619" t="s">
        <v>554</v>
      </c>
      <c r="H86" s="608" t="s">
        <v>22</v>
      </c>
      <c r="I86" s="608" t="s">
        <v>578</v>
      </c>
      <c r="J86" s="620">
        <v>100</v>
      </c>
      <c r="K86" s="620" t="s">
        <v>572</v>
      </c>
      <c r="L86" s="345"/>
      <c r="M86" s="847">
        <v>123</v>
      </c>
      <c r="N86" s="846">
        <f t="shared" si="1"/>
        <v>123</v>
      </c>
      <c r="O86" s="847">
        <v>16</v>
      </c>
      <c r="P86" s="407" t="s">
        <v>1067</v>
      </c>
      <c r="Q86" s="535" t="s">
        <v>1170</v>
      </c>
    </row>
    <row r="87" spans="1:21" x14ac:dyDescent="0.25">
      <c r="A87" s="608" t="s">
        <v>305</v>
      </c>
      <c r="B87" s="608" t="s">
        <v>305</v>
      </c>
      <c r="C87" s="608">
        <v>2021</v>
      </c>
      <c r="D87" s="854" t="s">
        <v>322</v>
      </c>
      <c r="E87" s="610" t="s">
        <v>551</v>
      </c>
      <c r="F87" s="628" t="s">
        <v>309</v>
      </c>
      <c r="G87" s="629" t="s">
        <v>556</v>
      </c>
      <c r="H87" s="608" t="s">
        <v>22</v>
      </c>
      <c r="I87" s="608" t="s">
        <v>571</v>
      </c>
      <c r="J87" s="608">
        <v>300</v>
      </c>
      <c r="K87" s="620" t="s">
        <v>572</v>
      </c>
      <c r="L87" s="338"/>
      <c r="M87" s="847">
        <v>270</v>
      </c>
      <c r="N87" s="846">
        <f t="shared" si="1"/>
        <v>90</v>
      </c>
      <c r="O87" s="847">
        <v>21</v>
      </c>
      <c r="P87" s="410" t="s">
        <v>1082</v>
      </c>
      <c r="Q87" s="615"/>
    </row>
    <row r="88" spans="1:21" x14ac:dyDescent="0.25">
      <c r="A88" s="608" t="s">
        <v>305</v>
      </c>
      <c r="B88" s="608" t="s">
        <v>305</v>
      </c>
      <c r="C88" s="608">
        <v>2021</v>
      </c>
      <c r="D88" s="853" t="s">
        <v>333</v>
      </c>
      <c r="E88" s="610" t="s">
        <v>551</v>
      </c>
      <c r="F88" s="622" t="s">
        <v>309</v>
      </c>
      <c r="G88" s="619" t="s">
        <v>556</v>
      </c>
      <c r="H88" s="620" t="s">
        <v>22</v>
      </c>
      <c r="I88" s="608" t="s">
        <v>571</v>
      </c>
      <c r="J88" s="620">
        <v>100</v>
      </c>
      <c r="K88" s="620" t="s">
        <v>572</v>
      </c>
      <c r="L88" s="345"/>
      <c r="M88" s="849">
        <v>145</v>
      </c>
      <c r="N88" s="846">
        <f t="shared" si="1"/>
        <v>145</v>
      </c>
      <c r="O88" s="847">
        <v>10</v>
      </c>
      <c r="P88" s="407" t="s">
        <v>1066</v>
      </c>
      <c r="Q88" s="615"/>
      <c r="U88" s="630"/>
    </row>
    <row r="89" spans="1:21" ht="26.4" x14ac:dyDescent="0.25">
      <c r="A89" s="608" t="s">
        <v>305</v>
      </c>
      <c r="B89" s="608" t="s">
        <v>305</v>
      </c>
      <c r="C89" s="608">
        <v>2021</v>
      </c>
      <c r="D89" s="853" t="s">
        <v>333</v>
      </c>
      <c r="E89" s="610" t="s">
        <v>551</v>
      </c>
      <c r="F89" s="622" t="s">
        <v>309</v>
      </c>
      <c r="G89" s="619" t="s">
        <v>556</v>
      </c>
      <c r="H89" s="620" t="s">
        <v>22</v>
      </c>
      <c r="I89" s="608" t="s">
        <v>578</v>
      </c>
      <c r="J89" s="620">
        <v>100</v>
      </c>
      <c r="K89" s="620" t="s">
        <v>572</v>
      </c>
      <c r="L89" s="345"/>
      <c r="M89" s="849">
        <v>115</v>
      </c>
      <c r="N89" s="846">
        <f t="shared" si="1"/>
        <v>115</v>
      </c>
      <c r="O89" s="847">
        <v>14</v>
      </c>
      <c r="P89" s="407" t="s">
        <v>1067</v>
      </c>
      <c r="Q89" s="625"/>
    </row>
    <row r="90" spans="1:21" x14ac:dyDescent="0.25">
      <c r="A90" s="608" t="s">
        <v>305</v>
      </c>
      <c r="B90" s="608" t="s">
        <v>305</v>
      </c>
      <c r="C90" s="608">
        <v>2021</v>
      </c>
      <c r="D90" s="852" t="s">
        <v>336</v>
      </c>
      <c r="E90" s="610" t="s">
        <v>551</v>
      </c>
      <c r="F90" s="622" t="s">
        <v>309</v>
      </c>
      <c r="G90" s="619" t="s">
        <v>556</v>
      </c>
      <c r="H90" s="620" t="s">
        <v>22</v>
      </c>
      <c r="I90" s="608" t="s">
        <v>571</v>
      </c>
      <c r="J90" s="620">
        <v>700</v>
      </c>
      <c r="K90" s="620" t="s">
        <v>572</v>
      </c>
      <c r="L90" s="345"/>
      <c r="M90" s="847">
        <v>646</v>
      </c>
      <c r="N90" s="846">
        <f t="shared" si="1"/>
        <v>92.285714285714292</v>
      </c>
      <c r="O90" s="847">
        <v>16</v>
      </c>
      <c r="P90" s="407" t="s">
        <v>1083</v>
      </c>
      <c r="Q90" s="615"/>
      <c r="R90" s="630"/>
    </row>
    <row r="91" spans="1:21" x14ac:dyDescent="0.25">
      <c r="A91" s="608" t="s">
        <v>305</v>
      </c>
      <c r="B91" s="608" t="s">
        <v>305</v>
      </c>
      <c r="C91" s="608">
        <v>2021</v>
      </c>
      <c r="D91" s="852" t="s">
        <v>336</v>
      </c>
      <c r="E91" s="610" t="s">
        <v>551</v>
      </c>
      <c r="F91" s="622" t="s">
        <v>309</v>
      </c>
      <c r="G91" s="619" t="s">
        <v>556</v>
      </c>
      <c r="H91" s="620" t="s">
        <v>23</v>
      </c>
      <c r="I91" s="608" t="s">
        <v>571</v>
      </c>
      <c r="J91" s="620">
        <v>700</v>
      </c>
      <c r="K91" s="620" t="s">
        <v>572</v>
      </c>
      <c r="L91" s="345"/>
      <c r="M91" s="847">
        <v>634</v>
      </c>
      <c r="N91" s="846">
        <f t="shared" si="1"/>
        <v>90.571428571428569</v>
      </c>
      <c r="O91" s="847">
        <v>16</v>
      </c>
      <c r="P91" s="407" t="s">
        <v>1083</v>
      </c>
      <c r="Q91" s="615"/>
      <c r="R91" s="630"/>
    </row>
    <row r="92" spans="1:21" x14ac:dyDescent="0.25">
      <c r="A92" s="608" t="s">
        <v>305</v>
      </c>
      <c r="B92" s="608" t="s">
        <v>305</v>
      </c>
      <c r="C92" s="608">
        <v>2021</v>
      </c>
      <c r="D92" s="852" t="s">
        <v>336</v>
      </c>
      <c r="E92" s="610" t="s">
        <v>551</v>
      </c>
      <c r="F92" s="622" t="s">
        <v>309</v>
      </c>
      <c r="G92" s="619" t="s">
        <v>556</v>
      </c>
      <c r="H92" s="620" t="s">
        <v>24</v>
      </c>
      <c r="I92" s="608" t="s">
        <v>571</v>
      </c>
      <c r="J92" s="620">
        <v>700</v>
      </c>
      <c r="K92" s="620" t="s">
        <v>572</v>
      </c>
      <c r="L92" s="345"/>
      <c r="M92" s="847">
        <v>646</v>
      </c>
      <c r="N92" s="846">
        <f t="shared" si="1"/>
        <v>92.285714285714292</v>
      </c>
      <c r="O92" s="847">
        <v>16</v>
      </c>
      <c r="P92" s="407" t="s">
        <v>1083</v>
      </c>
      <c r="Q92" s="615"/>
      <c r="R92" s="630"/>
    </row>
    <row r="93" spans="1:21" x14ac:dyDescent="0.25">
      <c r="A93" s="608" t="s">
        <v>305</v>
      </c>
      <c r="B93" s="608" t="s">
        <v>305</v>
      </c>
      <c r="C93" s="608">
        <v>2021</v>
      </c>
      <c r="D93" s="852" t="s">
        <v>336</v>
      </c>
      <c r="E93" s="610" t="s">
        <v>551</v>
      </c>
      <c r="F93" s="622" t="s">
        <v>309</v>
      </c>
      <c r="G93" s="619" t="s">
        <v>556</v>
      </c>
      <c r="H93" s="620" t="s">
        <v>25</v>
      </c>
      <c r="I93" s="608" t="s">
        <v>571</v>
      </c>
      <c r="J93" s="620">
        <v>700</v>
      </c>
      <c r="K93" s="620" t="s">
        <v>572</v>
      </c>
      <c r="L93" s="345"/>
      <c r="M93" s="847">
        <v>630</v>
      </c>
      <c r="N93" s="846">
        <f t="shared" si="1"/>
        <v>90</v>
      </c>
      <c r="O93" s="847">
        <v>16</v>
      </c>
      <c r="P93" s="407" t="s">
        <v>1083</v>
      </c>
      <c r="Q93" s="615"/>
      <c r="R93" s="630"/>
    </row>
    <row r="94" spans="1:21" x14ac:dyDescent="0.25">
      <c r="A94" s="608" t="s">
        <v>305</v>
      </c>
      <c r="B94" s="608" t="s">
        <v>305</v>
      </c>
      <c r="C94" s="608">
        <v>2021</v>
      </c>
      <c r="D94" s="852" t="s">
        <v>336</v>
      </c>
      <c r="E94" s="610" t="s">
        <v>551</v>
      </c>
      <c r="F94" s="622" t="s">
        <v>309</v>
      </c>
      <c r="G94" s="619" t="s">
        <v>556</v>
      </c>
      <c r="H94" s="608" t="s">
        <v>26</v>
      </c>
      <c r="I94" s="608" t="s">
        <v>571</v>
      </c>
      <c r="J94" s="620">
        <v>700</v>
      </c>
      <c r="K94" s="620" t="s">
        <v>572</v>
      </c>
      <c r="L94" s="345"/>
      <c r="M94" s="847">
        <v>630</v>
      </c>
      <c r="N94" s="846">
        <f t="shared" si="1"/>
        <v>90</v>
      </c>
      <c r="O94" s="847">
        <v>16</v>
      </c>
      <c r="P94" s="407" t="s">
        <v>1083</v>
      </c>
      <c r="Q94" s="615"/>
      <c r="R94" s="630"/>
    </row>
    <row r="95" spans="1:21" x14ac:dyDescent="0.25">
      <c r="A95" s="608" t="s">
        <v>305</v>
      </c>
      <c r="B95" s="608" t="s">
        <v>305</v>
      </c>
      <c r="C95" s="608">
        <v>2021</v>
      </c>
      <c r="D95" s="852" t="s">
        <v>340</v>
      </c>
      <c r="E95" s="610" t="s">
        <v>551</v>
      </c>
      <c r="F95" s="622" t="s">
        <v>309</v>
      </c>
      <c r="G95" s="619" t="s">
        <v>556</v>
      </c>
      <c r="H95" s="620" t="s">
        <v>22</v>
      </c>
      <c r="I95" s="608" t="s">
        <v>571</v>
      </c>
      <c r="J95" s="620">
        <v>200</v>
      </c>
      <c r="K95" s="620" t="s">
        <v>572</v>
      </c>
      <c r="L95" s="345"/>
      <c r="M95" s="847">
        <v>218</v>
      </c>
      <c r="N95" s="846">
        <f t="shared" si="1"/>
        <v>109</v>
      </c>
      <c r="O95" s="847">
        <v>8</v>
      </c>
      <c r="P95" s="407" t="s">
        <v>1066</v>
      </c>
      <c r="Q95" s="615"/>
    </row>
    <row r="96" spans="1:21" ht="26.4" x14ac:dyDescent="0.25">
      <c r="A96" s="608" t="s">
        <v>305</v>
      </c>
      <c r="B96" s="608" t="s">
        <v>305</v>
      </c>
      <c r="C96" s="608">
        <v>2021</v>
      </c>
      <c r="D96" s="853" t="s">
        <v>340</v>
      </c>
      <c r="E96" s="610" t="s">
        <v>551</v>
      </c>
      <c r="F96" s="622" t="s">
        <v>309</v>
      </c>
      <c r="G96" s="619" t="s">
        <v>556</v>
      </c>
      <c r="H96" s="608" t="s">
        <v>22</v>
      </c>
      <c r="I96" s="608" t="s">
        <v>578</v>
      </c>
      <c r="J96" s="620">
        <v>100</v>
      </c>
      <c r="K96" s="620" t="s">
        <v>572</v>
      </c>
      <c r="L96" s="345"/>
      <c r="M96" s="849">
        <v>144</v>
      </c>
      <c r="N96" s="846">
        <f t="shared" si="1"/>
        <v>144</v>
      </c>
      <c r="O96" s="847">
        <v>13</v>
      </c>
      <c r="P96" s="407" t="s">
        <v>1067</v>
      </c>
      <c r="Q96" s="615"/>
    </row>
    <row r="97" spans="1:19" x14ac:dyDescent="0.25">
      <c r="A97" s="608" t="s">
        <v>305</v>
      </c>
      <c r="B97" s="608" t="s">
        <v>305</v>
      </c>
      <c r="C97" s="608">
        <v>2021</v>
      </c>
      <c r="D97" s="852" t="s">
        <v>344</v>
      </c>
      <c r="E97" s="610" t="s">
        <v>551</v>
      </c>
      <c r="F97" s="622" t="s">
        <v>309</v>
      </c>
      <c r="G97" s="619" t="s">
        <v>556</v>
      </c>
      <c r="H97" s="620" t="s">
        <v>22</v>
      </c>
      <c r="I97" s="608" t="s">
        <v>571</v>
      </c>
      <c r="J97" s="620">
        <v>260</v>
      </c>
      <c r="K97" s="620" t="s">
        <v>572</v>
      </c>
      <c r="L97" s="345"/>
      <c r="M97" s="847">
        <v>243</v>
      </c>
      <c r="N97" s="846">
        <f t="shared" si="1"/>
        <v>93.461538461538467</v>
      </c>
      <c r="O97" s="847">
        <v>13</v>
      </c>
      <c r="P97" s="407" t="s">
        <v>1082</v>
      </c>
      <c r="Q97" s="615"/>
    </row>
    <row r="98" spans="1:19" ht="26.4" x14ac:dyDescent="0.25">
      <c r="A98" s="608" t="s">
        <v>305</v>
      </c>
      <c r="B98" s="608" t="s">
        <v>305</v>
      </c>
      <c r="C98" s="608">
        <v>2021</v>
      </c>
      <c r="D98" s="853" t="s">
        <v>347</v>
      </c>
      <c r="E98" s="610" t="s">
        <v>551</v>
      </c>
      <c r="F98" s="622" t="s">
        <v>309</v>
      </c>
      <c r="G98" s="619" t="s">
        <v>556</v>
      </c>
      <c r="H98" s="620" t="s">
        <v>22</v>
      </c>
      <c r="I98" s="608" t="s">
        <v>571</v>
      </c>
      <c r="J98" s="620">
        <v>400</v>
      </c>
      <c r="K98" s="620" t="s">
        <v>572</v>
      </c>
      <c r="L98" s="345"/>
      <c r="M98" s="847">
        <v>345</v>
      </c>
      <c r="N98" s="846">
        <f t="shared" si="1"/>
        <v>86.25</v>
      </c>
      <c r="O98" s="847">
        <v>23</v>
      </c>
      <c r="P98" s="407" t="s">
        <v>1072</v>
      </c>
      <c r="Q98" s="625" t="s">
        <v>1172</v>
      </c>
    </row>
    <row r="99" spans="1:19" ht="26.4" x14ac:dyDescent="0.25">
      <c r="A99" s="608" t="s">
        <v>305</v>
      </c>
      <c r="B99" s="608" t="s">
        <v>305</v>
      </c>
      <c r="C99" s="608">
        <v>2021</v>
      </c>
      <c r="D99" s="853" t="s">
        <v>347</v>
      </c>
      <c r="E99" s="610" t="s">
        <v>551</v>
      </c>
      <c r="F99" s="622" t="s">
        <v>309</v>
      </c>
      <c r="G99" s="619" t="s">
        <v>556</v>
      </c>
      <c r="H99" s="620" t="s">
        <v>22</v>
      </c>
      <c r="I99" s="608" t="s">
        <v>578</v>
      </c>
      <c r="J99" s="620">
        <v>100</v>
      </c>
      <c r="K99" s="620" t="s">
        <v>572</v>
      </c>
      <c r="L99" s="345"/>
      <c r="M99" s="847">
        <v>162</v>
      </c>
      <c r="N99" s="846">
        <f t="shared" si="1"/>
        <v>162</v>
      </c>
      <c r="O99" s="847">
        <v>25</v>
      </c>
      <c r="P99" s="407" t="s">
        <v>1067</v>
      </c>
      <c r="Q99" s="625" t="s">
        <v>1171</v>
      </c>
    </row>
    <row r="100" spans="1:19" x14ac:dyDescent="0.25">
      <c r="A100" s="608" t="s">
        <v>305</v>
      </c>
      <c r="B100" s="608" t="s">
        <v>305</v>
      </c>
      <c r="C100" s="608">
        <v>2021</v>
      </c>
      <c r="D100" s="852" t="s">
        <v>351</v>
      </c>
      <c r="E100" s="610" t="s">
        <v>551</v>
      </c>
      <c r="F100" s="622" t="s">
        <v>309</v>
      </c>
      <c r="G100" s="619" t="s">
        <v>556</v>
      </c>
      <c r="H100" s="620" t="s">
        <v>22</v>
      </c>
      <c r="I100" s="608" t="s">
        <v>571</v>
      </c>
      <c r="J100" s="620">
        <v>600</v>
      </c>
      <c r="K100" s="620" t="s">
        <v>572</v>
      </c>
      <c r="L100" s="345"/>
      <c r="M100" s="847">
        <v>612</v>
      </c>
      <c r="N100" s="846">
        <f t="shared" si="1"/>
        <v>102</v>
      </c>
      <c r="O100" s="847">
        <v>25</v>
      </c>
      <c r="P100" s="407" t="s">
        <v>1084</v>
      </c>
      <c r="Q100" s="615"/>
      <c r="R100" s="630"/>
    </row>
    <row r="101" spans="1:19" x14ac:dyDescent="0.25">
      <c r="A101" s="608" t="s">
        <v>305</v>
      </c>
      <c r="B101" s="608" t="s">
        <v>305</v>
      </c>
      <c r="C101" s="608">
        <v>2021</v>
      </c>
      <c r="D101" s="852" t="s">
        <v>351</v>
      </c>
      <c r="E101" s="610" t="s">
        <v>551</v>
      </c>
      <c r="F101" s="622" t="s">
        <v>309</v>
      </c>
      <c r="G101" s="619" t="s">
        <v>556</v>
      </c>
      <c r="H101" s="620" t="s">
        <v>23</v>
      </c>
      <c r="I101" s="608" t="s">
        <v>571</v>
      </c>
      <c r="J101" s="620">
        <v>600</v>
      </c>
      <c r="K101" s="620" t="s">
        <v>572</v>
      </c>
      <c r="L101" s="345"/>
      <c r="M101" s="847">
        <v>612</v>
      </c>
      <c r="N101" s="846">
        <f t="shared" si="1"/>
        <v>102</v>
      </c>
      <c r="O101" s="847">
        <v>25</v>
      </c>
      <c r="P101" s="407" t="s">
        <v>1084</v>
      </c>
      <c r="Q101" s="615"/>
      <c r="R101" s="630"/>
    </row>
    <row r="102" spans="1:19" x14ac:dyDescent="0.25">
      <c r="A102" s="608" t="s">
        <v>305</v>
      </c>
      <c r="B102" s="608" t="s">
        <v>305</v>
      </c>
      <c r="C102" s="608">
        <v>2021</v>
      </c>
      <c r="D102" s="852" t="s">
        <v>351</v>
      </c>
      <c r="E102" s="610" t="s">
        <v>551</v>
      </c>
      <c r="F102" s="622" t="s">
        <v>309</v>
      </c>
      <c r="G102" s="619" t="s">
        <v>556</v>
      </c>
      <c r="H102" s="620" t="s">
        <v>24</v>
      </c>
      <c r="I102" s="608" t="s">
        <v>571</v>
      </c>
      <c r="J102" s="620">
        <v>600</v>
      </c>
      <c r="K102" s="620" t="s">
        <v>572</v>
      </c>
      <c r="L102" s="345"/>
      <c r="M102" s="847">
        <v>612</v>
      </c>
      <c r="N102" s="846">
        <f t="shared" si="1"/>
        <v>102</v>
      </c>
      <c r="O102" s="847">
        <v>25</v>
      </c>
      <c r="P102" s="407" t="s">
        <v>1084</v>
      </c>
      <c r="Q102" s="615"/>
      <c r="R102" s="630"/>
    </row>
    <row r="103" spans="1:19" x14ac:dyDescent="0.25">
      <c r="A103" s="608" t="s">
        <v>305</v>
      </c>
      <c r="B103" s="608" t="s">
        <v>305</v>
      </c>
      <c r="C103" s="608">
        <v>2021</v>
      </c>
      <c r="D103" s="852" t="s">
        <v>351</v>
      </c>
      <c r="E103" s="610" t="s">
        <v>551</v>
      </c>
      <c r="F103" s="622" t="s">
        <v>309</v>
      </c>
      <c r="G103" s="619" t="s">
        <v>556</v>
      </c>
      <c r="H103" s="620" t="s">
        <v>25</v>
      </c>
      <c r="I103" s="608" t="s">
        <v>571</v>
      </c>
      <c r="J103" s="620">
        <v>600</v>
      </c>
      <c r="K103" s="620" t="s">
        <v>572</v>
      </c>
      <c r="L103" s="345"/>
      <c r="M103" s="847">
        <v>571</v>
      </c>
      <c r="N103" s="846">
        <f t="shared" si="1"/>
        <v>95.166666666666671</v>
      </c>
      <c r="O103" s="847">
        <v>25</v>
      </c>
      <c r="P103" s="407" t="s">
        <v>1084</v>
      </c>
      <c r="Q103" s="615"/>
      <c r="R103" s="630"/>
    </row>
    <row r="104" spans="1:19" x14ac:dyDescent="0.25">
      <c r="A104" s="608" t="s">
        <v>305</v>
      </c>
      <c r="B104" s="608" t="s">
        <v>305</v>
      </c>
      <c r="C104" s="608">
        <v>2021</v>
      </c>
      <c r="D104" s="852" t="s">
        <v>351</v>
      </c>
      <c r="E104" s="610" t="s">
        <v>551</v>
      </c>
      <c r="F104" s="622" t="s">
        <v>309</v>
      </c>
      <c r="G104" s="619" t="s">
        <v>556</v>
      </c>
      <c r="H104" s="620" t="s">
        <v>26</v>
      </c>
      <c r="I104" s="608" t="s">
        <v>571</v>
      </c>
      <c r="J104" s="620">
        <v>600</v>
      </c>
      <c r="K104" s="620" t="s">
        <v>572</v>
      </c>
      <c r="L104" s="345"/>
      <c r="M104" s="847">
        <v>610</v>
      </c>
      <c r="N104" s="846">
        <f t="shared" si="1"/>
        <v>101.66666666666667</v>
      </c>
      <c r="O104" s="847">
        <v>25</v>
      </c>
      <c r="P104" s="407" t="s">
        <v>1084</v>
      </c>
      <c r="Q104" s="615"/>
      <c r="R104" s="630"/>
    </row>
    <row r="105" spans="1:19" ht="26.4" x14ac:dyDescent="0.25">
      <c r="A105" s="608" t="s">
        <v>305</v>
      </c>
      <c r="B105" s="608" t="s">
        <v>305</v>
      </c>
      <c r="C105" s="608">
        <v>2021</v>
      </c>
      <c r="D105" s="852" t="s">
        <v>351</v>
      </c>
      <c r="E105" s="610" t="s">
        <v>551</v>
      </c>
      <c r="F105" s="622" t="s">
        <v>309</v>
      </c>
      <c r="G105" s="619" t="s">
        <v>556</v>
      </c>
      <c r="H105" s="620" t="s">
        <v>22</v>
      </c>
      <c r="I105" s="608" t="s">
        <v>578</v>
      </c>
      <c r="J105" s="620">
        <v>400</v>
      </c>
      <c r="K105" s="620" t="s">
        <v>572</v>
      </c>
      <c r="L105" s="345"/>
      <c r="M105" s="847">
        <v>419</v>
      </c>
      <c r="N105" s="846">
        <f t="shared" si="1"/>
        <v>104.75</v>
      </c>
      <c r="O105" s="847">
        <v>23</v>
      </c>
      <c r="P105" s="407" t="s">
        <v>1067</v>
      </c>
      <c r="Q105" s="615"/>
    </row>
    <row r="106" spans="1:19" ht="26.4" x14ac:dyDescent="0.25">
      <c r="A106" s="608" t="s">
        <v>305</v>
      </c>
      <c r="B106" s="608" t="s">
        <v>305</v>
      </c>
      <c r="C106" s="608">
        <v>2021</v>
      </c>
      <c r="D106" s="852" t="s">
        <v>351</v>
      </c>
      <c r="E106" s="610" t="s">
        <v>551</v>
      </c>
      <c r="F106" s="622" t="s">
        <v>309</v>
      </c>
      <c r="G106" s="619" t="s">
        <v>556</v>
      </c>
      <c r="H106" s="620" t="s">
        <v>23</v>
      </c>
      <c r="I106" s="608" t="s">
        <v>578</v>
      </c>
      <c r="J106" s="620">
        <v>400</v>
      </c>
      <c r="K106" s="620" t="s">
        <v>572</v>
      </c>
      <c r="L106" s="345"/>
      <c r="M106" s="847">
        <v>418</v>
      </c>
      <c r="N106" s="846">
        <f t="shared" si="1"/>
        <v>104.5</v>
      </c>
      <c r="O106" s="847">
        <v>23</v>
      </c>
      <c r="P106" s="407" t="s">
        <v>1067</v>
      </c>
      <c r="Q106" s="615"/>
    </row>
    <row r="107" spans="1:19" ht="26.4" x14ac:dyDescent="0.25">
      <c r="A107" s="608" t="s">
        <v>305</v>
      </c>
      <c r="B107" s="608" t="s">
        <v>305</v>
      </c>
      <c r="C107" s="608">
        <v>2021</v>
      </c>
      <c r="D107" s="852" t="s">
        <v>351</v>
      </c>
      <c r="E107" s="610" t="s">
        <v>551</v>
      </c>
      <c r="F107" s="622" t="s">
        <v>309</v>
      </c>
      <c r="G107" s="619" t="s">
        <v>556</v>
      </c>
      <c r="H107" s="608" t="s">
        <v>24</v>
      </c>
      <c r="I107" s="608" t="s">
        <v>578</v>
      </c>
      <c r="J107" s="620">
        <v>400</v>
      </c>
      <c r="K107" s="620" t="s">
        <v>572</v>
      </c>
      <c r="L107" s="345"/>
      <c r="M107" s="847">
        <v>419</v>
      </c>
      <c r="N107" s="846">
        <f t="shared" si="1"/>
        <v>104.75</v>
      </c>
      <c r="O107" s="847">
        <v>23</v>
      </c>
      <c r="P107" s="407" t="s">
        <v>1067</v>
      </c>
      <c r="Q107" s="615"/>
    </row>
    <row r="108" spans="1:19" ht="26.4" x14ac:dyDescent="0.25">
      <c r="A108" s="608" t="s">
        <v>305</v>
      </c>
      <c r="B108" s="608" t="s">
        <v>305</v>
      </c>
      <c r="C108" s="608">
        <v>2021</v>
      </c>
      <c r="D108" s="852" t="s">
        <v>351</v>
      </c>
      <c r="E108" s="610" t="s">
        <v>551</v>
      </c>
      <c r="F108" s="622" t="s">
        <v>309</v>
      </c>
      <c r="G108" s="619" t="s">
        <v>556</v>
      </c>
      <c r="H108" s="620" t="s">
        <v>25</v>
      </c>
      <c r="I108" s="608" t="s">
        <v>578</v>
      </c>
      <c r="J108" s="620">
        <v>400</v>
      </c>
      <c r="K108" s="620" t="s">
        <v>572</v>
      </c>
      <c r="L108" s="345"/>
      <c r="M108" s="847">
        <v>358</v>
      </c>
      <c r="N108" s="846">
        <f t="shared" si="1"/>
        <v>89.5</v>
      </c>
      <c r="O108" s="847">
        <v>23</v>
      </c>
      <c r="P108" s="407" t="s">
        <v>1067</v>
      </c>
      <c r="Q108" s="615"/>
    </row>
    <row r="109" spans="1:19" ht="26.4" x14ac:dyDescent="0.25">
      <c r="A109" s="608" t="s">
        <v>305</v>
      </c>
      <c r="B109" s="608" t="s">
        <v>305</v>
      </c>
      <c r="C109" s="608">
        <v>2021</v>
      </c>
      <c r="D109" s="852" t="s">
        <v>351</v>
      </c>
      <c r="E109" s="610" t="s">
        <v>551</v>
      </c>
      <c r="F109" s="622" t="s">
        <v>309</v>
      </c>
      <c r="G109" s="619" t="s">
        <v>556</v>
      </c>
      <c r="H109" s="620" t="s">
        <v>26</v>
      </c>
      <c r="I109" s="608" t="s">
        <v>578</v>
      </c>
      <c r="J109" s="620">
        <v>400</v>
      </c>
      <c r="K109" s="620" t="s">
        <v>572</v>
      </c>
      <c r="L109" s="345"/>
      <c r="M109" s="847">
        <v>369</v>
      </c>
      <c r="N109" s="846">
        <f t="shared" si="1"/>
        <v>92.25</v>
      </c>
      <c r="O109" s="847">
        <v>23</v>
      </c>
      <c r="P109" s="407" t="s">
        <v>1067</v>
      </c>
      <c r="Q109" s="615"/>
    </row>
    <row r="110" spans="1:19" x14ac:dyDescent="0.25">
      <c r="A110" s="608" t="s">
        <v>305</v>
      </c>
      <c r="B110" s="608" t="s">
        <v>305</v>
      </c>
      <c r="C110" s="608">
        <v>2021</v>
      </c>
      <c r="D110" s="853" t="s">
        <v>353</v>
      </c>
      <c r="E110" s="610" t="s">
        <v>551</v>
      </c>
      <c r="F110" s="622" t="s">
        <v>309</v>
      </c>
      <c r="G110" s="619" t="s">
        <v>556</v>
      </c>
      <c r="H110" s="620" t="s">
        <v>22</v>
      </c>
      <c r="I110" s="608" t="s">
        <v>571</v>
      </c>
      <c r="J110" s="620">
        <v>200</v>
      </c>
      <c r="K110" s="620" t="s">
        <v>572</v>
      </c>
      <c r="L110" s="345"/>
      <c r="M110" s="847">
        <v>268</v>
      </c>
      <c r="N110" s="846">
        <f t="shared" si="1"/>
        <v>134</v>
      </c>
      <c r="O110" s="847">
        <v>12</v>
      </c>
      <c r="P110" s="407" t="s">
        <v>1085</v>
      </c>
      <c r="Q110" s="615"/>
    </row>
    <row r="111" spans="1:19" ht="26.4" x14ac:dyDescent="0.25">
      <c r="A111" s="608" t="s">
        <v>305</v>
      </c>
      <c r="B111" s="608" t="s">
        <v>305</v>
      </c>
      <c r="C111" s="608">
        <v>2021</v>
      </c>
      <c r="D111" s="853" t="s">
        <v>353</v>
      </c>
      <c r="E111" s="610" t="s">
        <v>551</v>
      </c>
      <c r="F111" s="622" t="s">
        <v>309</v>
      </c>
      <c r="G111" s="619" t="s">
        <v>556</v>
      </c>
      <c r="H111" s="620" t="s">
        <v>22</v>
      </c>
      <c r="I111" s="608" t="s">
        <v>578</v>
      </c>
      <c r="J111" s="620">
        <v>200</v>
      </c>
      <c r="K111" s="620" t="s">
        <v>572</v>
      </c>
      <c r="L111" s="345"/>
      <c r="M111" s="847">
        <v>188</v>
      </c>
      <c r="N111" s="846">
        <f t="shared" si="1"/>
        <v>94</v>
      </c>
      <c r="O111" s="847">
        <v>7</v>
      </c>
      <c r="P111" s="407" t="s">
        <v>1067</v>
      </c>
      <c r="Q111" s="615"/>
    </row>
    <row r="112" spans="1:19" ht="26.4" x14ac:dyDescent="0.25">
      <c r="A112" s="608" t="s">
        <v>305</v>
      </c>
      <c r="B112" s="608" t="s">
        <v>305</v>
      </c>
      <c r="C112" s="608">
        <v>2021</v>
      </c>
      <c r="D112" s="852" t="s">
        <v>360</v>
      </c>
      <c r="E112" s="610" t="s">
        <v>551</v>
      </c>
      <c r="F112" s="622" t="s">
        <v>309</v>
      </c>
      <c r="G112" s="619" t="s">
        <v>556</v>
      </c>
      <c r="H112" s="620" t="s">
        <v>22</v>
      </c>
      <c r="I112" s="608" t="s">
        <v>571</v>
      </c>
      <c r="J112" s="620">
        <v>400</v>
      </c>
      <c r="K112" s="620" t="s">
        <v>572</v>
      </c>
      <c r="L112" s="345"/>
      <c r="M112" s="847">
        <v>345</v>
      </c>
      <c r="N112" s="846">
        <f t="shared" si="1"/>
        <v>86.25</v>
      </c>
      <c r="O112" s="847">
        <v>18</v>
      </c>
      <c r="P112" s="407" t="s">
        <v>1086</v>
      </c>
      <c r="Q112" s="535" t="s">
        <v>1172</v>
      </c>
      <c r="S112" s="630"/>
    </row>
    <row r="113" spans="1:19" ht="26.4" x14ac:dyDescent="0.25">
      <c r="A113" s="608" t="s">
        <v>305</v>
      </c>
      <c r="B113" s="608" t="s">
        <v>305</v>
      </c>
      <c r="C113" s="608">
        <v>2021</v>
      </c>
      <c r="D113" s="852" t="s">
        <v>360</v>
      </c>
      <c r="E113" s="610" t="s">
        <v>551</v>
      </c>
      <c r="F113" s="622" t="s">
        <v>309</v>
      </c>
      <c r="G113" s="619" t="s">
        <v>556</v>
      </c>
      <c r="H113" s="608" t="s">
        <v>23</v>
      </c>
      <c r="I113" s="608" t="s">
        <v>571</v>
      </c>
      <c r="J113" s="620">
        <v>400</v>
      </c>
      <c r="K113" s="620" t="s">
        <v>572</v>
      </c>
      <c r="L113" s="345"/>
      <c r="M113" s="847">
        <v>328</v>
      </c>
      <c r="N113" s="846">
        <f t="shared" si="1"/>
        <v>82</v>
      </c>
      <c r="O113" s="847">
        <v>18</v>
      </c>
      <c r="P113" s="407" t="s">
        <v>1086</v>
      </c>
      <c r="Q113" s="535" t="s">
        <v>1172</v>
      </c>
      <c r="S113" s="630"/>
    </row>
    <row r="114" spans="1:19" ht="26.4" x14ac:dyDescent="0.25">
      <c r="A114" s="608" t="s">
        <v>305</v>
      </c>
      <c r="B114" s="608" t="s">
        <v>305</v>
      </c>
      <c r="C114" s="608">
        <v>2021</v>
      </c>
      <c r="D114" s="852" t="s">
        <v>360</v>
      </c>
      <c r="E114" s="610" t="s">
        <v>551</v>
      </c>
      <c r="F114" s="622" t="s">
        <v>309</v>
      </c>
      <c r="G114" s="619" t="s">
        <v>556</v>
      </c>
      <c r="H114" s="620" t="s">
        <v>24</v>
      </c>
      <c r="I114" s="608" t="s">
        <v>571</v>
      </c>
      <c r="J114" s="620">
        <v>400</v>
      </c>
      <c r="K114" s="620" t="s">
        <v>572</v>
      </c>
      <c r="L114" s="345"/>
      <c r="M114" s="847">
        <v>345</v>
      </c>
      <c r="N114" s="846">
        <f t="shared" si="1"/>
        <v>86.25</v>
      </c>
      <c r="O114" s="847">
        <v>18</v>
      </c>
      <c r="P114" s="407" t="s">
        <v>1086</v>
      </c>
      <c r="Q114" s="535" t="s">
        <v>1172</v>
      </c>
      <c r="S114" s="630"/>
    </row>
    <row r="115" spans="1:19" ht="26.4" x14ac:dyDescent="0.25">
      <c r="A115" s="608" t="s">
        <v>305</v>
      </c>
      <c r="B115" s="608" t="s">
        <v>305</v>
      </c>
      <c r="C115" s="608">
        <v>2021</v>
      </c>
      <c r="D115" s="852" t="s">
        <v>360</v>
      </c>
      <c r="E115" s="610" t="s">
        <v>551</v>
      </c>
      <c r="F115" s="622" t="s">
        <v>309</v>
      </c>
      <c r="G115" s="619" t="s">
        <v>556</v>
      </c>
      <c r="H115" s="620" t="s">
        <v>25</v>
      </c>
      <c r="I115" s="608" t="s">
        <v>571</v>
      </c>
      <c r="J115" s="620">
        <v>400</v>
      </c>
      <c r="K115" s="620" t="s">
        <v>572</v>
      </c>
      <c r="L115" s="345"/>
      <c r="M115" s="847">
        <v>337</v>
      </c>
      <c r="N115" s="846">
        <f t="shared" si="1"/>
        <v>84.25</v>
      </c>
      <c r="O115" s="847">
        <v>18</v>
      </c>
      <c r="P115" s="407" t="s">
        <v>1086</v>
      </c>
      <c r="Q115" s="535" t="s">
        <v>1172</v>
      </c>
      <c r="S115" s="630"/>
    </row>
    <row r="116" spans="1:19" ht="26.4" x14ac:dyDescent="0.25">
      <c r="A116" s="608" t="s">
        <v>305</v>
      </c>
      <c r="B116" s="608" t="s">
        <v>305</v>
      </c>
      <c r="C116" s="608">
        <v>2021</v>
      </c>
      <c r="D116" s="852" t="s">
        <v>360</v>
      </c>
      <c r="E116" s="610" t="s">
        <v>551</v>
      </c>
      <c r="F116" s="622" t="s">
        <v>309</v>
      </c>
      <c r="G116" s="619" t="s">
        <v>556</v>
      </c>
      <c r="H116" s="620" t="s">
        <v>26</v>
      </c>
      <c r="I116" s="608" t="s">
        <v>571</v>
      </c>
      <c r="J116" s="620">
        <v>400</v>
      </c>
      <c r="K116" s="620" t="s">
        <v>572</v>
      </c>
      <c r="L116" s="345"/>
      <c r="M116" s="847">
        <v>344</v>
      </c>
      <c r="N116" s="846">
        <f t="shared" si="1"/>
        <v>86</v>
      </c>
      <c r="O116" s="847">
        <v>18</v>
      </c>
      <c r="P116" s="407" t="s">
        <v>1086</v>
      </c>
      <c r="Q116" s="535" t="s">
        <v>1172</v>
      </c>
      <c r="S116" s="630"/>
    </row>
    <row r="117" spans="1:19" ht="26.4" x14ac:dyDescent="0.25">
      <c r="A117" s="608" t="s">
        <v>305</v>
      </c>
      <c r="B117" s="608" t="s">
        <v>305</v>
      </c>
      <c r="C117" s="608">
        <v>2021</v>
      </c>
      <c r="D117" s="852" t="s">
        <v>360</v>
      </c>
      <c r="E117" s="610" t="s">
        <v>551</v>
      </c>
      <c r="F117" s="622" t="s">
        <v>309</v>
      </c>
      <c r="G117" s="619" t="s">
        <v>556</v>
      </c>
      <c r="H117" s="608" t="s">
        <v>22</v>
      </c>
      <c r="I117" s="608" t="s">
        <v>578</v>
      </c>
      <c r="J117" s="620">
        <v>100</v>
      </c>
      <c r="K117" s="620" t="s">
        <v>572</v>
      </c>
      <c r="L117" s="640"/>
      <c r="M117" s="847">
        <v>330</v>
      </c>
      <c r="N117" s="846">
        <f t="shared" si="1"/>
        <v>330</v>
      </c>
      <c r="O117" s="847">
        <v>12</v>
      </c>
      <c r="P117" s="407" t="s">
        <v>1067</v>
      </c>
      <c r="Q117" s="535" t="s">
        <v>1170</v>
      </c>
      <c r="S117" s="630"/>
    </row>
    <row r="118" spans="1:19" ht="26.4" x14ac:dyDescent="0.25">
      <c r="A118" s="608" t="s">
        <v>305</v>
      </c>
      <c r="B118" s="608" t="s">
        <v>305</v>
      </c>
      <c r="C118" s="608">
        <v>2021</v>
      </c>
      <c r="D118" s="852" t="s">
        <v>360</v>
      </c>
      <c r="E118" s="610" t="s">
        <v>551</v>
      </c>
      <c r="F118" s="622" t="s">
        <v>309</v>
      </c>
      <c r="G118" s="619" t="s">
        <v>556</v>
      </c>
      <c r="H118" s="620" t="s">
        <v>23</v>
      </c>
      <c r="I118" s="608" t="s">
        <v>578</v>
      </c>
      <c r="J118" s="620">
        <v>100</v>
      </c>
      <c r="K118" s="620" t="s">
        <v>572</v>
      </c>
      <c r="L118" s="640"/>
      <c r="M118" s="847">
        <v>262</v>
      </c>
      <c r="N118" s="846">
        <f t="shared" si="1"/>
        <v>262</v>
      </c>
      <c r="O118" s="847">
        <v>12</v>
      </c>
      <c r="P118" s="407" t="s">
        <v>1067</v>
      </c>
      <c r="Q118" s="535" t="s">
        <v>1170</v>
      </c>
      <c r="S118" s="630"/>
    </row>
    <row r="119" spans="1:19" ht="26.4" x14ac:dyDescent="0.25">
      <c r="A119" s="608" t="s">
        <v>305</v>
      </c>
      <c r="B119" s="608" t="s">
        <v>305</v>
      </c>
      <c r="C119" s="608">
        <v>2021</v>
      </c>
      <c r="D119" s="852" t="s">
        <v>360</v>
      </c>
      <c r="E119" s="610" t="s">
        <v>551</v>
      </c>
      <c r="F119" s="622" t="s">
        <v>309</v>
      </c>
      <c r="G119" s="619" t="s">
        <v>556</v>
      </c>
      <c r="H119" s="620" t="s">
        <v>24</v>
      </c>
      <c r="I119" s="608" t="s">
        <v>578</v>
      </c>
      <c r="J119" s="620">
        <v>100</v>
      </c>
      <c r="K119" s="620" t="s">
        <v>572</v>
      </c>
      <c r="L119" s="640"/>
      <c r="M119" s="847">
        <v>330</v>
      </c>
      <c r="N119" s="846">
        <f t="shared" si="1"/>
        <v>330</v>
      </c>
      <c r="O119" s="847">
        <v>12</v>
      </c>
      <c r="P119" s="407" t="s">
        <v>1067</v>
      </c>
      <c r="Q119" s="535" t="s">
        <v>1170</v>
      </c>
      <c r="S119" s="630"/>
    </row>
    <row r="120" spans="1:19" ht="26.4" x14ac:dyDescent="0.25">
      <c r="A120" s="608" t="s">
        <v>305</v>
      </c>
      <c r="B120" s="608" t="s">
        <v>305</v>
      </c>
      <c r="C120" s="608">
        <v>2021</v>
      </c>
      <c r="D120" s="852" t="s">
        <v>360</v>
      </c>
      <c r="E120" s="610" t="s">
        <v>551</v>
      </c>
      <c r="F120" s="622" t="s">
        <v>309</v>
      </c>
      <c r="G120" s="619" t="s">
        <v>556</v>
      </c>
      <c r="H120" s="620" t="s">
        <v>25</v>
      </c>
      <c r="I120" s="608" t="s">
        <v>578</v>
      </c>
      <c r="J120" s="620">
        <v>100</v>
      </c>
      <c r="K120" s="620" t="s">
        <v>572</v>
      </c>
      <c r="L120" s="640"/>
      <c r="M120" s="847">
        <v>308</v>
      </c>
      <c r="N120" s="846">
        <f t="shared" si="1"/>
        <v>308</v>
      </c>
      <c r="O120" s="847">
        <v>12</v>
      </c>
      <c r="P120" s="407" t="s">
        <v>1067</v>
      </c>
      <c r="Q120" s="535" t="s">
        <v>1170</v>
      </c>
      <c r="S120" s="630"/>
    </row>
    <row r="121" spans="1:19" ht="26.4" x14ac:dyDescent="0.25">
      <c r="A121" s="608" t="s">
        <v>305</v>
      </c>
      <c r="B121" s="608" t="s">
        <v>305</v>
      </c>
      <c r="C121" s="608">
        <v>2021</v>
      </c>
      <c r="D121" s="852" t="s">
        <v>360</v>
      </c>
      <c r="E121" s="610" t="s">
        <v>551</v>
      </c>
      <c r="F121" s="622" t="s">
        <v>309</v>
      </c>
      <c r="G121" s="619" t="s">
        <v>556</v>
      </c>
      <c r="H121" s="608" t="s">
        <v>26</v>
      </c>
      <c r="I121" s="608" t="s">
        <v>578</v>
      </c>
      <c r="J121" s="620">
        <v>100</v>
      </c>
      <c r="K121" s="620" t="s">
        <v>572</v>
      </c>
      <c r="L121" s="640"/>
      <c r="M121" s="847">
        <v>308</v>
      </c>
      <c r="N121" s="846">
        <f t="shared" si="1"/>
        <v>308</v>
      </c>
      <c r="O121" s="847">
        <v>12</v>
      </c>
      <c r="P121" s="407" t="s">
        <v>1067</v>
      </c>
      <c r="Q121" s="535" t="s">
        <v>1170</v>
      </c>
      <c r="S121" s="630"/>
    </row>
    <row r="122" spans="1:19" x14ac:dyDescent="0.25">
      <c r="A122" s="608" t="s">
        <v>305</v>
      </c>
      <c r="B122" s="608" t="s">
        <v>305</v>
      </c>
      <c r="C122" s="608">
        <v>2021</v>
      </c>
      <c r="D122" s="852" t="s">
        <v>362</v>
      </c>
      <c r="E122" s="610" t="s">
        <v>551</v>
      </c>
      <c r="F122" s="622" t="s">
        <v>309</v>
      </c>
      <c r="G122" s="619" t="s">
        <v>556</v>
      </c>
      <c r="H122" s="620" t="s">
        <v>22</v>
      </c>
      <c r="I122" s="608" t="s">
        <v>571</v>
      </c>
      <c r="J122" s="620">
        <v>100</v>
      </c>
      <c r="K122" s="620" t="s">
        <v>572</v>
      </c>
      <c r="L122" s="345"/>
      <c r="M122" s="847">
        <v>152</v>
      </c>
      <c r="N122" s="846">
        <f t="shared" si="1"/>
        <v>152</v>
      </c>
      <c r="O122" s="847">
        <v>18</v>
      </c>
      <c r="P122" s="407" t="s">
        <v>1074</v>
      </c>
      <c r="Q122" s="615"/>
      <c r="R122" s="630"/>
    </row>
    <row r="123" spans="1:19" x14ac:dyDescent="0.25">
      <c r="A123" s="608" t="s">
        <v>305</v>
      </c>
      <c r="B123" s="608" t="s">
        <v>305</v>
      </c>
      <c r="C123" s="608">
        <v>2021</v>
      </c>
      <c r="D123" s="852" t="s">
        <v>362</v>
      </c>
      <c r="E123" s="610" t="s">
        <v>551</v>
      </c>
      <c r="F123" s="622" t="s">
        <v>309</v>
      </c>
      <c r="G123" s="619" t="s">
        <v>556</v>
      </c>
      <c r="H123" s="620" t="s">
        <v>23</v>
      </c>
      <c r="I123" s="608" t="s">
        <v>571</v>
      </c>
      <c r="J123" s="620">
        <v>100</v>
      </c>
      <c r="K123" s="620" t="s">
        <v>572</v>
      </c>
      <c r="L123" s="345"/>
      <c r="M123" s="847">
        <v>145</v>
      </c>
      <c r="N123" s="846">
        <f t="shared" si="1"/>
        <v>145</v>
      </c>
      <c r="O123" s="847">
        <v>18</v>
      </c>
      <c r="P123" s="407" t="s">
        <v>1074</v>
      </c>
      <c r="Q123" s="615"/>
      <c r="R123" s="630"/>
    </row>
    <row r="124" spans="1:19" x14ac:dyDescent="0.25">
      <c r="A124" s="608" t="s">
        <v>305</v>
      </c>
      <c r="B124" s="608" t="s">
        <v>305</v>
      </c>
      <c r="C124" s="608">
        <v>2021</v>
      </c>
      <c r="D124" s="852" t="s">
        <v>362</v>
      </c>
      <c r="E124" s="610" t="s">
        <v>551</v>
      </c>
      <c r="F124" s="622" t="s">
        <v>309</v>
      </c>
      <c r="G124" s="619" t="s">
        <v>556</v>
      </c>
      <c r="H124" s="620" t="s">
        <v>24</v>
      </c>
      <c r="I124" s="608" t="s">
        <v>571</v>
      </c>
      <c r="J124" s="620">
        <v>100</v>
      </c>
      <c r="K124" s="620" t="s">
        <v>572</v>
      </c>
      <c r="L124" s="345"/>
      <c r="M124" s="847">
        <v>152</v>
      </c>
      <c r="N124" s="846">
        <f t="shared" si="1"/>
        <v>152</v>
      </c>
      <c r="O124" s="847">
        <v>18</v>
      </c>
      <c r="P124" s="407" t="s">
        <v>1074</v>
      </c>
      <c r="Q124" s="615"/>
      <c r="R124" s="630"/>
    </row>
    <row r="125" spans="1:19" x14ac:dyDescent="0.25">
      <c r="A125" s="608" t="s">
        <v>305</v>
      </c>
      <c r="B125" s="608" t="s">
        <v>305</v>
      </c>
      <c r="C125" s="608">
        <v>2021</v>
      </c>
      <c r="D125" s="852" t="s">
        <v>362</v>
      </c>
      <c r="E125" s="610" t="s">
        <v>551</v>
      </c>
      <c r="F125" s="622" t="s">
        <v>309</v>
      </c>
      <c r="G125" s="619" t="s">
        <v>556</v>
      </c>
      <c r="H125" s="620" t="s">
        <v>25</v>
      </c>
      <c r="I125" s="608" t="s">
        <v>571</v>
      </c>
      <c r="J125" s="620">
        <v>100</v>
      </c>
      <c r="K125" s="620" t="s">
        <v>572</v>
      </c>
      <c r="L125" s="345"/>
      <c r="M125" s="847">
        <v>150</v>
      </c>
      <c r="N125" s="846">
        <f t="shared" si="1"/>
        <v>150</v>
      </c>
      <c r="O125" s="847">
        <v>18</v>
      </c>
      <c r="P125" s="407" t="s">
        <v>1074</v>
      </c>
      <c r="Q125" s="615"/>
      <c r="R125" s="630"/>
    </row>
    <row r="126" spans="1:19" x14ac:dyDescent="0.25">
      <c r="A126" s="608" t="s">
        <v>305</v>
      </c>
      <c r="B126" s="608" t="s">
        <v>305</v>
      </c>
      <c r="C126" s="608">
        <v>2021</v>
      </c>
      <c r="D126" s="852" t="s">
        <v>362</v>
      </c>
      <c r="E126" s="610" t="s">
        <v>551</v>
      </c>
      <c r="F126" s="622" t="s">
        <v>309</v>
      </c>
      <c r="G126" s="619" t="s">
        <v>556</v>
      </c>
      <c r="H126" s="608" t="s">
        <v>26</v>
      </c>
      <c r="I126" s="608" t="s">
        <v>571</v>
      </c>
      <c r="J126" s="620">
        <v>100</v>
      </c>
      <c r="K126" s="620" t="s">
        <v>572</v>
      </c>
      <c r="L126" s="345"/>
      <c r="M126" s="847">
        <v>152</v>
      </c>
      <c r="N126" s="846">
        <f t="shared" si="1"/>
        <v>152</v>
      </c>
      <c r="O126" s="847">
        <v>18</v>
      </c>
      <c r="P126" s="407" t="s">
        <v>1074</v>
      </c>
      <c r="Q126" s="615"/>
      <c r="R126" s="630"/>
    </row>
    <row r="127" spans="1:19" ht="39.6" x14ac:dyDescent="0.25">
      <c r="A127" s="608" t="s">
        <v>305</v>
      </c>
      <c r="B127" s="608" t="s">
        <v>305</v>
      </c>
      <c r="C127" s="608">
        <v>2021</v>
      </c>
      <c r="D127" s="852" t="s">
        <v>362</v>
      </c>
      <c r="E127" s="610" t="s">
        <v>551</v>
      </c>
      <c r="F127" s="622" t="s">
        <v>309</v>
      </c>
      <c r="G127" s="619" t="s">
        <v>556</v>
      </c>
      <c r="H127" s="620" t="s">
        <v>22</v>
      </c>
      <c r="I127" s="608" t="s">
        <v>578</v>
      </c>
      <c r="J127" s="620">
        <v>100</v>
      </c>
      <c r="K127" s="620" t="s">
        <v>572</v>
      </c>
      <c r="L127" s="345"/>
      <c r="M127" s="847">
        <v>167</v>
      </c>
      <c r="N127" s="846">
        <f t="shared" si="1"/>
        <v>167</v>
      </c>
      <c r="O127" s="847">
        <v>11</v>
      </c>
      <c r="P127" s="407" t="s">
        <v>1067</v>
      </c>
      <c r="Q127" s="625" t="s">
        <v>1176</v>
      </c>
      <c r="R127" s="630"/>
    </row>
    <row r="128" spans="1:19" ht="39.6" x14ac:dyDescent="0.25">
      <c r="A128" s="608" t="s">
        <v>305</v>
      </c>
      <c r="B128" s="608" t="s">
        <v>305</v>
      </c>
      <c r="C128" s="608">
        <v>2021</v>
      </c>
      <c r="D128" s="852" t="s">
        <v>362</v>
      </c>
      <c r="E128" s="610" t="s">
        <v>551</v>
      </c>
      <c r="F128" s="622" t="s">
        <v>309</v>
      </c>
      <c r="G128" s="619" t="s">
        <v>556</v>
      </c>
      <c r="H128" s="620" t="s">
        <v>23</v>
      </c>
      <c r="I128" s="608" t="s">
        <v>578</v>
      </c>
      <c r="J128" s="620">
        <v>100</v>
      </c>
      <c r="K128" s="620" t="s">
        <v>572</v>
      </c>
      <c r="L128" s="345"/>
      <c r="M128" s="847">
        <v>167</v>
      </c>
      <c r="N128" s="846">
        <f t="shared" si="1"/>
        <v>167</v>
      </c>
      <c r="O128" s="847">
        <v>11</v>
      </c>
      <c r="P128" s="407" t="s">
        <v>1067</v>
      </c>
      <c r="Q128" s="625" t="s">
        <v>1176</v>
      </c>
      <c r="R128" s="630"/>
    </row>
    <row r="129" spans="1:18" ht="39.6" x14ac:dyDescent="0.25">
      <c r="A129" s="608" t="s">
        <v>305</v>
      </c>
      <c r="B129" s="608" t="s">
        <v>305</v>
      </c>
      <c r="C129" s="608">
        <v>2021</v>
      </c>
      <c r="D129" s="852" t="s">
        <v>362</v>
      </c>
      <c r="E129" s="610" t="s">
        <v>551</v>
      </c>
      <c r="F129" s="622" t="s">
        <v>309</v>
      </c>
      <c r="G129" s="619" t="s">
        <v>556</v>
      </c>
      <c r="H129" s="620" t="s">
        <v>24</v>
      </c>
      <c r="I129" s="608" t="s">
        <v>578</v>
      </c>
      <c r="J129" s="620">
        <v>100</v>
      </c>
      <c r="K129" s="620" t="s">
        <v>572</v>
      </c>
      <c r="L129" s="345"/>
      <c r="M129" s="847">
        <v>167</v>
      </c>
      <c r="N129" s="846">
        <f t="shared" si="1"/>
        <v>167</v>
      </c>
      <c r="O129" s="847">
        <v>11</v>
      </c>
      <c r="P129" s="407" t="s">
        <v>1067</v>
      </c>
      <c r="Q129" s="625" t="s">
        <v>1176</v>
      </c>
      <c r="R129" s="630"/>
    </row>
    <row r="130" spans="1:18" ht="39.6" x14ac:dyDescent="0.25">
      <c r="A130" s="608" t="s">
        <v>305</v>
      </c>
      <c r="B130" s="608" t="s">
        <v>305</v>
      </c>
      <c r="C130" s="608">
        <v>2021</v>
      </c>
      <c r="D130" s="852" t="s">
        <v>362</v>
      </c>
      <c r="E130" s="610" t="s">
        <v>551</v>
      </c>
      <c r="F130" s="622" t="s">
        <v>309</v>
      </c>
      <c r="G130" s="619" t="s">
        <v>556</v>
      </c>
      <c r="H130" s="620" t="s">
        <v>25</v>
      </c>
      <c r="I130" s="608" t="s">
        <v>578</v>
      </c>
      <c r="J130" s="620">
        <v>100</v>
      </c>
      <c r="K130" s="620" t="s">
        <v>572</v>
      </c>
      <c r="L130" s="345"/>
      <c r="M130" s="847">
        <v>156</v>
      </c>
      <c r="N130" s="846">
        <f t="shared" si="1"/>
        <v>156</v>
      </c>
      <c r="O130" s="847">
        <v>11</v>
      </c>
      <c r="P130" s="407" t="s">
        <v>1067</v>
      </c>
      <c r="Q130" s="625" t="s">
        <v>1176</v>
      </c>
      <c r="R130" s="630"/>
    </row>
    <row r="131" spans="1:18" ht="39.6" x14ac:dyDescent="0.25">
      <c r="A131" s="608" t="s">
        <v>305</v>
      </c>
      <c r="B131" s="608" t="s">
        <v>305</v>
      </c>
      <c r="C131" s="608">
        <v>2021</v>
      </c>
      <c r="D131" s="852" t="s">
        <v>362</v>
      </c>
      <c r="E131" s="610" t="s">
        <v>551</v>
      </c>
      <c r="F131" s="622" t="s">
        <v>309</v>
      </c>
      <c r="G131" s="619" t="s">
        <v>556</v>
      </c>
      <c r="H131" s="608" t="s">
        <v>26</v>
      </c>
      <c r="I131" s="608" t="s">
        <v>578</v>
      </c>
      <c r="J131" s="620">
        <v>100</v>
      </c>
      <c r="K131" s="620" t="s">
        <v>572</v>
      </c>
      <c r="L131" s="345"/>
      <c r="M131" s="847">
        <v>156</v>
      </c>
      <c r="N131" s="846">
        <f t="shared" si="1"/>
        <v>156</v>
      </c>
      <c r="O131" s="847">
        <v>11</v>
      </c>
      <c r="P131" s="407" t="s">
        <v>1067</v>
      </c>
      <c r="Q131" s="625" t="s">
        <v>1176</v>
      </c>
      <c r="R131" s="630"/>
    </row>
    <row r="132" spans="1:18" ht="26.4" x14ac:dyDescent="0.25">
      <c r="A132" s="608" t="s">
        <v>305</v>
      </c>
      <c r="B132" s="608" t="s">
        <v>305</v>
      </c>
      <c r="C132" s="608">
        <v>2021</v>
      </c>
      <c r="D132" s="852" t="s">
        <v>364</v>
      </c>
      <c r="E132" s="610" t="s">
        <v>551</v>
      </c>
      <c r="F132" s="622" t="s">
        <v>309</v>
      </c>
      <c r="G132" s="619" t="s">
        <v>556</v>
      </c>
      <c r="H132" s="620" t="s">
        <v>22</v>
      </c>
      <c r="I132" s="608" t="s">
        <v>571</v>
      </c>
      <c r="J132" s="620">
        <v>200</v>
      </c>
      <c r="K132" s="620" t="s">
        <v>572</v>
      </c>
      <c r="L132" s="345"/>
      <c r="M132" s="847">
        <v>381</v>
      </c>
      <c r="N132" s="846">
        <f t="shared" si="1"/>
        <v>190.5</v>
      </c>
      <c r="O132" s="847">
        <v>10</v>
      </c>
      <c r="P132" s="407" t="s">
        <v>1087</v>
      </c>
      <c r="Q132" s="625" t="s">
        <v>1170</v>
      </c>
      <c r="R132" s="630"/>
    </row>
    <row r="133" spans="1:18" ht="26.4" x14ac:dyDescent="0.25">
      <c r="A133" s="608" t="s">
        <v>305</v>
      </c>
      <c r="B133" s="608" t="s">
        <v>305</v>
      </c>
      <c r="C133" s="608">
        <v>2021</v>
      </c>
      <c r="D133" s="852" t="s">
        <v>364</v>
      </c>
      <c r="E133" s="610" t="s">
        <v>551</v>
      </c>
      <c r="F133" s="622" t="s">
        <v>309</v>
      </c>
      <c r="G133" s="619" t="s">
        <v>556</v>
      </c>
      <c r="H133" s="620" t="s">
        <v>24</v>
      </c>
      <c r="I133" s="608" t="s">
        <v>571</v>
      </c>
      <c r="J133" s="620">
        <v>200</v>
      </c>
      <c r="K133" s="620" t="s">
        <v>572</v>
      </c>
      <c r="L133" s="345"/>
      <c r="M133" s="847">
        <v>381</v>
      </c>
      <c r="N133" s="846">
        <f t="shared" si="1"/>
        <v>190.5</v>
      </c>
      <c r="O133" s="847">
        <v>10</v>
      </c>
      <c r="P133" s="407" t="s">
        <v>1087</v>
      </c>
      <c r="Q133" s="625" t="s">
        <v>1170</v>
      </c>
      <c r="R133" s="630"/>
    </row>
    <row r="134" spans="1:18" ht="26.4" x14ac:dyDescent="0.25">
      <c r="A134" s="608" t="s">
        <v>305</v>
      </c>
      <c r="B134" s="608" t="s">
        <v>305</v>
      </c>
      <c r="C134" s="608">
        <v>2021</v>
      </c>
      <c r="D134" s="852" t="s">
        <v>364</v>
      </c>
      <c r="E134" s="610" t="s">
        <v>551</v>
      </c>
      <c r="F134" s="622" t="s">
        <v>309</v>
      </c>
      <c r="G134" s="619" t="s">
        <v>556</v>
      </c>
      <c r="H134" s="620" t="s">
        <v>25</v>
      </c>
      <c r="I134" s="608" t="s">
        <v>571</v>
      </c>
      <c r="J134" s="620">
        <v>200</v>
      </c>
      <c r="K134" s="620" t="s">
        <v>572</v>
      </c>
      <c r="L134" s="345"/>
      <c r="M134" s="847">
        <v>381</v>
      </c>
      <c r="N134" s="846">
        <f t="shared" ref="N134:N197" si="2">100*M134/J134</f>
        <v>190.5</v>
      </c>
      <c r="O134" s="847">
        <v>10</v>
      </c>
      <c r="P134" s="407" t="s">
        <v>1087</v>
      </c>
      <c r="Q134" s="625" t="s">
        <v>1170</v>
      </c>
      <c r="R134" s="630"/>
    </row>
    <row r="135" spans="1:18" ht="26.4" x14ac:dyDescent="0.25">
      <c r="A135" s="608" t="s">
        <v>305</v>
      </c>
      <c r="B135" s="608" t="s">
        <v>305</v>
      </c>
      <c r="C135" s="608">
        <v>2021</v>
      </c>
      <c r="D135" s="852" t="s">
        <v>364</v>
      </c>
      <c r="E135" s="610" t="s">
        <v>551</v>
      </c>
      <c r="F135" s="622" t="s">
        <v>309</v>
      </c>
      <c r="G135" s="619" t="s">
        <v>556</v>
      </c>
      <c r="H135" s="608" t="s">
        <v>26</v>
      </c>
      <c r="I135" s="608" t="s">
        <v>571</v>
      </c>
      <c r="J135" s="620">
        <v>200</v>
      </c>
      <c r="K135" s="620" t="s">
        <v>572</v>
      </c>
      <c r="L135" s="345"/>
      <c r="M135" s="847">
        <v>381</v>
      </c>
      <c r="N135" s="846">
        <f t="shared" si="2"/>
        <v>190.5</v>
      </c>
      <c r="O135" s="847">
        <v>10</v>
      </c>
      <c r="P135" s="407" t="s">
        <v>1087</v>
      </c>
      <c r="Q135" s="625" t="s">
        <v>1170</v>
      </c>
      <c r="R135" s="630"/>
    </row>
    <row r="136" spans="1:18" ht="39.6" x14ac:dyDescent="0.25">
      <c r="A136" s="608" t="s">
        <v>305</v>
      </c>
      <c r="B136" s="608" t="s">
        <v>305</v>
      </c>
      <c r="C136" s="608">
        <v>2021</v>
      </c>
      <c r="D136" s="852" t="s">
        <v>364</v>
      </c>
      <c r="E136" s="610" t="s">
        <v>551</v>
      </c>
      <c r="F136" s="622" t="s">
        <v>309</v>
      </c>
      <c r="G136" s="619" t="s">
        <v>556</v>
      </c>
      <c r="H136" s="620" t="s">
        <v>22</v>
      </c>
      <c r="I136" s="608" t="s">
        <v>578</v>
      </c>
      <c r="J136" s="620">
        <v>300</v>
      </c>
      <c r="K136" s="620" t="s">
        <v>572</v>
      </c>
      <c r="L136" s="345"/>
      <c r="M136" s="847">
        <v>160</v>
      </c>
      <c r="N136" s="846">
        <f t="shared" si="2"/>
        <v>53.333333333333336</v>
      </c>
      <c r="O136" s="847">
        <v>8</v>
      </c>
      <c r="P136" s="407" t="s">
        <v>1067</v>
      </c>
      <c r="Q136" s="625" t="s">
        <v>1229</v>
      </c>
      <c r="R136" s="630"/>
    </row>
    <row r="137" spans="1:18" ht="39.6" x14ac:dyDescent="0.25">
      <c r="A137" s="608" t="s">
        <v>305</v>
      </c>
      <c r="B137" s="608" t="s">
        <v>305</v>
      </c>
      <c r="C137" s="608">
        <v>2021</v>
      </c>
      <c r="D137" s="852" t="s">
        <v>364</v>
      </c>
      <c r="E137" s="610" t="s">
        <v>551</v>
      </c>
      <c r="F137" s="622" t="s">
        <v>309</v>
      </c>
      <c r="G137" s="619" t="s">
        <v>556</v>
      </c>
      <c r="H137" s="620" t="s">
        <v>24</v>
      </c>
      <c r="I137" s="608" t="s">
        <v>578</v>
      </c>
      <c r="J137" s="620">
        <v>300</v>
      </c>
      <c r="K137" s="620" t="s">
        <v>572</v>
      </c>
      <c r="L137" s="345"/>
      <c r="M137" s="847">
        <v>160</v>
      </c>
      <c r="N137" s="846">
        <f t="shared" si="2"/>
        <v>53.333333333333336</v>
      </c>
      <c r="O137" s="847">
        <v>8</v>
      </c>
      <c r="P137" s="407" t="s">
        <v>1067</v>
      </c>
      <c r="Q137" s="625" t="s">
        <v>1229</v>
      </c>
      <c r="R137" s="630"/>
    </row>
    <row r="138" spans="1:18" ht="39.6" x14ac:dyDescent="0.25">
      <c r="A138" s="608" t="s">
        <v>305</v>
      </c>
      <c r="B138" s="608" t="s">
        <v>305</v>
      </c>
      <c r="C138" s="608">
        <v>2021</v>
      </c>
      <c r="D138" s="852" t="s">
        <v>364</v>
      </c>
      <c r="E138" s="610" t="s">
        <v>551</v>
      </c>
      <c r="F138" s="622" t="s">
        <v>309</v>
      </c>
      <c r="G138" s="619" t="s">
        <v>556</v>
      </c>
      <c r="H138" s="620" t="s">
        <v>25</v>
      </c>
      <c r="I138" s="608" t="s">
        <v>578</v>
      </c>
      <c r="J138" s="620">
        <v>300</v>
      </c>
      <c r="K138" s="620" t="s">
        <v>572</v>
      </c>
      <c r="L138" s="345"/>
      <c r="M138" s="847">
        <v>158</v>
      </c>
      <c r="N138" s="846">
        <f t="shared" si="2"/>
        <v>52.666666666666664</v>
      </c>
      <c r="O138" s="847">
        <v>8</v>
      </c>
      <c r="P138" s="407" t="s">
        <v>1067</v>
      </c>
      <c r="Q138" s="625" t="s">
        <v>1229</v>
      </c>
      <c r="R138" s="630"/>
    </row>
    <row r="139" spans="1:18" ht="39.6" x14ac:dyDescent="0.25">
      <c r="A139" s="608" t="s">
        <v>305</v>
      </c>
      <c r="B139" s="608" t="s">
        <v>305</v>
      </c>
      <c r="C139" s="608">
        <v>2021</v>
      </c>
      <c r="D139" s="852" t="s">
        <v>364</v>
      </c>
      <c r="E139" s="610" t="s">
        <v>551</v>
      </c>
      <c r="F139" s="622" t="s">
        <v>309</v>
      </c>
      <c r="G139" s="619" t="s">
        <v>556</v>
      </c>
      <c r="H139" s="608" t="s">
        <v>26</v>
      </c>
      <c r="I139" s="608" t="s">
        <v>578</v>
      </c>
      <c r="J139" s="620">
        <v>300</v>
      </c>
      <c r="K139" s="620" t="s">
        <v>572</v>
      </c>
      <c r="L139" s="345"/>
      <c r="M139" s="847">
        <v>158</v>
      </c>
      <c r="N139" s="846">
        <f t="shared" si="2"/>
        <v>52.666666666666664</v>
      </c>
      <c r="O139" s="847">
        <v>8</v>
      </c>
      <c r="P139" s="407" t="s">
        <v>1067</v>
      </c>
      <c r="Q139" s="625" t="s">
        <v>1229</v>
      </c>
      <c r="R139" s="630"/>
    </row>
    <row r="140" spans="1:18" x14ac:dyDescent="0.25">
      <c r="A140" s="608" t="s">
        <v>305</v>
      </c>
      <c r="B140" s="608" t="s">
        <v>305</v>
      </c>
      <c r="C140" s="608">
        <v>2021</v>
      </c>
      <c r="D140" s="852" t="s">
        <v>367</v>
      </c>
      <c r="E140" s="610" t="s">
        <v>551</v>
      </c>
      <c r="F140" s="622" t="s">
        <v>309</v>
      </c>
      <c r="G140" s="619" t="s">
        <v>556</v>
      </c>
      <c r="H140" s="620" t="s">
        <v>22</v>
      </c>
      <c r="I140" s="608" t="s">
        <v>571</v>
      </c>
      <c r="J140" s="620">
        <v>500</v>
      </c>
      <c r="K140" s="620" t="s">
        <v>572</v>
      </c>
      <c r="L140" s="345"/>
      <c r="M140" s="847">
        <v>603</v>
      </c>
      <c r="N140" s="846">
        <f t="shared" si="2"/>
        <v>120.6</v>
      </c>
      <c r="O140" s="847">
        <v>25</v>
      </c>
      <c r="P140" s="407" t="s">
        <v>1088</v>
      </c>
      <c r="Q140" s="615"/>
    </row>
    <row r="141" spans="1:18" x14ac:dyDescent="0.25">
      <c r="A141" s="608" t="s">
        <v>305</v>
      </c>
      <c r="B141" s="608" t="s">
        <v>305</v>
      </c>
      <c r="C141" s="608">
        <v>2021</v>
      </c>
      <c r="D141" s="852" t="s">
        <v>369</v>
      </c>
      <c r="E141" s="610" t="s">
        <v>551</v>
      </c>
      <c r="F141" s="622" t="s">
        <v>309</v>
      </c>
      <c r="G141" s="619" t="s">
        <v>556</v>
      </c>
      <c r="H141" s="620" t="s">
        <v>22</v>
      </c>
      <c r="I141" s="608" t="s">
        <v>571</v>
      </c>
      <c r="J141" s="620">
        <v>100</v>
      </c>
      <c r="K141" s="620" t="s">
        <v>572</v>
      </c>
      <c r="L141" s="345"/>
      <c r="M141" s="847">
        <v>117</v>
      </c>
      <c r="N141" s="846">
        <f t="shared" si="2"/>
        <v>117</v>
      </c>
      <c r="O141" s="847">
        <v>18</v>
      </c>
      <c r="P141" s="407" t="s">
        <v>1074</v>
      </c>
      <c r="Q141" s="615"/>
    </row>
    <row r="142" spans="1:18" ht="26.4" x14ac:dyDescent="0.25">
      <c r="A142" s="608" t="s">
        <v>305</v>
      </c>
      <c r="B142" s="608" t="s">
        <v>305</v>
      </c>
      <c r="C142" s="608">
        <v>2021</v>
      </c>
      <c r="D142" s="852" t="s">
        <v>369</v>
      </c>
      <c r="E142" s="610" t="s">
        <v>551</v>
      </c>
      <c r="F142" s="622" t="s">
        <v>309</v>
      </c>
      <c r="G142" s="619" t="s">
        <v>556</v>
      </c>
      <c r="H142" s="620" t="s">
        <v>22</v>
      </c>
      <c r="I142" s="608" t="s">
        <v>578</v>
      </c>
      <c r="J142" s="620">
        <v>100</v>
      </c>
      <c r="K142" s="620" t="s">
        <v>572</v>
      </c>
      <c r="L142" s="345"/>
      <c r="M142" s="847">
        <v>90</v>
      </c>
      <c r="N142" s="846">
        <f t="shared" si="2"/>
        <v>90</v>
      </c>
      <c r="O142" s="847">
        <v>14</v>
      </c>
      <c r="P142" s="407" t="s">
        <v>1067</v>
      </c>
      <c r="Q142" s="615"/>
    </row>
    <row r="143" spans="1:18" x14ac:dyDescent="0.25">
      <c r="A143" s="608" t="s">
        <v>305</v>
      </c>
      <c r="B143" s="608" t="s">
        <v>305</v>
      </c>
      <c r="C143" s="608">
        <v>2021</v>
      </c>
      <c r="D143" s="852" t="s">
        <v>372</v>
      </c>
      <c r="E143" s="610" t="s">
        <v>551</v>
      </c>
      <c r="F143" s="622" t="s">
        <v>309</v>
      </c>
      <c r="G143" s="619" t="s">
        <v>556</v>
      </c>
      <c r="H143" s="620" t="s">
        <v>22</v>
      </c>
      <c r="I143" s="608" t="s">
        <v>571</v>
      </c>
      <c r="J143" s="620">
        <v>400</v>
      </c>
      <c r="K143" s="620" t="s">
        <v>572</v>
      </c>
      <c r="L143" s="345"/>
      <c r="M143" s="847">
        <v>597</v>
      </c>
      <c r="N143" s="846">
        <f t="shared" si="2"/>
        <v>149.25</v>
      </c>
      <c r="O143" s="847">
        <v>12</v>
      </c>
      <c r="P143" s="407" t="s">
        <v>1089</v>
      </c>
      <c r="Q143" s="615"/>
    </row>
    <row r="144" spans="1:18" x14ac:dyDescent="0.25">
      <c r="A144" s="608" t="s">
        <v>305</v>
      </c>
      <c r="B144" s="608" t="s">
        <v>305</v>
      </c>
      <c r="C144" s="608">
        <v>2021</v>
      </c>
      <c r="D144" s="852" t="s">
        <v>372</v>
      </c>
      <c r="E144" s="610" t="s">
        <v>551</v>
      </c>
      <c r="F144" s="622" t="s">
        <v>309</v>
      </c>
      <c r="G144" s="619" t="s">
        <v>556</v>
      </c>
      <c r="H144" s="620" t="s">
        <v>24</v>
      </c>
      <c r="I144" s="608" t="s">
        <v>571</v>
      </c>
      <c r="J144" s="620">
        <v>400</v>
      </c>
      <c r="K144" s="620" t="s">
        <v>572</v>
      </c>
      <c r="L144" s="345"/>
      <c r="M144" s="847">
        <v>597</v>
      </c>
      <c r="N144" s="846">
        <f t="shared" si="2"/>
        <v>149.25</v>
      </c>
      <c r="O144" s="847">
        <v>12</v>
      </c>
      <c r="P144" s="407" t="s">
        <v>1089</v>
      </c>
      <c r="Q144" s="615"/>
    </row>
    <row r="145" spans="1:17" x14ac:dyDescent="0.25">
      <c r="A145" s="608" t="s">
        <v>305</v>
      </c>
      <c r="B145" s="608" t="s">
        <v>305</v>
      </c>
      <c r="C145" s="608">
        <v>2021</v>
      </c>
      <c r="D145" s="852" t="s">
        <v>372</v>
      </c>
      <c r="E145" s="610" t="s">
        <v>551</v>
      </c>
      <c r="F145" s="622" t="s">
        <v>309</v>
      </c>
      <c r="G145" s="619" t="s">
        <v>556</v>
      </c>
      <c r="H145" s="620" t="s">
        <v>25</v>
      </c>
      <c r="I145" s="608" t="s">
        <v>571</v>
      </c>
      <c r="J145" s="620">
        <v>400</v>
      </c>
      <c r="K145" s="620" t="s">
        <v>572</v>
      </c>
      <c r="L145" s="345"/>
      <c r="M145" s="847">
        <v>597</v>
      </c>
      <c r="N145" s="846">
        <f t="shared" si="2"/>
        <v>149.25</v>
      </c>
      <c r="O145" s="847">
        <v>12</v>
      </c>
      <c r="P145" s="407" t="s">
        <v>1089</v>
      </c>
      <c r="Q145" s="615"/>
    </row>
    <row r="146" spans="1:17" x14ac:dyDescent="0.25">
      <c r="A146" s="608" t="s">
        <v>305</v>
      </c>
      <c r="B146" s="608" t="s">
        <v>305</v>
      </c>
      <c r="C146" s="608">
        <v>2021</v>
      </c>
      <c r="D146" s="852" t="s">
        <v>372</v>
      </c>
      <c r="E146" s="610" t="s">
        <v>551</v>
      </c>
      <c r="F146" s="622" t="s">
        <v>309</v>
      </c>
      <c r="G146" s="619" t="s">
        <v>556</v>
      </c>
      <c r="H146" s="620" t="s">
        <v>26</v>
      </c>
      <c r="I146" s="608" t="s">
        <v>571</v>
      </c>
      <c r="J146" s="620">
        <v>400</v>
      </c>
      <c r="K146" s="620" t="s">
        <v>572</v>
      </c>
      <c r="L146" s="345"/>
      <c r="M146" s="847">
        <v>597</v>
      </c>
      <c r="N146" s="846">
        <f t="shared" si="2"/>
        <v>149.25</v>
      </c>
      <c r="O146" s="847">
        <v>12</v>
      </c>
      <c r="P146" s="407" t="s">
        <v>1089</v>
      </c>
      <c r="Q146" s="615"/>
    </row>
    <row r="147" spans="1:17" ht="39.6" x14ac:dyDescent="0.25">
      <c r="A147" s="608" t="s">
        <v>305</v>
      </c>
      <c r="B147" s="608" t="s">
        <v>305</v>
      </c>
      <c r="C147" s="608">
        <v>2021</v>
      </c>
      <c r="D147" s="852" t="s">
        <v>372</v>
      </c>
      <c r="E147" s="610" t="s">
        <v>551</v>
      </c>
      <c r="F147" s="622" t="s">
        <v>309</v>
      </c>
      <c r="G147" s="619" t="s">
        <v>556</v>
      </c>
      <c r="H147" s="608" t="s">
        <v>22</v>
      </c>
      <c r="I147" s="608" t="s">
        <v>578</v>
      </c>
      <c r="J147" s="620">
        <v>300</v>
      </c>
      <c r="K147" s="620" t="s">
        <v>572</v>
      </c>
      <c r="L147" s="345"/>
      <c r="M147" s="847">
        <v>986</v>
      </c>
      <c r="N147" s="846">
        <f t="shared" si="2"/>
        <v>328.66666666666669</v>
      </c>
      <c r="O147" s="847">
        <v>17</v>
      </c>
      <c r="P147" s="407" t="s">
        <v>1067</v>
      </c>
      <c r="Q147" s="625" t="s">
        <v>1176</v>
      </c>
    </row>
    <row r="148" spans="1:17" ht="39.6" x14ac:dyDescent="0.25">
      <c r="A148" s="608" t="s">
        <v>305</v>
      </c>
      <c r="B148" s="608" t="s">
        <v>305</v>
      </c>
      <c r="C148" s="608">
        <v>2021</v>
      </c>
      <c r="D148" s="852" t="s">
        <v>372</v>
      </c>
      <c r="E148" s="610" t="s">
        <v>551</v>
      </c>
      <c r="F148" s="622" t="s">
        <v>309</v>
      </c>
      <c r="G148" s="619" t="s">
        <v>556</v>
      </c>
      <c r="H148" s="620" t="s">
        <v>24</v>
      </c>
      <c r="I148" s="608" t="s">
        <v>578</v>
      </c>
      <c r="J148" s="620">
        <v>300</v>
      </c>
      <c r="K148" s="620" t="s">
        <v>572</v>
      </c>
      <c r="L148" s="345"/>
      <c r="M148" s="847">
        <v>986</v>
      </c>
      <c r="N148" s="846">
        <f t="shared" si="2"/>
        <v>328.66666666666669</v>
      </c>
      <c r="O148" s="847">
        <v>17</v>
      </c>
      <c r="P148" s="407" t="s">
        <v>1067</v>
      </c>
      <c r="Q148" s="625" t="s">
        <v>1176</v>
      </c>
    </row>
    <row r="149" spans="1:17" ht="39.6" x14ac:dyDescent="0.25">
      <c r="A149" s="608" t="s">
        <v>305</v>
      </c>
      <c r="B149" s="608" t="s">
        <v>305</v>
      </c>
      <c r="C149" s="608">
        <v>2021</v>
      </c>
      <c r="D149" s="852" t="s">
        <v>372</v>
      </c>
      <c r="E149" s="610" t="s">
        <v>551</v>
      </c>
      <c r="F149" s="622" t="s">
        <v>309</v>
      </c>
      <c r="G149" s="619" t="s">
        <v>556</v>
      </c>
      <c r="H149" s="620" t="s">
        <v>25</v>
      </c>
      <c r="I149" s="608" t="s">
        <v>578</v>
      </c>
      <c r="J149" s="620">
        <v>300</v>
      </c>
      <c r="K149" s="620" t="s">
        <v>572</v>
      </c>
      <c r="L149" s="345"/>
      <c r="M149" s="847">
        <v>982</v>
      </c>
      <c r="N149" s="846">
        <f t="shared" si="2"/>
        <v>327.33333333333331</v>
      </c>
      <c r="O149" s="847">
        <v>17</v>
      </c>
      <c r="P149" s="407" t="s">
        <v>1067</v>
      </c>
      <c r="Q149" s="625" t="s">
        <v>1176</v>
      </c>
    </row>
    <row r="150" spans="1:17" ht="39.6" x14ac:dyDescent="0.25">
      <c r="A150" s="608" t="s">
        <v>305</v>
      </c>
      <c r="B150" s="608" t="s">
        <v>305</v>
      </c>
      <c r="C150" s="608">
        <v>2021</v>
      </c>
      <c r="D150" s="852" t="s">
        <v>372</v>
      </c>
      <c r="E150" s="610" t="s">
        <v>551</v>
      </c>
      <c r="F150" s="622" t="s">
        <v>309</v>
      </c>
      <c r="G150" s="619" t="s">
        <v>556</v>
      </c>
      <c r="H150" s="620" t="s">
        <v>26</v>
      </c>
      <c r="I150" s="608" t="s">
        <v>578</v>
      </c>
      <c r="J150" s="620">
        <v>300</v>
      </c>
      <c r="K150" s="620" t="s">
        <v>572</v>
      </c>
      <c r="L150" s="345"/>
      <c r="M150" s="847">
        <v>982</v>
      </c>
      <c r="N150" s="846">
        <f t="shared" si="2"/>
        <v>327.33333333333331</v>
      </c>
      <c r="O150" s="847">
        <v>17</v>
      </c>
      <c r="P150" s="407" t="s">
        <v>1067</v>
      </c>
      <c r="Q150" s="625" t="s">
        <v>1176</v>
      </c>
    </row>
    <row r="151" spans="1:17" x14ac:dyDescent="0.25">
      <c r="A151" s="608" t="s">
        <v>305</v>
      </c>
      <c r="B151" s="608" t="s">
        <v>305</v>
      </c>
      <c r="C151" s="608">
        <v>2021</v>
      </c>
      <c r="D151" s="852" t="s">
        <v>374</v>
      </c>
      <c r="E151" s="610" t="s">
        <v>551</v>
      </c>
      <c r="F151" s="622" t="s">
        <v>309</v>
      </c>
      <c r="G151" s="619" t="s">
        <v>556</v>
      </c>
      <c r="H151" s="608" t="s">
        <v>22</v>
      </c>
      <c r="I151" s="608" t="s">
        <v>571</v>
      </c>
      <c r="J151" s="620">
        <v>400</v>
      </c>
      <c r="K151" s="620" t="s">
        <v>572</v>
      </c>
      <c r="L151" s="345"/>
      <c r="M151" s="847">
        <v>406</v>
      </c>
      <c r="N151" s="846">
        <f t="shared" si="2"/>
        <v>101.5</v>
      </c>
      <c r="O151" s="847">
        <v>5</v>
      </c>
      <c r="P151" s="407" t="s">
        <v>1080</v>
      </c>
      <c r="Q151" s="615"/>
    </row>
    <row r="152" spans="1:17" x14ac:dyDescent="0.25">
      <c r="A152" s="608" t="s">
        <v>305</v>
      </c>
      <c r="B152" s="608" t="s">
        <v>305</v>
      </c>
      <c r="C152" s="608">
        <v>2021</v>
      </c>
      <c r="D152" s="852" t="s">
        <v>376</v>
      </c>
      <c r="E152" s="610" t="s">
        <v>551</v>
      </c>
      <c r="F152" s="622" t="s">
        <v>309</v>
      </c>
      <c r="G152" s="619" t="s">
        <v>556</v>
      </c>
      <c r="H152" s="608" t="s">
        <v>22</v>
      </c>
      <c r="I152" s="608" t="s">
        <v>571</v>
      </c>
      <c r="J152" s="620">
        <v>700</v>
      </c>
      <c r="K152" s="620" t="s">
        <v>572</v>
      </c>
      <c r="L152" s="345"/>
      <c r="M152" s="847">
        <v>681</v>
      </c>
      <c r="N152" s="846">
        <f t="shared" si="2"/>
        <v>97.285714285714292</v>
      </c>
      <c r="O152" s="847">
        <v>23</v>
      </c>
      <c r="P152" s="407" t="s">
        <v>1090</v>
      </c>
      <c r="Q152" s="615"/>
    </row>
    <row r="153" spans="1:17" x14ac:dyDescent="0.25">
      <c r="A153" s="608" t="s">
        <v>305</v>
      </c>
      <c r="B153" s="608" t="s">
        <v>305</v>
      </c>
      <c r="C153" s="608">
        <v>2021</v>
      </c>
      <c r="D153" s="852" t="s">
        <v>376</v>
      </c>
      <c r="E153" s="610" t="s">
        <v>551</v>
      </c>
      <c r="F153" s="622" t="s">
        <v>309</v>
      </c>
      <c r="G153" s="619" t="s">
        <v>556</v>
      </c>
      <c r="H153" s="620" t="s">
        <v>23</v>
      </c>
      <c r="I153" s="608" t="s">
        <v>571</v>
      </c>
      <c r="J153" s="620">
        <v>700</v>
      </c>
      <c r="K153" s="620" t="s">
        <v>572</v>
      </c>
      <c r="L153" s="345"/>
      <c r="M153" s="847">
        <v>680</v>
      </c>
      <c r="N153" s="846">
        <f t="shared" si="2"/>
        <v>97.142857142857139</v>
      </c>
      <c r="O153" s="847">
        <v>23</v>
      </c>
      <c r="P153" s="407" t="s">
        <v>1090</v>
      </c>
      <c r="Q153" s="615"/>
    </row>
    <row r="154" spans="1:17" x14ac:dyDescent="0.25">
      <c r="A154" s="608" t="s">
        <v>305</v>
      </c>
      <c r="B154" s="608" t="s">
        <v>305</v>
      </c>
      <c r="C154" s="608">
        <v>2021</v>
      </c>
      <c r="D154" s="852" t="s">
        <v>376</v>
      </c>
      <c r="E154" s="610" t="s">
        <v>551</v>
      </c>
      <c r="F154" s="622" t="s">
        <v>309</v>
      </c>
      <c r="G154" s="619" t="s">
        <v>556</v>
      </c>
      <c r="H154" s="620" t="s">
        <v>24</v>
      </c>
      <c r="I154" s="608" t="s">
        <v>571</v>
      </c>
      <c r="J154" s="620">
        <v>700</v>
      </c>
      <c r="K154" s="620" t="s">
        <v>572</v>
      </c>
      <c r="L154" s="345"/>
      <c r="M154" s="847">
        <v>681</v>
      </c>
      <c r="N154" s="846">
        <f t="shared" si="2"/>
        <v>97.285714285714292</v>
      </c>
      <c r="O154" s="847">
        <v>23</v>
      </c>
      <c r="P154" s="407" t="s">
        <v>1090</v>
      </c>
      <c r="Q154" s="615"/>
    </row>
    <row r="155" spans="1:17" x14ac:dyDescent="0.25">
      <c r="A155" s="608" t="s">
        <v>305</v>
      </c>
      <c r="B155" s="608" t="s">
        <v>305</v>
      </c>
      <c r="C155" s="608">
        <v>2021</v>
      </c>
      <c r="D155" s="852" t="s">
        <v>376</v>
      </c>
      <c r="E155" s="610" t="s">
        <v>551</v>
      </c>
      <c r="F155" s="622" t="s">
        <v>309</v>
      </c>
      <c r="G155" s="619" t="s">
        <v>556</v>
      </c>
      <c r="H155" s="620" t="s">
        <v>25</v>
      </c>
      <c r="I155" s="608" t="s">
        <v>571</v>
      </c>
      <c r="J155" s="620">
        <v>700</v>
      </c>
      <c r="K155" s="620" t="s">
        <v>572</v>
      </c>
      <c r="L155" s="345"/>
      <c r="M155" s="847">
        <v>681</v>
      </c>
      <c r="N155" s="846">
        <f t="shared" si="2"/>
        <v>97.285714285714292</v>
      </c>
      <c r="O155" s="847">
        <v>23</v>
      </c>
      <c r="P155" s="407" t="s">
        <v>1090</v>
      </c>
      <c r="Q155" s="615"/>
    </row>
    <row r="156" spans="1:17" x14ac:dyDescent="0.25">
      <c r="A156" s="608" t="s">
        <v>305</v>
      </c>
      <c r="B156" s="608" t="s">
        <v>305</v>
      </c>
      <c r="C156" s="608">
        <v>2021</v>
      </c>
      <c r="D156" s="852" t="s">
        <v>376</v>
      </c>
      <c r="E156" s="610" t="s">
        <v>551</v>
      </c>
      <c r="F156" s="622" t="s">
        <v>309</v>
      </c>
      <c r="G156" s="619" t="s">
        <v>556</v>
      </c>
      <c r="H156" s="620" t="s">
        <v>26</v>
      </c>
      <c r="I156" s="608" t="s">
        <v>571</v>
      </c>
      <c r="J156" s="620">
        <v>700</v>
      </c>
      <c r="K156" s="620" t="s">
        <v>572</v>
      </c>
      <c r="L156" s="345"/>
      <c r="M156" s="847">
        <v>681</v>
      </c>
      <c r="N156" s="846">
        <f t="shared" si="2"/>
        <v>97.285714285714292</v>
      </c>
      <c r="O156" s="847">
        <v>23</v>
      </c>
      <c r="P156" s="407" t="s">
        <v>1090</v>
      </c>
      <c r="Q156" s="615"/>
    </row>
    <row r="157" spans="1:17" x14ac:dyDescent="0.25">
      <c r="A157" s="608" t="s">
        <v>305</v>
      </c>
      <c r="B157" s="608" t="s">
        <v>305</v>
      </c>
      <c r="C157" s="608">
        <v>2021</v>
      </c>
      <c r="D157" s="852" t="s">
        <v>558</v>
      </c>
      <c r="E157" s="610" t="s">
        <v>551</v>
      </c>
      <c r="F157" s="622" t="s">
        <v>309</v>
      </c>
      <c r="G157" s="619" t="s">
        <v>556</v>
      </c>
      <c r="H157" s="608" t="s">
        <v>22</v>
      </c>
      <c r="I157" s="608" t="s">
        <v>571</v>
      </c>
      <c r="J157" s="620">
        <v>400</v>
      </c>
      <c r="K157" s="620" t="s">
        <v>572</v>
      </c>
      <c r="L157" s="345"/>
      <c r="M157" s="847">
        <v>360</v>
      </c>
      <c r="N157" s="846">
        <f t="shared" si="2"/>
        <v>90</v>
      </c>
      <c r="O157" s="847">
        <v>20</v>
      </c>
      <c r="P157" s="407" t="s">
        <v>1079</v>
      </c>
      <c r="Q157" s="615"/>
    </row>
    <row r="158" spans="1:17" x14ac:dyDescent="0.25">
      <c r="A158" s="608" t="s">
        <v>305</v>
      </c>
      <c r="B158" s="608" t="s">
        <v>305</v>
      </c>
      <c r="C158" s="608">
        <v>2021</v>
      </c>
      <c r="D158" s="852" t="s">
        <v>559</v>
      </c>
      <c r="E158" s="610" t="s">
        <v>551</v>
      </c>
      <c r="F158" s="622" t="s">
        <v>309</v>
      </c>
      <c r="G158" s="619" t="s">
        <v>556</v>
      </c>
      <c r="H158" s="608" t="s">
        <v>22</v>
      </c>
      <c r="I158" s="608" t="s">
        <v>571</v>
      </c>
      <c r="J158" s="620">
        <v>200</v>
      </c>
      <c r="K158" s="620" t="s">
        <v>572</v>
      </c>
      <c r="L158" s="345"/>
      <c r="M158" s="847">
        <v>215</v>
      </c>
      <c r="N158" s="846">
        <f t="shared" si="2"/>
        <v>107.5</v>
      </c>
      <c r="O158" s="847">
        <v>8</v>
      </c>
      <c r="P158" s="407" t="s">
        <v>1073</v>
      </c>
      <c r="Q158" s="615"/>
    </row>
    <row r="159" spans="1:17" x14ac:dyDescent="0.25">
      <c r="A159" s="608" t="s">
        <v>305</v>
      </c>
      <c r="B159" s="608" t="s">
        <v>305</v>
      </c>
      <c r="C159" s="608">
        <v>2021</v>
      </c>
      <c r="D159" s="852" t="s">
        <v>380</v>
      </c>
      <c r="E159" s="610" t="s">
        <v>551</v>
      </c>
      <c r="F159" s="622" t="s">
        <v>309</v>
      </c>
      <c r="G159" s="619" t="s">
        <v>556</v>
      </c>
      <c r="H159" s="620" t="s">
        <v>22</v>
      </c>
      <c r="I159" s="608" t="s">
        <v>571</v>
      </c>
      <c r="J159" s="620">
        <v>250</v>
      </c>
      <c r="K159" s="620" t="s">
        <v>572</v>
      </c>
      <c r="L159" s="345"/>
      <c r="M159" s="847">
        <v>257</v>
      </c>
      <c r="N159" s="846">
        <f t="shared" si="2"/>
        <v>102.8</v>
      </c>
      <c r="O159" s="847">
        <v>14</v>
      </c>
      <c r="P159" s="407" t="s">
        <v>1073</v>
      </c>
      <c r="Q159" s="615"/>
    </row>
    <row r="160" spans="1:17" x14ac:dyDescent="0.25">
      <c r="A160" s="608" t="s">
        <v>305</v>
      </c>
      <c r="B160" s="608" t="s">
        <v>305</v>
      </c>
      <c r="C160" s="608">
        <v>2021</v>
      </c>
      <c r="D160" s="852" t="s">
        <v>383</v>
      </c>
      <c r="E160" s="610" t="s">
        <v>551</v>
      </c>
      <c r="F160" s="622" t="s">
        <v>309</v>
      </c>
      <c r="G160" s="619" t="s">
        <v>556</v>
      </c>
      <c r="H160" s="620" t="s">
        <v>22</v>
      </c>
      <c r="I160" s="608" t="s">
        <v>571</v>
      </c>
      <c r="J160" s="620">
        <v>400</v>
      </c>
      <c r="K160" s="620" t="s">
        <v>572</v>
      </c>
      <c r="L160" s="345"/>
      <c r="M160" s="847">
        <v>360</v>
      </c>
      <c r="N160" s="848">
        <f t="shared" si="2"/>
        <v>90</v>
      </c>
      <c r="O160" s="847">
        <v>14</v>
      </c>
      <c r="P160" s="407" t="s">
        <v>1091</v>
      </c>
      <c r="Q160" s="615"/>
    </row>
    <row r="161" spans="1:18" ht="26.4" x14ac:dyDescent="0.25">
      <c r="A161" s="608" t="s">
        <v>305</v>
      </c>
      <c r="B161" s="608" t="s">
        <v>305</v>
      </c>
      <c r="C161" s="608">
        <v>2021</v>
      </c>
      <c r="D161" s="852" t="s">
        <v>386</v>
      </c>
      <c r="E161" s="610" t="s">
        <v>551</v>
      </c>
      <c r="F161" s="622" t="s">
        <v>309</v>
      </c>
      <c r="G161" s="619" t="s">
        <v>556</v>
      </c>
      <c r="H161" s="620" t="s">
        <v>22</v>
      </c>
      <c r="I161" s="608" t="s">
        <v>571</v>
      </c>
      <c r="J161" s="620">
        <v>100</v>
      </c>
      <c r="K161" s="620" t="s">
        <v>572</v>
      </c>
      <c r="L161" s="345"/>
      <c r="M161" s="847">
        <v>151</v>
      </c>
      <c r="N161" s="846">
        <f t="shared" si="2"/>
        <v>151</v>
      </c>
      <c r="O161" s="847">
        <v>13</v>
      </c>
      <c r="P161" s="407" t="s">
        <v>1074</v>
      </c>
      <c r="Q161" s="535" t="s">
        <v>1171</v>
      </c>
    </row>
    <row r="162" spans="1:18" ht="39.6" x14ac:dyDescent="0.25">
      <c r="A162" s="631" t="s">
        <v>305</v>
      </c>
      <c r="B162" s="631" t="s">
        <v>305</v>
      </c>
      <c r="C162" s="608">
        <v>2021</v>
      </c>
      <c r="D162" s="855" t="s">
        <v>386</v>
      </c>
      <c r="E162" s="610" t="s">
        <v>551</v>
      </c>
      <c r="F162" s="632" t="s">
        <v>309</v>
      </c>
      <c r="G162" s="633" t="s">
        <v>556</v>
      </c>
      <c r="H162" s="634" t="s">
        <v>22</v>
      </c>
      <c r="I162" s="631" t="s">
        <v>578</v>
      </c>
      <c r="J162" s="634">
        <v>100</v>
      </c>
      <c r="K162" s="620" t="s">
        <v>572</v>
      </c>
      <c r="L162" s="345"/>
      <c r="M162" s="847">
        <v>24</v>
      </c>
      <c r="N162" s="846">
        <f t="shared" si="2"/>
        <v>24</v>
      </c>
      <c r="O162" s="847">
        <v>1</v>
      </c>
      <c r="P162" s="407" t="s">
        <v>1067</v>
      </c>
      <c r="Q162" s="535" t="s">
        <v>1175</v>
      </c>
    </row>
    <row r="163" spans="1:18" x14ac:dyDescent="0.25">
      <c r="A163" s="620" t="s">
        <v>305</v>
      </c>
      <c r="B163" s="620" t="s">
        <v>305</v>
      </c>
      <c r="C163" s="608">
        <v>2021</v>
      </c>
      <c r="D163" s="852" t="s">
        <v>389</v>
      </c>
      <c r="E163" s="610" t="s">
        <v>551</v>
      </c>
      <c r="F163" s="622" t="s">
        <v>309</v>
      </c>
      <c r="G163" s="622" t="s">
        <v>556</v>
      </c>
      <c r="H163" s="620" t="s">
        <v>22</v>
      </c>
      <c r="I163" s="620" t="s">
        <v>571</v>
      </c>
      <c r="J163" s="620">
        <v>200</v>
      </c>
      <c r="K163" s="620" t="s">
        <v>572</v>
      </c>
      <c r="L163" s="345"/>
      <c r="M163" s="847">
        <v>245</v>
      </c>
      <c r="N163" s="846">
        <f t="shared" si="2"/>
        <v>122.5</v>
      </c>
      <c r="O163" s="847">
        <v>18</v>
      </c>
      <c r="P163" s="407" t="s">
        <v>1073</v>
      </c>
      <c r="Q163" s="615"/>
    </row>
    <row r="164" spans="1:18" ht="26.4" x14ac:dyDescent="0.25">
      <c r="A164" s="620" t="s">
        <v>305</v>
      </c>
      <c r="B164" s="620" t="s">
        <v>305</v>
      </c>
      <c r="C164" s="608">
        <v>2021</v>
      </c>
      <c r="D164" s="852" t="s">
        <v>389</v>
      </c>
      <c r="E164" s="627" t="s">
        <v>551</v>
      </c>
      <c r="F164" s="622" t="s">
        <v>309</v>
      </c>
      <c r="G164" s="622" t="s">
        <v>556</v>
      </c>
      <c r="H164" s="620" t="s">
        <v>22</v>
      </c>
      <c r="I164" s="620" t="s">
        <v>578</v>
      </c>
      <c r="J164" s="620">
        <v>100</v>
      </c>
      <c r="K164" s="620" t="s">
        <v>572</v>
      </c>
      <c r="L164" s="345"/>
      <c r="M164" s="847">
        <v>127</v>
      </c>
      <c r="N164" s="846">
        <f t="shared" si="2"/>
        <v>127</v>
      </c>
      <c r="O164" s="847">
        <v>8</v>
      </c>
      <c r="P164" s="407" t="s">
        <v>1067</v>
      </c>
      <c r="Q164" s="535"/>
    </row>
    <row r="165" spans="1:18" x14ac:dyDescent="0.25">
      <c r="A165" s="608" t="s">
        <v>305</v>
      </c>
      <c r="B165" s="608" t="s">
        <v>305</v>
      </c>
      <c r="C165" s="608">
        <v>2021</v>
      </c>
      <c r="D165" s="852" t="s">
        <v>396</v>
      </c>
      <c r="E165" s="610" t="s">
        <v>551</v>
      </c>
      <c r="F165" s="622" t="s">
        <v>309</v>
      </c>
      <c r="G165" s="619" t="s">
        <v>556</v>
      </c>
      <c r="H165" s="620" t="s">
        <v>22</v>
      </c>
      <c r="I165" s="608" t="s">
        <v>571</v>
      </c>
      <c r="J165" s="608">
        <v>400</v>
      </c>
      <c r="K165" s="620" t="s">
        <v>572</v>
      </c>
      <c r="L165" s="345"/>
      <c r="M165" s="847">
        <v>428</v>
      </c>
      <c r="N165" s="846">
        <f t="shared" si="2"/>
        <v>107</v>
      </c>
      <c r="O165" s="847">
        <v>19</v>
      </c>
      <c r="P165" s="407" t="s">
        <v>1091</v>
      </c>
      <c r="Q165" s="615"/>
    </row>
    <row r="166" spans="1:18" ht="39.6" x14ac:dyDescent="0.25">
      <c r="A166" s="608" t="s">
        <v>305</v>
      </c>
      <c r="B166" s="608" t="s">
        <v>305</v>
      </c>
      <c r="C166" s="608">
        <v>2021</v>
      </c>
      <c r="D166" s="852" t="s">
        <v>396</v>
      </c>
      <c r="E166" s="610" t="s">
        <v>551</v>
      </c>
      <c r="F166" s="622" t="s">
        <v>309</v>
      </c>
      <c r="G166" s="619" t="s">
        <v>556</v>
      </c>
      <c r="H166" s="620" t="s">
        <v>22</v>
      </c>
      <c r="I166" s="608" t="s">
        <v>578</v>
      </c>
      <c r="J166" s="620">
        <v>100</v>
      </c>
      <c r="K166" s="620" t="s">
        <v>572</v>
      </c>
      <c r="L166" s="345"/>
      <c r="M166" s="847">
        <v>72</v>
      </c>
      <c r="N166" s="846">
        <f t="shared" si="2"/>
        <v>72</v>
      </c>
      <c r="O166" s="847">
        <v>5</v>
      </c>
      <c r="P166" s="407" t="s">
        <v>1067</v>
      </c>
      <c r="Q166" s="625" t="s">
        <v>1229</v>
      </c>
    </row>
    <row r="167" spans="1:18" x14ac:dyDescent="0.25">
      <c r="A167" s="608" t="s">
        <v>305</v>
      </c>
      <c r="B167" s="608" t="s">
        <v>305</v>
      </c>
      <c r="C167" s="608">
        <v>2021</v>
      </c>
      <c r="D167" s="852" t="s">
        <v>398</v>
      </c>
      <c r="E167" s="610" t="s">
        <v>551</v>
      </c>
      <c r="F167" s="622" t="s">
        <v>309</v>
      </c>
      <c r="G167" s="619" t="s">
        <v>556</v>
      </c>
      <c r="H167" s="620" t="s">
        <v>22</v>
      </c>
      <c r="I167" s="608" t="s">
        <v>571</v>
      </c>
      <c r="J167" s="620">
        <v>300</v>
      </c>
      <c r="K167" s="620" t="s">
        <v>572</v>
      </c>
      <c r="L167" s="345"/>
      <c r="M167" s="847">
        <v>297</v>
      </c>
      <c r="N167" s="846">
        <f t="shared" si="2"/>
        <v>99</v>
      </c>
      <c r="O167" s="847">
        <v>15</v>
      </c>
      <c r="P167" s="407" t="s">
        <v>1079</v>
      </c>
      <c r="Q167" s="615"/>
    </row>
    <row r="168" spans="1:18" ht="39.6" x14ac:dyDescent="0.25">
      <c r="A168" s="608" t="s">
        <v>305</v>
      </c>
      <c r="B168" s="608" t="s">
        <v>305</v>
      </c>
      <c r="C168" s="608">
        <v>2021</v>
      </c>
      <c r="D168" s="852" t="s">
        <v>398</v>
      </c>
      <c r="E168" s="610" t="s">
        <v>551</v>
      </c>
      <c r="F168" s="622" t="s">
        <v>309</v>
      </c>
      <c r="G168" s="619" t="s">
        <v>556</v>
      </c>
      <c r="H168" s="620" t="s">
        <v>22</v>
      </c>
      <c r="I168" s="608" t="s">
        <v>578</v>
      </c>
      <c r="J168" s="620">
        <v>100</v>
      </c>
      <c r="K168" s="620" t="s">
        <v>572</v>
      </c>
      <c r="L168" s="345"/>
      <c r="M168" s="847">
        <v>202</v>
      </c>
      <c r="N168" s="846">
        <f t="shared" si="2"/>
        <v>202</v>
      </c>
      <c r="O168" s="847">
        <v>11</v>
      </c>
      <c r="P168" s="407" t="s">
        <v>1067</v>
      </c>
      <c r="Q168" s="625" t="s">
        <v>1177</v>
      </c>
    </row>
    <row r="169" spans="1:18" x14ac:dyDescent="0.25">
      <c r="A169" s="608" t="s">
        <v>305</v>
      </c>
      <c r="B169" s="608" t="s">
        <v>305</v>
      </c>
      <c r="C169" s="608">
        <v>2021</v>
      </c>
      <c r="D169" s="854" t="s">
        <v>322</v>
      </c>
      <c r="E169" s="610" t="s">
        <v>551</v>
      </c>
      <c r="F169" s="628" t="s">
        <v>309</v>
      </c>
      <c r="G169" s="629" t="s">
        <v>557</v>
      </c>
      <c r="H169" s="608" t="s">
        <v>22</v>
      </c>
      <c r="I169" s="608" t="s">
        <v>571</v>
      </c>
      <c r="J169" s="608">
        <v>200</v>
      </c>
      <c r="K169" s="608" t="s">
        <v>572</v>
      </c>
      <c r="L169" s="338"/>
      <c r="M169" s="847">
        <v>179</v>
      </c>
      <c r="N169" s="846">
        <f t="shared" si="2"/>
        <v>89.5</v>
      </c>
      <c r="O169" s="847">
        <v>6</v>
      </c>
      <c r="P169" s="409" t="s">
        <v>1078</v>
      </c>
      <c r="Q169" s="615"/>
    </row>
    <row r="170" spans="1:18" ht="26.4" x14ac:dyDescent="0.25">
      <c r="A170" s="608" t="s">
        <v>305</v>
      </c>
      <c r="B170" s="608" t="s">
        <v>305</v>
      </c>
      <c r="C170" s="608">
        <v>2021</v>
      </c>
      <c r="D170" s="852" t="s">
        <v>351</v>
      </c>
      <c r="E170" s="610" t="s">
        <v>551</v>
      </c>
      <c r="F170" s="622" t="s">
        <v>309</v>
      </c>
      <c r="G170" s="619" t="s">
        <v>557</v>
      </c>
      <c r="H170" s="620" t="s">
        <v>22</v>
      </c>
      <c r="I170" s="608" t="s">
        <v>571</v>
      </c>
      <c r="J170" s="620">
        <v>200</v>
      </c>
      <c r="K170" s="620" t="s">
        <v>572</v>
      </c>
      <c r="L170" s="345"/>
      <c r="M170" s="847">
        <v>112</v>
      </c>
      <c r="N170" s="846">
        <f t="shared" si="2"/>
        <v>56</v>
      </c>
      <c r="O170" s="847">
        <v>5</v>
      </c>
      <c r="P170" s="407" t="s">
        <v>1071</v>
      </c>
      <c r="Q170" s="535" t="s">
        <v>1226</v>
      </c>
    </row>
    <row r="171" spans="1:18" ht="26.4" x14ac:dyDescent="0.25">
      <c r="A171" s="608" t="s">
        <v>305</v>
      </c>
      <c r="B171" s="608" t="s">
        <v>305</v>
      </c>
      <c r="C171" s="608">
        <v>2021</v>
      </c>
      <c r="D171" s="852" t="s">
        <v>351</v>
      </c>
      <c r="E171" s="610" t="s">
        <v>551</v>
      </c>
      <c r="F171" s="622" t="s">
        <v>309</v>
      </c>
      <c r="G171" s="619" t="s">
        <v>557</v>
      </c>
      <c r="H171" s="620" t="s">
        <v>23</v>
      </c>
      <c r="I171" s="608" t="s">
        <v>571</v>
      </c>
      <c r="J171" s="620">
        <v>200</v>
      </c>
      <c r="K171" s="620" t="s">
        <v>572</v>
      </c>
      <c r="L171" s="345"/>
      <c r="M171" s="847">
        <v>79</v>
      </c>
      <c r="N171" s="846">
        <f t="shared" si="2"/>
        <v>39.5</v>
      </c>
      <c r="O171" s="847">
        <v>5</v>
      </c>
      <c r="P171" s="407" t="s">
        <v>1071</v>
      </c>
      <c r="Q171" s="535" t="s">
        <v>1226</v>
      </c>
    </row>
    <row r="172" spans="1:18" ht="26.4" x14ac:dyDescent="0.25">
      <c r="A172" s="608" t="s">
        <v>305</v>
      </c>
      <c r="B172" s="608" t="s">
        <v>305</v>
      </c>
      <c r="C172" s="608">
        <v>2021</v>
      </c>
      <c r="D172" s="852" t="s">
        <v>351</v>
      </c>
      <c r="E172" s="610" t="s">
        <v>551</v>
      </c>
      <c r="F172" s="622" t="s">
        <v>309</v>
      </c>
      <c r="G172" s="619" t="s">
        <v>557</v>
      </c>
      <c r="H172" s="620" t="s">
        <v>24</v>
      </c>
      <c r="I172" s="608" t="s">
        <v>571</v>
      </c>
      <c r="J172" s="620">
        <v>200</v>
      </c>
      <c r="K172" s="620" t="s">
        <v>572</v>
      </c>
      <c r="L172" s="345"/>
      <c r="M172" s="847">
        <v>112</v>
      </c>
      <c r="N172" s="846">
        <f t="shared" si="2"/>
        <v>56</v>
      </c>
      <c r="O172" s="847">
        <v>5</v>
      </c>
      <c r="P172" s="407" t="s">
        <v>1071</v>
      </c>
      <c r="Q172" s="535" t="s">
        <v>1226</v>
      </c>
    </row>
    <row r="173" spans="1:18" ht="26.4" x14ac:dyDescent="0.25">
      <c r="A173" s="608" t="s">
        <v>305</v>
      </c>
      <c r="B173" s="608" t="s">
        <v>305</v>
      </c>
      <c r="C173" s="608">
        <v>2021</v>
      </c>
      <c r="D173" s="852" t="s">
        <v>351</v>
      </c>
      <c r="E173" s="610" t="s">
        <v>551</v>
      </c>
      <c r="F173" s="622" t="s">
        <v>309</v>
      </c>
      <c r="G173" s="619" t="s">
        <v>557</v>
      </c>
      <c r="H173" s="620" t="s">
        <v>25</v>
      </c>
      <c r="I173" s="608" t="s">
        <v>571</v>
      </c>
      <c r="J173" s="620">
        <v>200</v>
      </c>
      <c r="K173" s="620" t="s">
        <v>572</v>
      </c>
      <c r="L173" s="345"/>
      <c r="M173" s="847">
        <v>112</v>
      </c>
      <c r="N173" s="846">
        <f t="shared" si="2"/>
        <v>56</v>
      </c>
      <c r="O173" s="847">
        <v>5</v>
      </c>
      <c r="P173" s="407" t="s">
        <v>1071</v>
      </c>
      <c r="Q173" s="535" t="s">
        <v>1226</v>
      </c>
    </row>
    <row r="174" spans="1:18" ht="26.4" x14ac:dyDescent="0.25">
      <c r="A174" s="608" t="s">
        <v>305</v>
      </c>
      <c r="B174" s="608" t="s">
        <v>305</v>
      </c>
      <c r="C174" s="608">
        <v>2021</v>
      </c>
      <c r="D174" s="852" t="s">
        <v>351</v>
      </c>
      <c r="E174" s="610" t="s">
        <v>551</v>
      </c>
      <c r="F174" s="622" t="s">
        <v>309</v>
      </c>
      <c r="G174" s="619" t="s">
        <v>557</v>
      </c>
      <c r="H174" s="620" t="s">
        <v>26</v>
      </c>
      <c r="I174" s="608" t="s">
        <v>571</v>
      </c>
      <c r="J174" s="620">
        <v>200</v>
      </c>
      <c r="K174" s="620" t="s">
        <v>572</v>
      </c>
      <c r="L174" s="345"/>
      <c r="M174" s="847">
        <v>112</v>
      </c>
      <c r="N174" s="846">
        <f t="shared" si="2"/>
        <v>56</v>
      </c>
      <c r="O174" s="847">
        <v>5</v>
      </c>
      <c r="P174" s="407" t="s">
        <v>1071</v>
      </c>
      <c r="Q174" s="535" t="s">
        <v>1226</v>
      </c>
    </row>
    <row r="175" spans="1:18" ht="26.4" x14ac:dyDescent="0.25">
      <c r="A175" s="608" t="s">
        <v>305</v>
      </c>
      <c r="B175" s="608" t="s">
        <v>305</v>
      </c>
      <c r="C175" s="608">
        <v>2021</v>
      </c>
      <c r="D175" s="852" t="s">
        <v>351</v>
      </c>
      <c r="E175" s="610" t="s">
        <v>551</v>
      </c>
      <c r="F175" s="622" t="s">
        <v>309</v>
      </c>
      <c r="G175" s="619" t="s">
        <v>557</v>
      </c>
      <c r="H175" s="620" t="s">
        <v>22</v>
      </c>
      <c r="I175" s="608" t="s">
        <v>578</v>
      </c>
      <c r="J175" s="620">
        <v>100</v>
      </c>
      <c r="K175" s="620" t="s">
        <v>572</v>
      </c>
      <c r="L175" s="640"/>
      <c r="M175" s="847">
        <v>177</v>
      </c>
      <c r="N175" s="846">
        <f t="shared" si="2"/>
        <v>177</v>
      </c>
      <c r="O175" s="847">
        <v>23</v>
      </c>
      <c r="P175" s="407" t="s">
        <v>1067</v>
      </c>
      <c r="Q175" s="535" t="s">
        <v>1171</v>
      </c>
    </row>
    <row r="176" spans="1:18" ht="26.4" x14ac:dyDescent="0.25">
      <c r="A176" s="608" t="s">
        <v>305</v>
      </c>
      <c r="B176" s="608" t="s">
        <v>305</v>
      </c>
      <c r="C176" s="608">
        <v>2021</v>
      </c>
      <c r="D176" s="852" t="s">
        <v>351</v>
      </c>
      <c r="E176" s="610" t="s">
        <v>551</v>
      </c>
      <c r="F176" s="622" t="s">
        <v>309</v>
      </c>
      <c r="G176" s="619" t="s">
        <v>557</v>
      </c>
      <c r="H176" s="608" t="s">
        <v>23</v>
      </c>
      <c r="I176" s="608" t="s">
        <v>578</v>
      </c>
      <c r="J176" s="620">
        <v>100</v>
      </c>
      <c r="K176" s="620" t="s">
        <v>572</v>
      </c>
      <c r="L176" s="640"/>
      <c r="M176" s="847">
        <v>161</v>
      </c>
      <c r="N176" s="846">
        <f t="shared" si="2"/>
        <v>161</v>
      </c>
      <c r="O176" s="847">
        <v>23</v>
      </c>
      <c r="P176" s="407" t="s">
        <v>1067</v>
      </c>
      <c r="Q176" s="535" t="s">
        <v>1171</v>
      </c>
      <c r="R176" s="669"/>
    </row>
    <row r="177" spans="1:17" ht="26.4" x14ac:dyDescent="0.25">
      <c r="A177" s="608" t="s">
        <v>305</v>
      </c>
      <c r="B177" s="608" t="s">
        <v>305</v>
      </c>
      <c r="C177" s="608">
        <v>2021</v>
      </c>
      <c r="D177" s="852" t="s">
        <v>351</v>
      </c>
      <c r="E177" s="610" t="s">
        <v>551</v>
      </c>
      <c r="F177" s="622" t="s">
        <v>309</v>
      </c>
      <c r="G177" s="619" t="s">
        <v>557</v>
      </c>
      <c r="H177" s="620" t="s">
        <v>24</v>
      </c>
      <c r="I177" s="608" t="s">
        <v>578</v>
      </c>
      <c r="J177" s="620">
        <v>100</v>
      </c>
      <c r="K177" s="620" t="s">
        <v>572</v>
      </c>
      <c r="L177" s="640"/>
      <c r="M177" s="847">
        <v>177</v>
      </c>
      <c r="N177" s="846">
        <f t="shared" si="2"/>
        <v>177</v>
      </c>
      <c r="O177" s="847">
        <v>23</v>
      </c>
      <c r="P177" s="407" t="s">
        <v>1067</v>
      </c>
      <c r="Q177" s="535" t="s">
        <v>1171</v>
      </c>
    </row>
    <row r="178" spans="1:17" ht="26.4" x14ac:dyDescent="0.25">
      <c r="A178" s="608" t="s">
        <v>305</v>
      </c>
      <c r="B178" s="608" t="s">
        <v>305</v>
      </c>
      <c r="C178" s="608">
        <v>2021</v>
      </c>
      <c r="D178" s="852" t="s">
        <v>351</v>
      </c>
      <c r="E178" s="610" t="s">
        <v>551</v>
      </c>
      <c r="F178" s="622" t="s">
        <v>309</v>
      </c>
      <c r="G178" s="619" t="s">
        <v>557</v>
      </c>
      <c r="H178" s="620" t="s">
        <v>25</v>
      </c>
      <c r="I178" s="608" t="s">
        <v>578</v>
      </c>
      <c r="J178" s="620">
        <v>100</v>
      </c>
      <c r="K178" s="620" t="s">
        <v>572</v>
      </c>
      <c r="L178" s="640"/>
      <c r="M178" s="847">
        <v>164</v>
      </c>
      <c r="N178" s="846">
        <f t="shared" si="2"/>
        <v>164</v>
      </c>
      <c r="O178" s="847">
        <v>23</v>
      </c>
      <c r="P178" s="407" t="s">
        <v>1067</v>
      </c>
      <c r="Q178" s="535" t="s">
        <v>1171</v>
      </c>
    </row>
    <row r="179" spans="1:17" ht="26.4" x14ac:dyDescent="0.25">
      <c r="A179" s="608" t="s">
        <v>305</v>
      </c>
      <c r="B179" s="608" t="s">
        <v>305</v>
      </c>
      <c r="C179" s="608">
        <v>2021</v>
      </c>
      <c r="D179" s="852" t="s">
        <v>351</v>
      </c>
      <c r="E179" s="610" t="s">
        <v>551</v>
      </c>
      <c r="F179" s="622" t="s">
        <v>309</v>
      </c>
      <c r="G179" s="619" t="s">
        <v>557</v>
      </c>
      <c r="H179" s="620" t="s">
        <v>26</v>
      </c>
      <c r="I179" s="608" t="s">
        <v>578</v>
      </c>
      <c r="J179" s="620">
        <v>100</v>
      </c>
      <c r="K179" s="620" t="s">
        <v>572</v>
      </c>
      <c r="L179" s="640"/>
      <c r="M179" s="847">
        <v>164</v>
      </c>
      <c r="N179" s="846">
        <f t="shared" si="2"/>
        <v>164</v>
      </c>
      <c r="O179" s="847">
        <v>23</v>
      </c>
      <c r="P179" s="407" t="s">
        <v>1067</v>
      </c>
      <c r="Q179" s="535" t="s">
        <v>1171</v>
      </c>
    </row>
    <row r="180" spans="1:17" ht="26.4" x14ac:dyDescent="0.25">
      <c r="A180" s="608" t="s">
        <v>305</v>
      </c>
      <c r="B180" s="608" t="s">
        <v>305</v>
      </c>
      <c r="C180" s="608">
        <v>2021</v>
      </c>
      <c r="D180" s="852" t="s">
        <v>360</v>
      </c>
      <c r="E180" s="610" t="s">
        <v>551</v>
      </c>
      <c r="F180" s="622" t="s">
        <v>309</v>
      </c>
      <c r="G180" s="619" t="s">
        <v>557</v>
      </c>
      <c r="H180" s="620" t="s">
        <v>22</v>
      </c>
      <c r="I180" s="608" t="s">
        <v>571</v>
      </c>
      <c r="J180" s="620">
        <v>100</v>
      </c>
      <c r="K180" s="620" t="s">
        <v>572</v>
      </c>
      <c r="L180" s="345"/>
      <c r="M180" s="847">
        <v>266</v>
      </c>
      <c r="N180" s="846">
        <f t="shared" si="2"/>
        <v>266</v>
      </c>
      <c r="O180" s="847">
        <v>6</v>
      </c>
      <c r="P180" s="407" t="s">
        <v>1074</v>
      </c>
      <c r="Q180" s="625" t="s">
        <v>1170</v>
      </c>
    </row>
    <row r="181" spans="1:17" ht="26.4" x14ac:dyDescent="0.25">
      <c r="A181" s="608" t="s">
        <v>305</v>
      </c>
      <c r="B181" s="608" t="s">
        <v>305</v>
      </c>
      <c r="C181" s="608">
        <v>2021</v>
      </c>
      <c r="D181" s="852" t="s">
        <v>360</v>
      </c>
      <c r="E181" s="610" t="s">
        <v>551</v>
      </c>
      <c r="F181" s="622" t="s">
        <v>309</v>
      </c>
      <c r="G181" s="619" t="s">
        <v>557</v>
      </c>
      <c r="H181" s="608" t="s">
        <v>23</v>
      </c>
      <c r="I181" s="608" t="s">
        <v>571</v>
      </c>
      <c r="J181" s="620">
        <v>100</v>
      </c>
      <c r="K181" s="620" t="s">
        <v>572</v>
      </c>
      <c r="L181" s="345"/>
      <c r="M181" s="847">
        <v>255</v>
      </c>
      <c r="N181" s="846">
        <f t="shared" si="2"/>
        <v>255</v>
      </c>
      <c r="O181" s="847">
        <v>6</v>
      </c>
      <c r="P181" s="407" t="s">
        <v>1074</v>
      </c>
      <c r="Q181" s="625" t="s">
        <v>1170</v>
      </c>
    </row>
    <row r="182" spans="1:17" ht="26.4" x14ac:dyDescent="0.25">
      <c r="A182" s="608" t="s">
        <v>305</v>
      </c>
      <c r="B182" s="608" t="s">
        <v>305</v>
      </c>
      <c r="C182" s="608">
        <v>2021</v>
      </c>
      <c r="D182" s="852" t="s">
        <v>360</v>
      </c>
      <c r="E182" s="610" t="s">
        <v>551</v>
      </c>
      <c r="F182" s="622" t="s">
        <v>309</v>
      </c>
      <c r="G182" s="619" t="s">
        <v>557</v>
      </c>
      <c r="H182" s="620" t="s">
        <v>24</v>
      </c>
      <c r="I182" s="608" t="s">
        <v>571</v>
      </c>
      <c r="J182" s="620">
        <v>100</v>
      </c>
      <c r="K182" s="620" t="s">
        <v>572</v>
      </c>
      <c r="L182" s="345"/>
      <c r="M182" s="847">
        <v>266</v>
      </c>
      <c r="N182" s="846">
        <f t="shared" si="2"/>
        <v>266</v>
      </c>
      <c r="O182" s="847">
        <v>6</v>
      </c>
      <c r="P182" s="407" t="s">
        <v>1074</v>
      </c>
      <c r="Q182" s="625" t="s">
        <v>1170</v>
      </c>
    </row>
    <row r="183" spans="1:17" ht="26.4" x14ac:dyDescent="0.25">
      <c r="A183" s="608" t="s">
        <v>305</v>
      </c>
      <c r="B183" s="608" t="s">
        <v>305</v>
      </c>
      <c r="C183" s="608">
        <v>2021</v>
      </c>
      <c r="D183" s="852" t="s">
        <v>360</v>
      </c>
      <c r="E183" s="610" t="s">
        <v>551</v>
      </c>
      <c r="F183" s="622" t="s">
        <v>309</v>
      </c>
      <c r="G183" s="619" t="s">
        <v>557</v>
      </c>
      <c r="H183" s="620" t="s">
        <v>25</v>
      </c>
      <c r="I183" s="608" t="s">
        <v>571</v>
      </c>
      <c r="J183" s="620">
        <v>100</v>
      </c>
      <c r="K183" s="620" t="s">
        <v>572</v>
      </c>
      <c r="L183" s="345"/>
      <c r="M183" s="847">
        <v>239</v>
      </c>
      <c r="N183" s="846">
        <f t="shared" si="2"/>
        <v>239</v>
      </c>
      <c r="O183" s="847">
        <v>6</v>
      </c>
      <c r="P183" s="407" t="s">
        <v>1074</v>
      </c>
      <c r="Q183" s="625" t="s">
        <v>1170</v>
      </c>
    </row>
    <row r="184" spans="1:17" ht="26.4" x14ac:dyDescent="0.25">
      <c r="A184" s="608" t="s">
        <v>305</v>
      </c>
      <c r="B184" s="608" t="s">
        <v>305</v>
      </c>
      <c r="C184" s="608">
        <v>2021</v>
      </c>
      <c r="D184" s="852" t="s">
        <v>360</v>
      </c>
      <c r="E184" s="610" t="s">
        <v>551</v>
      </c>
      <c r="F184" s="622" t="s">
        <v>309</v>
      </c>
      <c r="G184" s="619" t="s">
        <v>557</v>
      </c>
      <c r="H184" s="620" t="s">
        <v>26</v>
      </c>
      <c r="I184" s="608" t="s">
        <v>571</v>
      </c>
      <c r="J184" s="620">
        <v>100</v>
      </c>
      <c r="K184" s="620" t="s">
        <v>572</v>
      </c>
      <c r="L184" s="345"/>
      <c r="M184" s="847">
        <v>239</v>
      </c>
      <c r="N184" s="846">
        <f t="shared" si="2"/>
        <v>239</v>
      </c>
      <c r="O184" s="847">
        <v>6</v>
      </c>
      <c r="P184" s="407" t="s">
        <v>1074</v>
      </c>
      <c r="Q184" s="625" t="s">
        <v>1170</v>
      </c>
    </row>
    <row r="185" spans="1:17" ht="39.6" x14ac:dyDescent="0.25">
      <c r="A185" s="608" t="s">
        <v>305</v>
      </c>
      <c r="B185" s="608" t="s">
        <v>305</v>
      </c>
      <c r="C185" s="608">
        <v>2021</v>
      </c>
      <c r="D185" s="852" t="s">
        <v>360</v>
      </c>
      <c r="E185" s="610" t="s">
        <v>551</v>
      </c>
      <c r="F185" s="622" t="s">
        <v>309</v>
      </c>
      <c r="G185" s="619" t="s">
        <v>557</v>
      </c>
      <c r="H185" s="620" t="s">
        <v>22</v>
      </c>
      <c r="I185" s="608" t="s">
        <v>578</v>
      </c>
      <c r="J185" s="620">
        <v>100</v>
      </c>
      <c r="K185" s="620" t="s">
        <v>572</v>
      </c>
      <c r="L185" s="345"/>
      <c r="M185" s="847">
        <v>683</v>
      </c>
      <c r="N185" s="846">
        <f t="shared" si="2"/>
        <v>683</v>
      </c>
      <c r="O185" s="847">
        <v>8</v>
      </c>
      <c r="P185" s="407" t="s">
        <v>1067</v>
      </c>
      <c r="Q185" s="625" t="s">
        <v>1176</v>
      </c>
    </row>
    <row r="186" spans="1:17" ht="39.6" x14ac:dyDescent="0.25">
      <c r="A186" s="608" t="s">
        <v>305</v>
      </c>
      <c r="B186" s="608" t="s">
        <v>305</v>
      </c>
      <c r="C186" s="608">
        <v>2021</v>
      </c>
      <c r="D186" s="852" t="s">
        <v>360</v>
      </c>
      <c r="E186" s="610" t="s">
        <v>551</v>
      </c>
      <c r="F186" s="622" t="s">
        <v>309</v>
      </c>
      <c r="G186" s="619" t="s">
        <v>557</v>
      </c>
      <c r="H186" s="608" t="s">
        <v>23</v>
      </c>
      <c r="I186" s="608" t="s">
        <v>578</v>
      </c>
      <c r="J186" s="620">
        <v>100</v>
      </c>
      <c r="K186" s="620" t="s">
        <v>572</v>
      </c>
      <c r="L186" s="345"/>
      <c r="M186" s="847">
        <v>680</v>
      </c>
      <c r="N186" s="846">
        <f t="shared" si="2"/>
        <v>680</v>
      </c>
      <c r="O186" s="847">
        <v>8</v>
      </c>
      <c r="P186" s="407" t="s">
        <v>1067</v>
      </c>
      <c r="Q186" s="625" t="s">
        <v>1176</v>
      </c>
    </row>
    <row r="187" spans="1:17" ht="39.6" x14ac:dyDescent="0.25">
      <c r="A187" s="608" t="s">
        <v>305</v>
      </c>
      <c r="B187" s="608" t="s">
        <v>305</v>
      </c>
      <c r="C187" s="608">
        <v>2021</v>
      </c>
      <c r="D187" s="852" t="s">
        <v>360</v>
      </c>
      <c r="E187" s="610" t="s">
        <v>551</v>
      </c>
      <c r="F187" s="622" t="s">
        <v>309</v>
      </c>
      <c r="G187" s="619" t="s">
        <v>557</v>
      </c>
      <c r="H187" s="620" t="s">
        <v>24</v>
      </c>
      <c r="I187" s="608" t="s">
        <v>578</v>
      </c>
      <c r="J187" s="620">
        <v>100</v>
      </c>
      <c r="K187" s="620" t="s">
        <v>572</v>
      </c>
      <c r="L187" s="345"/>
      <c r="M187" s="847">
        <v>683</v>
      </c>
      <c r="N187" s="846">
        <f t="shared" si="2"/>
        <v>683</v>
      </c>
      <c r="O187" s="847">
        <v>8</v>
      </c>
      <c r="P187" s="407" t="s">
        <v>1067</v>
      </c>
      <c r="Q187" s="625" t="s">
        <v>1176</v>
      </c>
    </row>
    <row r="188" spans="1:17" ht="39.6" x14ac:dyDescent="0.25">
      <c r="A188" s="608" t="s">
        <v>305</v>
      </c>
      <c r="B188" s="608" t="s">
        <v>305</v>
      </c>
      <c r="C188" s="608">
        <v>2021</v>
      </c>
      <c r="D188" s="852" t="s">
        <v>360</v>
      </c>
      <c r="E188" s="610" t="s">
        <v>551</v>
      </c>
      <c r="F188" s="622" t="s">
        <v>309</v>
      </c>
      <c r="G188" s="619" t="s">
        <v>557</v>
      </c>
      <c r="H188" s="620" t="s">
        <v>25</v>
      </c>
      <c r="I188" s="608" t="s">
        <v>578</v>
      </c>
      <c r="J188" s="620">
        <v>100</v>
      </c>
      <c r="K188" s="620" t="s">
        <v>572</v>
      </c>
      <c r="L188" s="345"/>
      <c r="M188" s="847">
        <v>581</v>
      </c>
      <c r="N188" s="846">
        <f t="shared" si="2"/>
        <v>581</v>
      </c>
      <c r="O188" s="847">
        <v>8</v>
      </c>
      <c r="P188" s="407" t="s">
        <v>1067</v>
      </c>
      <c r="Q188" s="625" t="s">
        <v>1176</v>
      </c>
    </row>
    <row r="189" spans="1:17" ht="39.6" x14ac:dyDescent="0.25">
      <c r="A189" s="608" t="s">
        <v>305</v>
      </c>
      <c r="B189" s="608" t="s">
        <v>305</v>
      </c>
      <c r="C189" s="608">
        <v>2021</v>
      </c>
      <c r="D189" s="852" t="s">
        <v>360</v>
      </c>
      <c r="E189" s="610" t="s">
        <v>551</v>
      </c>
      <c r="F189" s="622" t="s">
        <v>309</v>
      </c>
      <c r="G189" s="619" t="s">
        <v>557</v>
      </c>
      <c r="H189" s="620" t="s">
        <v>26</v>
      </c>
      <c r="I189" s="608" t="s">
        <v>578</v>
      </c>
      <c r="J189" s="620">
        <v>100</v>
      </c>
      <c r="K189" s="620" t="s">
        <v>572</v>
      </c>
      <c r="L189" s="345"/>
      <c r="M189" s="847">
        <v>583</v>
      </c>
      <c r="N189" s="846">
        <f t="shared" si="2"/>
        <v>583</v>
      </c>
      <c r="O189" s="847">
        <v>8</v>
      </c>
      <c r="P189" s="407" t="s">
        <v>1067</v>
      </c>
      <c r="Q189" s="625" t="s">
        <v>1176</v>
      </c>
    </row>
    <row r="190" spans="1:17" x14ac:dyDescent="0.25">
      <c r="A190" s="608" t="s">
        <v>305</v>
      </c>
      <c r="B190" s="608" t="s">
        <v>305</v>
      </c>
      <c r="C190" s="608">
        <v>2021</v>
      </c>
      <c r="D190" s="852" t="s">
        <v>362</v>
      </c>
      <c r="E190" s="610" t="s">
        <v>551</v>
      </c>
      <c r="F190" s="622" t="s">
        <v>309</v>
      </c>
      <c r="G190" s="619" t="s">
        <v>557</v>
      </c>
      <c r="H190" s="608" t="s">
        <v>22</v>
      </c>
      <c r="I190" s="608" t="s">
        <v>571</v>
      </c>
      <c r="J190" s="620">
        <v>100</v>
      </c>
      <c r="K190" s="620" t="s">
        <v>572</v>
      </c>
      <c r="L190" s="345"/>
      <c r="M190" s="847">
        <v>119</v>
      </c>
      <c r="N190" s="846">
        <f t="shared" si="2"/>
        <v>119</v>
      </c>
      <c r="O190" s="847">
        <v>4</v>
      </c>
      <c r="P190" s="407" t="s">
        <v>1074</v>
      </c>
      <c r="Q190" s="615"/>
    </row>
    <row r="191" spans="1:17" x14ac:dyDescent="0.25">
      <c r="A191" s="608" t="s">
        <v>305</v>
      </c>
      <c r="B191" s="608" t="s">
        <v>305</v>
      </c>
      <c r="C191" s="608">
        <v>2021</v>
      </c>
      <c r="D191" s="852" t="s">
        <v>362</v>
      </c>
      <c r="E191" s="610" t="s">
        <v>551</v>
      </c>
      <c r="F191" s="622" t="s">
        <v>309</v>
      </c>
      <c r="G191" s="619" t="s">
        <v>557</v>
      </c>
      <c r="H191" s="620" t="s">
        <v>23</v>
      </c>
      <c r="I191" s="608" t="s">
        <v>571</v>
      </c>
      <c r="J191" s="620">
        <v>100</v>
      </c>
      <c r="K191" s="620" t="s">
        <v>572</v>
      </c>
      <c r="L191" s="345"/>
      <c r="M191" s="847">
        <v>114</v>
      </c>
      <c r="N191" s="846">
        <f t="shared" si="2"/>
        <v>114</v>
      </c>
      <c r="O191" s="847">
        <v>4</v>
      </c>
      <c r="P191" s="407" t="s">
        <v>1074</v>
      </c>
      <c r="Q191" s="615"/>
    </row>
    <row r="192" spans="1:17" x14ac:dyDescent="0.25">
      <c r="A192" s="608" t="s">
        <v>305</v>
      </c>
      <c r="B192" s="608" t="s">
        <v>305</v>
      </c>
      <c r="C192" s="608">
        <v>2021</v>
      </c>
      <c r="D192" s="852" t="s">
        <v>362</v>
      </c>
      <c r="E192" s="610" t="s">
        <v>551</v>
      </c>
      <c r="F192" s="622" t="s">
        <v>309</v>
      </c>
      <c r="G192" s="619" t="s">
        <v>557</v>
      </c>
      <c r="H192" s="620" t="s">
        <v>24</v>
      </c>
      <c r="I192" s="608" t="s">
        <v>571</v>
      </c>
      <c r="J192" s="620">
        <v>100</v>
      </c>
      <c r="K192" s="620" t="s">
        <v>572</v>
      </c>
      <c r="L192" s="345"/>
      <c r="M192" s="847">
        <v>119</v>
      </c>
      <c r="N192" s="846">
        <f t="shared" si="2"/>
        <v>119</v>
      </c>
      <c r="O192" s="847">
        <v>4</v>
      </c>
      <c r="P192" s="407" t="s">
        <v>1074</v>
      </c>
      <c r="Q192" s="615"/>
    </row>
    <row r="193" spans="1:17" x14ac:dyDescent="0.25">
      <c r="A193" s="608" t="s">
        <v>305</v>
      </c>
      <c r="B193" s="608" t="s">
        <v>305</v>
      </c>
      <c r="C193" s="608">
        <v>2021</v>
      </c>
      <c r="D193" s="852" t="s">
        <v>362</v>
      </c>
      <c r="E193" s="610" t="s">
        <v>551</v>
      </c>
      <c r="F193" s="622" t="s">
        <v>309</v>
      </c>
      <c r="G193" s="619" t="s">
        <v>557</v>
      </c>
      <c r="H193" s="620" t="s">
        <v>25</v>
      </c>
      <c r="I193" s="608" t="s">
        <v>571</v>
      </c>
      <c r="J193" s="620">
        <v>100</v>
      </c>
      <c r="K193" s="620" t="s">
        <v>572</v>
      </c>
      <c r="L193" s="345"/>
      <c r="M193" s="847">
        <v>112</v>
      </c>
      <c r="N193" s="846">
        <f t="shared" si="2"/>
        <v>112</v>
      </c>
      <c r="O193" s="847">
        <v>4</v>
      </c>
      <c r="P193" s="407" t="s">
        <v>1074</v>
      </c>
      <c r="Q193" s="615"/>
    </row>
    <row r="194" spans="1:17" x14ac:dyDescent="0.25">
      <c r="A194" s="608" t="s">
        <v>305</v>
      </c>
      <c r="B194" s="608" t="s">
        <v>305</v>
      </c>
      <c r="C194" s="608">
        <v>2021</v>
      </c>
      <c r="D194" s="852" t="s">
        <v>362</v>
      </c>
      <c r="E194" s="610" t="s">
        <v>551</v>
      </c>
      <c r="F194" s="622" t="s">
        <v>309</v>
      </c>
      <c r="G194" s="619" t="s">
        <v>557</v>
      </c>
      <c r="H194" s="608" t="s">
        <v>26</v>
      </c>
      <c r="I194" s="608" t="s">
        <v>571</v>
      </c>
      <c r="J194" s="620">
        <v>100</v>
      </c>
      <c r="K194" s="620" t="s">
        <v>572</v>
      </c>
      <c r="L194" s="345"/>
      <c r="M194" s="847">
        <v>112</v>
      </c>
      <c r="N194" s="846">
        <f t="shared" si="2"/>
        <v>112</v>
      </c>
      <c r="O194" s="847">
        <v>4</v>
      </c>
      <c r="P194" s="407" t="s">
        <v>1074</v>
      </c>
      <c r="Q194" s="615"/>
    </row>
    <row r="195" spans="1:17" ht="26.4" x14ac:dyDescent="0.25">
      <c r="A195" s="608" t="s">
        <v>305</v>
      </c>
      <c r="B195" s="608" t="s">
        <v>305</v>
      </c>
      <c r="C195" s="608">
        <v>2021</v>
      </c>
      <c r="D195" s="852" t="s">
        <v>362</v>
      </c>
      <c r="E195" s="610" t="s">
        <v>551</v>
      </c>
      <c r="F195" s="622" t="s">
        <v>309</v>
      </c>
      <c r="G195" s="619" t="s">
        <v>557</v>
      </c>
      <c r="H195" s="620" t="s">
        <v>22</v>
      </c>
      <c r="I195" s="608" t="s">
        <v>578</v>
      </c>
      <c r="J195" s="620">
        <v>100</v>
      </c>
      <c r="K195" s="620" t="s">
        <v>572</v>
      </c>
      <c r="L195" s="345"/>
      <c r="M195" s="847">
        <v>144</v>
      </c>
      <c r="N195" s="846">
        <f t="shared" si="2"/>
        <v>144</v>
      </c>
      <c r="O195" s="847">
        <v>9</v>
      </c>
      <c r="P195" s="407" t="s">
        <v>1067</v>
      </c>
      <c r="Q195" s="625"/>
    </row>
    <row r="196" spans="1:17" ht="26.4" x14ac:dyDescent="0.25">
      <c r="A196" s="608" t="s">
        <v>305</v>
      </c>
      <c r="B196" s="608" t="s">
        <v>305</v>
      </c>
      <c r="C196" s="608">
        <v>2021</v>
      </c>
      <c r="D196" s="852" t="s">
        <v>362</v>
      </c>
      <c r="E196" s="610" t="s">
        <v>551</v>
      </c>
      <c r="F196" s="622" t="s">
        <v>309</v>
      </c>
      <c r="G196" s="619" t="s">
        <v>557</v>
      </c>
      <c r="H196" s="620" t="s">
        <v>23</v>
      </c>
      <c r="I196" s="608" t="s">
        <v>578</v>
      </c>
      <c r="J196" s="620">
        <v>100</v>
      </c>
      <c r="K196" s="620" t="s">
        <v>572</v>
      </c>
      <c r="L196" s="345"/>
      <c r="M196" s="847">
        <v>143</v>
      </c>
      <c r="N196" s="846">
        <f t="shared" si="2"/>
        <v>143</v>
      </c>
      <c r="O196" s="847">
        <v>9</v>
      </c>
      <c r="P196" s="407" t="s">
        <v>1067</v>
      </c>
      <c r="Q196" s="625"/>
    </row>
    <row r="197" spans="1:17" ht="26.4" x14ac:dyDescent="0.25">
      <c r="A197" s="608" t="s">
        <v>305</v>
      </c>
      <c r="B197" s="608" t="s">
        <v>305</v>
      </c>
      <c r="C197" s="608">
        <v>2021</v>
      </c>
      <c r="D197" s="852" t="s">
        <v>362</v>
      </c>
      <c r="E197" s="610" t="s">
        <v>551</v>
      </c>
      <c r="F197" s="622" t="s">
        <v>309</v>
      </c>
      <c r="G197" s="619" t="s">
        <v>557</v>
      </c>
      <c r="H197" s="620" t="s">
        <v>24</v>
      </c>
      <c r="I197" s="608" t="s">
        <v>578</v>
      </c>
      <c r="J197" s="620">
        <v>100</v>
      </c>
      <c r="K197" s="620" t="s">
        <v>572</v>
      </c>
      <c r="L197" s="345"/>
      <c r="M197" s="847">
        <v>144</v>
      </c>
      <c r="N197" s="846">
        <f t="shared" si="2"/>
        <v>144</v>
      </c>
      <c r="O197" s="847">
        <v>9</v>
      </c>
      <c r="P197" s="407" t="s">
        <v>1067</v>
      </c>
      <c r="Q197" s="625"/>
    </row>
    <row r="198" spans="1:17" ht="26.4" x14ac:dyDescent="0.25">
      <c r="A198" s="608" t="s">
        <v>305</v>
      </c>
      <c r="B198" s="608" t="s">
        <v>305</v>
      </c>
      <c r="C198" s="608">
        <v>2021</v>
      </c>
      <c r="D198" s="852" t="s">
        <v>362</v>
      </c>
      <c r="E198" s="610" t="s">
        <v>551</v>
      </c>
      <c r="F198" s="622" t="s">
        <v>309</v>
      </c>
      <c r="G198" s="619" t="s">
        <v>557</v>
      </c>
      <c r="H198" s="608" t="s">
        <v>25</v>
      </c>
      <c r="I198" s="608" t="s">
        <v>578</v>
      </c>
      <c r="J198" s="620">
        <v>100</v>
      </c>
      <c r="K198" s="620" t="s">
        <v>572</v>
      </c>
      <c r="L198" s="345"/>
      <c r="M198" s="847">
        <v>108</v>
      </c>
      <c r="N198" s="846">
        <f t="shared" ref="N198:N212" si="3">100*M198/J198</f>
        <v>108</v>
      </c>
      <c r="O198" s="847">
        <v>9</v>
      </c>
      <c r="P198" s="407" t="s">
        <v>1067</v>
      </c>
      <c r="Q198" s="625"/>
    </row>
    <row r="199" spans="1:17" ht="26.4" x14ac:dyDescent="0.25">
      <c r="A199" s="608" t="s">
        <v>305</v>
      </c>
      <c r="B199" s="608" t="s">
        <v>305</v>
      </c>
      <c r="C199" s="608">
        <v>2021</v>
      </c>
      <c r="D199" s="852" t="s">
        <v>362</v>
      </c>
      <c r="E199" s="610" t="s">
        <v>551</v>
      </c>
      <c r="F199" s="622" t="s">
        <v>309</v>
      </c>
      <c r="G199" s="619" t="s">
        <v>557</v>
      </c>
      <c r="H199" s="620" t="s">
        <v>26</v>
      </c>
      <c r="I199" s="608" t="s">
        <v>578</v>
      </c>
      <c r="J199" s="620">
        <v>100</v>
      </c>
      <c r="K199" s="620" t="s">
        <v>572</v>
      </c>
      <c r="L199" s="345"/>
      <c r="M199" s="847">
        <v>108</v>
      </c>
      <c r="N199" s="846">
        <f t="shared" si="3"/>
        <v>108</v>
      </c>
      <c r="O199" s="847">
        <v>9</v>
      </c>
      <c r="P199" s="407" t="s">
        <v>1067</v>
      </c>
      <c r="Q199" s="625"/>
    </row>
    <row r="200" spans="1:17" x14ac:dyDescent="0.25">
      <c r="A200" s="608" t="s">
        <v>305</v>
      </c>
      <c r="B200" s="608" t="s">
        <v>305</v>
      </c>
      <c r="C200" s="608">
        <v>2021</v>
      </c>
      <c r="D200" s="852" t="s">
        <v>369</v>
      </c>
      <c r="E200" s="610" t="s">
        <v>551</v>
      </c>
      <c r="F200" s="622" t="s">
        <v>309</v>
      </c>
      <c r="G200" s="619" t="s">
        <v>557</v>
      </c>
      <c r="H200" s="620" t="s">
        <v>22</v>
      </c>
      <c r="I200" s="608" t="s">
        <v>571</v>
      </c>
      <c r="J200" s="620">
        <v>100</v>
      </c>
      <c r="K200" s="620" t="s">
        <v>572</v>
      </c>
      <c r="L200" s="345"/>
      <c r="M200" s="847">
        <v>127</v>
      </c>
      <c r="N200" s="846">
        <f t="shared" si="3"/>
        <v>127</v>
      </c>
      <c r="O200" s="847">
        <v>4</v>
      </c>
      <c r="P200" s="407" t="s">
        <v>1074</v>
      </c>
      <c r="Q200" s="615"/>
    </row>
    <row r="201" spans="1:17" ht="39.6" x14ac:dyDescent="0.25">
      <c r="A201" s="608" t="s">
        <v>305</v>
      </c>
      <c r="B201" s="608" t="s">
        <v>305</v>
      </c>
      <c r="C201" s="608">
        <v>2021</v>
      </c>
      <c r="D201" s="852" t="s">
        <v>369</v>
      </c>
      <c r="E201" s="610" t="s">
        <v>551</v>
      </c>
      <c r="F201" s="622" t="s">
        <v>309</v>
      </c>
      <c r="G201" s="619" t="s">
        <v>557</v>
      </c>
      <c r="H201" s="620" t="s">
        <v>22</v>
      </c>
      <c r="I201" s="608" t="s">
        <v>578</v>
      </c>
      <c r="J201" s="620">
        <v>100</v>
      </c>
      <c r="K201" s="620" t="s">
        <v>572</v>
      </c>
      <c r="L201" s="345"/>
      <c r="M201" s="847">
        <v>353</v>
      </c>
      <c r="N201" s="846">
        <f t="shared" si="3"/>
        <v>353</v>
      </c>
      <c r="O201" s="847">
        <v>9</v>
      </c>
      <c r="P201" s="407" t="s">
        <v>1067</v>
      </c>
      <c r="Q201" s="625" t="s">
        <v>1177</v>
      </c>
    </row>
    <row r="202" spans="1:17" ht="26.4" x14ac:dyDescent="0.25">
      <c r="A202" s="608" t="s">
        <v>305</v>
      </c>
      <c r="B202" s="608" t="s">
        <v>305</v>
      </c>
      <c r="C202" s="608">
        <v>2021</v>
      </c>
      <c r="D202" s="852" t="s">
        <v>372</v>
      </c>
      <c r="E202" s="610" t="s">
        <v>551</v>
      </c>
      <c r="F202" s="622" t="s">
        <v>309</v>
      </c>
      <c r="G202" s="622" t="s">
        <v>557</v>
      </c>
      <c r="H202" s="620" t="s">
        <v>22</v>
      </c>
      <c r="I202" s="608" t="s">
        <v>571</v>
      </c>
      <c r="J202" s="620">
        <v>200</v>
      </c>
      <c r="K202" s="620" t="s">
        <v>572</v>
      </c>
      <c r="L202" s="345"/>
      <c r="M202" s="847">
        <v>170</v>
      </c>
      <c r="N202" s="846">
        <f t="shared" si="3"/>
        <v>85</v>
      </c>
      <c r="O202" s="847">
        <v>2</v>
      </c>
      <c r="P202" s="407" t="s">
        <v>1077</v>
      </c>
      <c r="Q202" s="625" t="s">
        <v>1172</v>
      </c>
    </row>
    <row r="203" spans="1:17" ht="26.4" x14ac:dyDescent="0.25">
      <c r="A203" s="608" t="s">
        <v>305</v>
      </c>
      <c r="B203" s="608" t="s">
        <v>305</v>
      </c>
      <c r="C203" s="608">
        <v>2021</v>
      </c>
      <c r="D203" s="852" t="s">
        <v>372</v>
      </c>
      <c r="E203" s="610" t="s">
        <v>551</v>
      </c>
      <c r="F203" s="622" t="s">
        <v>309</v>
      </c>
      <c r="G203" s="622" t="s">
        <v>557</v>
      </c>
      <c r="H203" s="620" t="s">
        <v>24</v>
      </c>
      <c r="I203" s="608" t="s">
        <v>571</v>
      </c>
      <c r="J203" s="620">
        <v>200</v>
      </c>
      <c r="K203" s="620" t="s">
        <v>572</v>
      </c>
      <c r="L203" s="345"/>
      <c r="M203" s="847">
        <v>170</v>
      </c>
      <c r="N203" s="846">
        <f t="shared" si="3"/>
        <v>85</v>
      </c>
      <c r="O203" s="847">
        <v>2</v>
      </c>
      <c r="P203" s="407" t="s">
        <v>1077</v>
      </c>
      <c r="Q203" s="625" t="s">
        <v>1172</v>
      </c>
    </row>
    <row r="204" spans="1:17" ht="26.4" x14ac:dyDescent="0.25">
      <c r="A204" s="608" t="s">
        <v>305</v>
      </c>
      <c r="B204" s="608" t="s">
        <v>305</v>
      </c>
      <c r="C204" s="608">
        <v>2021</v>
      </c>
      <c r="D204" s="852" t="s">
        <v>372</v>
      </c>
      <c r="E204" s="610" t="s">
        <v>551</v>
      </c>
      <c r="F204" s="622" t="s">
        <v>309</v>
      </c>
      <c r="G204" s="622" t="s">
        <v>557</v>
      </c>
      <c r="H204" s="620" t="s">
        <v>25</v>
      </c>
      <c r="I204" s="608" t="s">
        <v>571</v>
      </c>
      <c r="J204" s="620">
        <v>200</v>
      </c>
      <c r="K204" s="620" t="s">
        <v>572</v>
      </c>
      <c r="L204" s="345"/>
      <c r="M204" s="847">
        <v>170</v>
      </c>
      <c r="N204" s="846">
        <f t="shared" si="3"/>
        <v>85</v>
      </c>
      <c r="O204" s="847">
        <v>2</v>
      </c>
      <c r="P204" s="407" t="s">
        <v>1077</v>
      </c>
      <c r="Q204" s="625" t="s">
        <v>1172</v>
      </c>
    </row>
    <row r="205" spans="1:17" ht="26.4" x14ac:dyDescent="0.25">
      <c r="A205" s="608" t="s">
        <v>305</v>
      </c>
      <c r="B205" s="608" t="s">
        <v>305</v>
      </c>
      <c r="C205" s="608">
        <v>2021</v>
      </c>
      <c r="D205" s="852" t="s">
        <v>372</v>
      </c>
      <c r="E205" s="610" t="s">
        <v>551</v>
      </c>
      <c r="F205" s="622" t="s">
        <v>309</v>
      </c>
      <c r="G205" s="622" t="s">
        <v>557</v>
      </c>
      <c r="H205" s="620" t="s">
        <v>26</v>
      </c>
      <c r="I205" s="608" t="s">
        <v>571</v>
      </c>
      <c r="J205" s="620">
        <v>200</v>
      </c>
      <c r="K205" s="620" t="s">
        <v>572</v>
      </c>
      <c r="L205" s="345"/>
      <c r="M205" s="847">
        <v>170</v>
      </c>
      <c r="N205" s="846">
        <f t="shared" si="3"/>
        <v>85</v>
      </c>
      <c r="O205" s="847">
        <v>2</v>
      </c>
      <c r="P205" s="407" t="s">
        <v>1077</v>
      </c>
      <c r="Q205" s="625" t="s">
        <v>1172</v>
      </c>
    </row>
    <row r="206" spans="1:17" ht="26.4" x14ac:dyDescent="0.25">
      <c r="A206" s="608" t="s">
        <v>305</v>
      </c>
      <c r="B206" s="608" t="s">
        <v>305</v>
      </c>
      <c r="C206" s="608">
        <v>2021</v>
      </c>
      <c r="D206" s="852" t="s">
        <v>372</v>
      </c>
      <c r="E206" s="610" t="s">
        <v>551</v>
      </c>
      <c r="F206" s="622" t="s">
        <v>309</v>
      </c>
      <c r="G206" s="622" t="s">
        <v>557</v>
      </c>
      <c r="H206" s="620" t="s">
        <v>22</v>
      </c>
      <c r="I206" s="608" t="s">
        <v>578</v>
      </c>
      <c r="J206" s="620">
        <v>100</v>
      </c>
      <c r="K206" s="620" t="s">
        <v>572</v>
      </c>
      <c r="L206" s="345"/>
      <c r="M206" s="847">
        <v>476</v>
      </c>
      <c r="N206" s="846">
        <f t="shared" si="3"/>
        <v>476</v>
      </c>
      <c r="O206" s="847">
        <v>6</v>
      </c>
      <c r="P206" s="407" t="s">
        <v>1067</v>
      </c>
      <c r="Q206" s="625" t="s">
        <v>1171</v>
      </c>
    </row>
    <row r="207" spans="1:17" ht="26.4" x14ac:dyDescent="0.25">
      <c r="A207" s="608" t="s">
        <v>305</v>
      </c>
      <c r="B207" s="608" t="s">
        <v>305</v>
      </c>
      <c r="C207" s="608">
        <v>2021</v>
      </c>
      <c r="D207" s="852" t="s">
        <v>372</v>
      </c>
      <c r="E207" s="610" t="s">
        <v>551</v>
      </c>
      <c r="F207" s="622" t="s">
        <v>309</v>
      </c>
      <c r="G207" s="622" t="s">
        <v>557</v>
      </c>
      <c r="H207" s="620" t="s">
        <v>24</v>
      </c>
      <c r="I207" s="608" t="s">
        <v>578</v>
      </c>
      <c r="J207" s="620">
        <v>100</v>
      </c>
      <c r="K207" s="620" t="s">
        <v>572</v>
      </c>
      <c r="L207" s="345"/>
      <c r="M207" s="847">
        <v>476</v>
      </c>
      <c r="N207" s="846">
        <f t="shared" si="3"/>
        <v>476</v>
      </c>
      <c r="O207" s="847">
        <v>6</v>
      </c>
      <c r="P207" s="407" t="s">
        <v>1067</v>
      </c>
      <c r="Q207" s="625" t="s">
        <v>1171</v>
      </c>
    </row>
    <row r="208" spans="1:17" ht="26.4" x14ac:dyDescent="0.25">
      <c r="A208" s="608" t="s">
        <v>305</v>
      </c>
      <c r="B208" s="608" t="s">
        <v>305</v>
      </c>
      <c r="C208" s="608">
        <v>2021</v>
      </c>
      <c r="D208" s="852" t="s">
        <v>372</v>
      </c>
      <c r="E208" s="610" t="s">
        <v>551</v>
      </c>
      <c r="F208" s="622" t="s">
        <v>309</v>
      </c>
      <c r="G208" s="622" t="s">
        <v>557</v>
      </c>
      <c r="H208" s="620" t="s">
        <v>25</v>
      </c>
      <c r="I208" s="608" t="s">
        <v>578</v>
      </c>
      <c r="J208" s="620">
        <v>100</v>
      </c>
      <c r="K208" s="620" t="s">
        <v>572</v>
      </c>
      <c r="L208" s="345"/>
      <c r="M208" s="847">
        <v>476</v>
      </c>
      <c r="N208" s="846">
        <f t="shared" si="3"/>
        <v>476</v>
      </c>
      <c r="O208" s="847">
        <v>6</v>
      </c>
      <c r="P208" s="407" t="s">
        <v>1067</v>
      </c>
      <c r="Q208" s="625" t="s">
        <v>1171</v>
      </c>
    </row>
    <row r="209" spans="1:17" ht="26.4" x14ac:dyDescent="0.25">
      <c r="A209" s="608" t="s">
        <v>305</v>
      </c>
      <c r="B209" s="608" t="s">
        <v>305</v>
      </c>
      <c r="C209" s="608">
        <v>2021</v>
      </c>
      <c r="D209" s="852" t="s">
        <v>372</v>
      </c>
      <c r="E209" s="610" t="s">
        <v>551</v>
      </c>
      <c r="F209" s="622" t="s">
        <v>309</v>
      </c>
      <c r="G209" s="622" t="s">
        <v>557</v>
      </c>
      <c r="H209" s="620" t="s">
        <v>26</v>
      </c>
      <c r="I209" s="608" t="s">
        <v>578</v>
      </c>
      <c r="J209" s="620">
        <v>100</v>
      </c>
      <c r="K209" s="620" t="s">
        <v>572</v>
      </c>
      <c r="L209" s="345"/>
      <c r="M209" s="847">
        <v>476</v>
      </c>
      <c r="N209" s="846">
        <f t="shared" si="3"/>
        <v>476</v>
      </c>
      <c r="O209" s="847">
        <v>6</v>
      </c>
      <c r="P209" s="407" t="s">
        <v>1067</v>
      </c>
      <c r="Q209" s="625" t="s">
        <v>1171</v>
      </c>
    </row>
    <row r="210" spans="1:17" x14ac:dyDescent="0.25">
      <c r="A210" s="608" t="s">
        <v>305</v>
      </c>
      <c r="B210" s="608" t="s">
        <v>305</v>
      </c>
      <c r="C210" s="608">
        <v>2021</v>
      </c>
      <c r="D210" s="852" t="s">
        <v>380</v>
      </c>
      <c r="E210" s="610" t="s">
        <v>551</v>
      </c>
      <c r="F210" s="622" t="s">
        <v>309</v>
      </c>
      <c r="G210" s="622" t="s">
        <v>557</v>
      </c>
      <c r="H210" s="620" t="s">
        <v>22</v>
      </c>
      <c r="I210" s="608" t="s">
        <v>571</v>
      </c>
      <c r="J210" s="620">
        <v>100</v>
      </c>
      <c r="K210" s="620" t="s">
        <v>572</v>
      </c>
      <c r="L210" s="345"/>
      <c r="M210" s="847">
        <v>107</v>
      </c>
      <c r="N210" s="846">
        <f t="shared" si="3"/>
        <v>107</v>
      </c>
      <c r="O210" s="847">
        <v>5</v>
      </c>
      <c r="P210" s="407" t="s">
        <v>1092</v>
      </c>
      <c r="Q210" s="615"/>
    </row>
    <row r="211" spans="1:17" ht="26.4" x14ac:dyDescent="0.25">
      <c r="A211" s="608" t="s">
        <v>305</v>
      </c>
      <c r="B211" s="608" t="s">
        <v>305</v>
      </c>
      <c r="C211" s="608">
        <v>2021</v>
      </c>
      <c r="D211" s="852" t="s">
        <v>389</v>
      </c>
      <c r="E211" s="610" t="s">
        <v>551</v>
      </c>
      <c r="F211" s="622" t="s">
        <v>309</v>
      </c>
      <c r="G211" s="622" t="s">
        <v>557</v>
      </c>
      <c r="H211" s="620" t="s">
        <v>22</v>
      </c>
      <c r="I211" s="608" t="s">
        <v>571</v>
      </c>
      <c r="J211" s="620">
        <v>300</v>
      </c>
      <c r="K211" s="620" t="s">
        <v>572</v>
      </c>
      <c r="L211" s="345"/>
      <c r="M211" s="847">
        <v>156</v>
      </c>
      <c r="N211" s="846">
        <f t="shared" si="3"/>
        <v>52</v>
      </c>
      <c r="O211" s="847">
        <v>5</v>
      </c>
      <c r="P211" s="407" t="s">
        <v>1082</v>
      </c>
      <c r="Q211" s="535" t="s">
        <v>1172</v>
      </c>
    </row>
    <row r="212" spans="1:17" ht="26.4" x14ac:dyDescent="0.25">
      <c r="A212" s="608" t="s">
        <v>305</v>
      </c>
      <c r="B212" s="608" t="s">
        <v>305</v>
      </c>
      <c r="C212" s="608">
        <v>2021</v>
      </c>
      <c r="D212" s="852" t="s">
        <v>389</v>
      </c>
      <c r="E212" s="610" t="s">
        <v>551</v>
      </c>
      <c r="F212" s="622" t="s">
        <v>309</v>
      </c>
      <c r="G212" s="622" t="s">
        <v>557</v>
      </c>
      <c r="H212" s="620" t="s">
        <v>22</v>
      </c>
      <c r="I212" s="608" t="s">
        <v>578</v>
      </c>
      <c r="J212" s="620">
        <v>200</v>
      </c>
      <c r="K212" s="620" t="s">
        <v>572</v>
      </c>
      <c r="L212" s="345"/>
      <c r="M212" s="847">
        <v>471</v>
      </c>
      <c r="N212" s="846">
        <f t="shared" si="3"/>
        <v>235.5</v>
      </c>
      <c r="O212" s="847">
        <v>8</v>
      </c>
      <c r="P212" s="407" t="s">
        <v>1067</v>
      </c>
      <c r="Q212" s="625" t="s">
        <v>1171</v>
      </c>
    </row>
    <row r="213" spans="1:17" x14ac:dyDescent="0.25">
      <c r="A213" s="689" t="s">
        <v>305</v>
      </c>
      <c r="B213" s="689" t="s">
        <v>305</v>
      </c>
      <c r="C213" s="689">
        <v>2021</v>
      </c>
      <c r="D213" s="690" t="s">
        <v>406</v>
      </c>
      <c r="E213" s="691" t="s">
        <v>551</v>
      </c>
      <c r="F213" s="692" t="s">
        <v>309</v>
      </c>
      <c r="G213" s="692" t="s">
        <v>554</v>
      </c>
      <c r="H213" s="689" t="s">
        <v>579</v>
      </c>
      <c r="I213" s="693"/>
      <c r="J213" s="693" t="s">
        <v>580</v>
      </c>
      <c r="K213" s="689" t="s">
        <v>572</v>
      </c>
      <c r="L213" s="694"/>
      <c r="M213" s="847">
        <v>0</v>
      </c>
      <c r="N213" s="846" t="e">
        <f t="shared" ref="N213:N244" si="4">100*M213/J213</f>
        <v>#VALUE!</v>
      </c>
      <c r="O213" s="847">
        <v>0</v>
      </c>
      <c r="P213" s="625" t="s">
        <v>1093</v>
      </c>
      <c r="Q213" s="625"/>
    </row>
    <row r="214" spans="1:17" x14ac:dyDescent="0.25">
      <c r="A214" s="695" t="s">
        <v>305</v>
      </c>
      <c r="B214" s="695" t="s">
        <v>305</v>
      </c>
      <c r="C214" s="696">
        <v>2021</v>
      </c>
      <c r="D214" s="697" t="s">
        <v>408</v>
      </c>
      <c r="E214" s="698" t="s">
        <v>551</v>
      </c>
      <c r="F214" s="699" t="s">
        <v>309</v>
      </c>
      <c r="G214" s="699" t="s">
        <v>554</v>
      </c>
      <c r="H214" s="696" t="s">
        <v>579</v>
      </c>
      <c r="I214" s="615"/>
      <c r="J214" s="615" t="s">
        <v>580</v>
      </c>
      <c r="K214" s="696" t="s">
        <v>572</v>
      </c>
      <c r="L214" s="694"/>
      <c r="M214" s="847">
        <v>0</v>
      </c>
      <c r="N214" s="846" t="e">
        <f t="shared" si="4"/>
        <v>#VALUE!</v>
      </c>
      <c r="O214" s="847">
        <v>0</v>
      </c>
      <c r="P214" s="625" t="s">
        <v>1093</v>
      </c>
      <c r="Q214" s="625"/>
    </row>
    <row r="215" spans="1:17" x14ac:dyDescent="0.25">
      <c r="A215" s="695" t="s">
        <v>305</v>
      </c>
      <c r="B215" s="695" t="s">
        <v>305</v>
      </c>
      <c r="C215" s="696">
        <v>2021</v>
      </c>
      <c r="D215" s="697" t="s">
        <v>315</v>
      </c>
      <c r="E215" s="698" t="s">
        <v>551</v>
      </c>
      <c r="F215" s="699" t="s">
        <v>309</v>
      </c>
      <c r="G215" s="699" t="s">
        <v>554</v>
      </c>
      <c r="H215" s="696" t="s">
        <v>579</v>
      </c>
      <c r="I215" s="615"/>
      <c r="J215" s="615" t="s">
        <v>580</v>
      </c>
      <c r="K215" s="696" t="s">
        <v>572</v>
      </c>
      <c r="L215" s="694"/>
      <c r="M215" s="847">
        <v>0</v>
      </c>
      <c r="N215" s="846" t="e">
        <f t="shared" si="4"/>
        <v>#VALUE!</v>
      </c>
      <c r="O215" s="847">
        <v>0</v>
      </c>
      <c r="P215" s="625" t="s">
        <v>1093</v>
      </c>
      <c r="Q215" s="625"/>
    </row>
    <row r="216" spans="1:17" x14ac:dyDescent="0.25">
      <c r="A216" s="695" t="s">
        <v>305</v>
      </c>
      <c r="B216" s="695" t="s">
        <v>305</v>
      </c>
      <c r="C216" s="696">
        <v>2021</v>
      </c>
      <c r="D216" s="697" t="s">
        <v>319</v>
      </c>
      <c r="E216" s="698" t="s">
        <v>551</v>
      </c>
      <c r="F216" s="699" t="s">
        <v>309</v>
      </c>
      <c r="G216" s="699" t="s">
        <v>554</v>
      </c>
      <c r="H216" s="696" t="s">
        <v>579</v>
      </c>
      <c r="I216" s="615"/>
      <c r="J216" s="615" t="s">
        <v>580</v>
      </c>
      <c r="K216" s="696" t="s">
        <v>572</v>
      </c>
      <c r="L216" s="694"/>
      <c r="M216" s="847">
        <v>0</v>
      </c>
      <c r="N216" s="846" t="e">
        <f t="shared" si="4"/>
        <v>#VALUE!</v>
      </c>
      <c r="O216" s="847">
        <v>0</v>
      </c>
      <c r="P216" s="625" t="s">
        <v>1093</v>
      </c>
      <c r="Q216" s="625"/>
    </row>
    <row r="217" spans="1:17" x14ac:dyDescent="0.25">
      <c r="A217" s="695" t="s">
        <v>305</v>
      </c>
      <c r="B217" s="695" t="s">
        <v>305</v>
      </c>
      <c r="C217" s="696">
        <v>2021</v>
      </c>
      <c r="D217" s="697" t="s">
        <v>409</v>
      </c>
      <c r="E217" s="698" t="s">
        <v>551</v>
      </c>
      <c r="F217" s="699" t="s">
        <v>309</v>
      </c>
      <c r="G217" s="699" t="s">
        <v>554</v>
      </c>
      <c r="H217" s="696" t="s">
        <v>579</v>
      </c>
      <c r="I217" s="615"/>
      <c r="J217" s="615" t="s">
        <v>580</v>
      </c>
      <c r="K217" s="696" t="s">
        <v>572</v>
      </c>
      <c r="L217" s="694"/>
      <c r="M217" s="847">
        <v>0</v>
      </c>
      <c r="N217" s="846" t="e">
        <f t="shared" si="4"/>
        <v>#VALUE!</v>
      </c>
      <c r="O217" s="847">
        <v>0</v>
      </c>
      <c r="P217" s="625" t="s">
        <v>1093</v>
      </c>
      <c r="Q217" s="625"/>
    </row>
    <row r="218" spans="1:17" ht="39.6" x14ac:dyDescent="0.25">
      <c r="A218" s="695" t="s">
        <v>305</v>
      </c>
      <c r="B218" s="695" t="s">
        <v>305</v>
      </c>
      <c r="C218" s="696">
        <v>2021</v>
      </c>
      <c r="D218" s="697" t="s">
        <v>413</v>
      </c>
      <c r="E218" s="698" t="s">
        <v>551</v>
      </c>
      <c r="F218" s="699" t="s">
        <v>309</v>
      </c>
      <c r="G218" s="699" t="s">
        <v>554</v>
      </c>
      <c r="H218" s="696" t="s">
        <v>579</v>
      </c>
      <c r="I218" s="615"/>
      <c r="J218" s="615" t="s">
        <v>580</v>
      </c>
      <c r="K218" s="696" t="s">
        <v>572</v>
      </c>
      <c r="L218" s="694"/>
      <c r="M218" s="847">
        <v>1</v>
      </c>
      <c r="N218" s="846" t="e">
        <f t="shared" si="4"/>
        <v>#VALUE!</v>
      </c>
      <c r="O218" s="847">
        <v>1</v>
      </c>
      <c r="P218" s="625" t="s">
        <v>1093</v>
      </c>
      <c r="Q218" s="625" t="s">
        <v>1232</v>
      </c>
    </row>
    <row r="219" spans="1:17" x14ac:dyDescent="0.25">
      <c r="A219" s="695" t="s">
        <v>305</v>
      </c>
      <c r="B219" s="695" t="s">
        <v>305</v>
      </c>
      <c r="C219" s="696">
        <v>2021</v>
      </c>
      <c r="D219" s="697" t="s">
        <v>414</v>
      </c>
      <c r="E219" s="698" t="s">
        <v>551</v>
      </c>
      <c r="F219" s="699" t="s">
        <v>309</v>
      </c>
      <c r="G219" s="699" t="s">
        <v>554</v>
      </c>
      <c r="H219" s="696" t="s">
        <v>579</v>
      </c>
      <c r="I219" s="615"/>
      <c r="J219" s="615" t="s">
        <v>580</v>
      </c>
      <c r="K219" s="696" t="s">
        <v>572</v>
      </c>
      <c r="L219" s="694"/>
      <c r="M219" s="847">
        <v>0</v>
      </c>
      <c r="N219" s="846" t="e">
        <f t="shared" si="4"/>
        <v>#VALUE!</v>
      </c>
      <c r="O219" s="847">
        <v>0</v>
      </c>
      <c r="P219" s="625" t="s">
        <v>1093</v>
      </c>
      <c r="Q219" s="625"/>
    </row>
    <row r="220" spans="1:17" x14ac:dyDescent="0.25">
      <c r="A220" s="695" t="s">
        <v>305</v>
      </c>
      <c r="B220" s="695" t="s">
        <v>305</v>
      </c>
      <c r="C220" s="696">
        <v>2021</v>
      </c>
      <c r="D220" s="697" t="s">
        <v>415</v>
      </c>
      <c r="E220" s="698" t="s">
        <v>551</v>
      </c>
      <c r="F220" s="699" t="s">
        <v>309</v>
      </c>
      <c r="G220" s="699" t="s">
        <v>554</v>
      </c>
      <c r="H220" s="696" t="s">
        <v>579</v>
      </c>
      <c r="I220" s="615"/>
      <c r="J220" s="615" t="s">
        <v>580</v>
      </c>
      <c r="K220" s="696" t="s">
        <v>572</v>
      </c>
      <c r="L220" s="694"/>
      <c r="M220" s="847">
        <v>0</v>
      </c>
      <c r="N220" s="846" t="e">
        <f t="shared" si="4"/>
        <v>#VALUE!</v>
      </c>
      <c r="O220" s="847">
        <v>0</v>
      </c>
      <c r="P220" s="625" t="s">
        <v>1093</v>
      </c>
      <c r="Q220" s="625"/>
    </row>
    <row r="221" spans="1:17" ht="39.6" x14ac:dyDescent="0.25">
      <c r="A221" s="695" t="s">
        <v>305</v>
      </c>
      <c r="B221" s="695" t="s">
        <v>305</v>
      </c>
      <c r="C221" s="696">
        <v>2021</v>
      </c>
      <c r="D221" s="697" t="s">
        <v>401</v>
      </c>
      <c r="E221" s="698" t="s">
        <v>551</v>
      </c>
      <c r="F221" s="699" t="s">
        <v>309</v>
      </c>
      <c r="G221" s="699" t="s">
        <v>554</v>
      </c>
      <c r="H221" s="696" t="s">
        <v>579</v>
      </c>
      <c r="I221" s="615"/>
      <c r="J221" s="615" t="s">
        <v>580</v>
      </c>
      <c r="K221" s="696" t="s">
        <v>572</v>
      </c>
      <c r="L221" s="694"/>
      <c r="M221" s="847">
        <v>176</v>
      </c>
      <c r="N221" s="846" t="e">
        <f t="shared" si="4"/>
        <v>#VALUE!</v>
      </c>
      <c r="O221" s="847">
        <v>16</v>
      </c>
      <c r="P221" s="625" t="s">
        <v>1093</v>
      </c>
      <c r="Q221" s="625" t="s">
        <v>1232</v>
      </c>
    </row>
    <row r="222" spans="1:17" x14ac:dyDescent="0.25">
      <c r="A222" s="695" t="s">
        <v>305</v>
      </c>
      <c r="B222" s="695" t="s">
        <v>305</v>
      </c>
      <c r="C222" s="696">
        <v>2021</v>
      </c>
      <c r="D222" s="697" t="s">
        <v>523</v>
      </c>
      <c r="E222" s="698" t="s">
        <v>551</v>
      </c>
      <c r="F222" s="699" t="s">
        <v>309</v>
      </c>
      <c r="G222" s="699" t="s">
        <v>554</v>
      </c>
      <c r="H222" s="696" t="s">
        <v>579</v>
      </c>
      <c r="I222" s="615"/>
      <c r="J222" s="615" t="s">
        <v>580</v>
      </c>
      <c r="K222" s="696" t="s">
        <v>572</v>
      </c>
      <c r="L222" s="694"/>
      <c r="M222" s="847">
        <v>0</v>
      </c>
      <c r="N222" s="846" t="e">
        <f t="shared" si="4"/>
        <v>#VALUE!</v>
      </c>
      <c r="O222" s="847">
        <v>0</v>
      </c>
      <c r="P222" s="625" t="s">
        <v>1093</v>
      </c>
      <c r="Q222" s="625"/>
    </row>
    <row r="223" spans="1:17" x14ac:dyDescent="0.25">
      <c r="A223" s="695" t="s">
        <v>305</v>
      </c>
      <c r="B223" s="695" t="s">
        <v>305</v>
      </c>
      <c r="C223" s="696">
        <v>2021</v>
      </c>
      <c r="D223" s="697" t="s">
        <v>325</v>
      </c>
      <c r="E223" s="698" t="s">
        <v>551</v>
      </c>
      <c r="F223" s="699" t="s">
        <v>309</v>
      </c>
      <c r="G223" s="699" t="s">
        <v>554</v>
      </c>
      <c r="H223" s="696" t="s">
        <v>579</v>
      </c>
      <c r="I223" s="615"/>
      <c r="J223" s="615" t="s">
        <v>580</v>
      </c>
      <c r="K223" s="696" t="s">
        <v>572</v>
      </c>
      <c r="L223" s="694"/>
      <c r="M223" s="847">
        <v>0</v>
      </c>
      <c r="N223" s="846" t="e">
        <f t="shared" si="4"/>
        <v>#VALUE!</v>
      </c>
      <c r="O223" s="847">
        <v>0</v>
      </c>
      <c r="P223" s="625" t="s">
        <v>1093</v>
      </c>
      <c r="Q223" s="625"/>
    </row>
    <row r="224" spans="1:17" x14ac:dyDescent="0.25">
      <c r="A224" s="695" t="s">
        <v>305</v>
      </c>
      <c r="B224" s="695" t="s">
        <v>305</v>
      </c>
      <c r="C224" s="696">
        <v>2021</v>
      </c>
      <c r="D224" s="697" t="s">
        <v>417</v>
      </c>
      <c r="E224" s="698" t="s">
        <v>551</v>
      </c>
      <c r="F224" s="699" t="s">
        <v>309</v>
      </c>
      <c r="G224" s="699" t="s">
        <v>554</v>
      </c>
      <c r="H224" s="696" t="s">
        <v>579</v>
      </c>
      <c r="I224" s="615"/>
      <c r="J224" s="615" t="s">
        <v>580</v>
      </c>
      <c r="K224" s="696" t="s">
        <v>572</v>
      </c>
      <c r="L224" s="694"/>
      <c r="M224" s="847">
        <v>0</v>
      </c>
      <c r="N224" s="846" t="e">
        <f t="shared" si="4"/>
        <v>#VALUE!</v>
      </c>
      <c r="O224" s="847">
        <v>0</v>
      </c>
      <c r="P224" s="625" t="s">
        <v>1093</v>
      </c>
      <c r="Q224" s="625"/>
    </row>
    <row r="225" spans="1:17" ht="39.6" x14ac:dyDescent="0.25">
      <c r="A225" s="695" t="s">
        <v>305</v>
      </c>
      <c r="B225" s="695" t="s">
        <v>305</v>
      </c>
      <c r="C225" s="696">
        <v>2021</v>
      </c>
      <c r="D225" s="697" t="s">
        <v>418</v>
      </c>
      <c r="E225" s="698" t="s">
        <v>551</v>
      </c>
      <c r="F225" s="699" t="s">
        <v>309</v>
      </c>
      <c r="G225" s="699" t="s">
        <v>554</v>
      </c>
      <c r="H225" s="696" t="s">
        <v>579</v>
      </c>
      <c r="I225" s="615"/>
      <c r="J225" s="615" t="s">
        <v>580</v>
      </c>
      <c r="K225" s="696" t="s">
        <v>572</v>
      </c>
      <c r="L225" s="694"/>
      <c r="M225" s="847">
        <v>3</v>
      </c>
      <c r="N225" s="846" t="e">
        <f t="shared" si="4"/>
        <v>#VALUE!</v>
      </c>
      <c r="O225" s="847">
        <v>2</v>
      </c>
      <c r="P225" s="625" t="s">
        <v>1093</v>
      </c>
      <c r="Q225" s="625" t="s">
        <v>1232</v>
      </c>
    </row>
    <row r="226" spans="1:17" ht="39.6" x14ac:dyDescent="0.25">
      <c r="A226" s="695" t="s">
        <v>305</v>
      </c>
      <c r="B226" s="695" t="s">
        <v>305</v>
      </c>
      <c r="C226" s="696">
        <v>2021</v>
      </c>
      <c r="D226" s="697" t="s">
        <v>420</v>
      </c>
      <c r="E226" s="698" t="s">
        <v>551</v>
      </c>
      <c r="F226" s="699" t="s">
        <v>309</v>
      </c>
      <c r="G226" s="699" t="s">
        <v>554</v>
      </c>
      <c r="H226" s="696" t="s">
        <v>579</v>
      </c>
      <c r="I226" s="615"/>
      <c r="J226" s="615" t="s">
        <v>580</v>
      </c>
      <c r="K226" s="696" t="s">
        <v>572</v>
      </c>
      <c r="L226" s="694"/>
      <c r="M226" s="847">
        <v>18</v>
      </c>
      <c r="N226" s="846" t="e">
        <f t="shared" si="4"/>
        <v>#VALUE!</v>
      </c>
      <c r="O226" s="847">
        <v>5</v>
      </c>
      <c r="P226" s="625" t="s">
        <v>1093</v>
      </c>
      <c r="Q226" s="625" t="s">
        <v>1232</v>
      </c>
    </row>
    <row r="227" spans="1:17" ht="39.6" x14ac:dyDescent="0.25">
      <c r="A227" s="695" t="s">
        <v>305</v>
      </c>
      <c r="B227" s="695" t="s">
        <v>305</v>
      </c>
      <c r="C227" s="696">
        <v>2021</v>
      </c>
      <c r="D227" s="697" t="s">
        <v>330</v>
      </c>
      <c r="E227" s="698" t="s">
        <v>551</v>
      </c>
      <c r="F227" s="699" t="s">
        <v>309</v>
      </c>
      <c r="G227" s="699" t="s">
        <v>554</v>
      </c>
      <c r="H227" s="696" t="s">
        <v>579</v>
      </c>
      <c r="I227" s="615"/>
      <c r="J227" s="615" t="s">
        <v>580</v>
      </c>
      <c r="K227" s="696" t="s">
        <v>572</v>
      </c>
      <c r="L227" s="694"/>
      <c r="M227" s="847">
        <v>147</v>
      </c>
      <c r="N227" s="846" t="e">
        <f t="shared" si="4"/>
        <v>#VALUE!</v>
      </c>
      <c r="O227" s="847">
        <v>26</v>
      </c>
      <c r="P227" s="625" t="s">
        <v>1093</v>
      </c>
      <c r="Q227" s="625" t="s">
        <v>1232</v>
      </c>
    </row>
    <row r="228" spans="1:17" ht="39.6" x14ac:dyDescent="0.25">
      <c r="A228" s="695" t="s">
        <v>305</v>
      </c>
      <c r="B228" s="695" t="s">
        <v>305</v>
      </c>
      <c r="C228" s="696">
        <v>2021</v>
      </c>
      <c r="D228" s="697" t="s">
        <v>512</v>
      </c>
      <c r="E228" s="698" t="s">
        <v>551</v>
      </c>
      <c r="F228" s="699" t="s">
        <v>309</v>
      </c>
      <c r="G228" s="699" t="s">
        <v>554</v>
      </c>
      <c r="H228" s="696" t="s">
        <v>579</v>
      </c>
      <c r="I228" s="615"/>
      <c r="J228" s="615" t="s">
        <v>580</v>
      </c>
      <c r="K228" s="696" t="s">
        <v>572</v>
      </c>
      <c r="L228" s="694"/>
      <c r="M228" s="847">
        <v>2971</v>
      </c>
      <c r="N228" s="846" t="e">
        <f t="shared" si="4"/>
        <v>#VALUE!</v>
      </c>
      <c r="O228" s="847">
        <v>148</v>
      </c>
      <c r="P228" s="625" t="s">
        <v>1093</v>
      </c>
      <c r="Q228" s="625" t="s">
        <v>1232</v>
      </c>
    </row>
    <row r="229" spans="1:17" ht="39.6" x14ac:dyDescent="0.25">
      <c r="A229" s="695" t="s">
        <v>305</v>
      </c>
      <c r="B229" s="695" t="s">
        <v>305</v>
      </c>
      <c r="C229" s="696">
        <v>2021</v>
      </c>
      <c r="D229" s="697" t="s">
        <v>423</v>
      </c>
      <c r="E229" s="698" t="s">
        <v>551</v>
      </c>
      <c r="F229" s="699" t="s">
        <v>309</v>
      </c>
      <c r="G229" s="699" t="s">
        <v>554</v>
      </c>
      <c r="H229" s="696" t="s">
        <v>579</v>
      </c>
      <c r="I229" s="615"/>
      <c r="J229" s="615" t="s">
        <v>580</v>
      </c>
      <c r="K229" s="696" t="s">
        <v>572</v>
      </c>
      <c r="L229" s="694"/>
      <c r="M229" s="847">
        <v>2</v>
      </c>
      <c r="N229" s="846" t="e">
        <f t="shared" si="4"/>
        <v>#VALUE!</v>
      </c>
      <c r="O229" s="847">
        <v>2</v>
      </c>
      <c r="P229" s="625" t="s">
        <v>1093</v>
      </c>
      <c r="Q229" s="625" t="s">
        <v>1232</v>
      </c>
    </row>
    <row r="230" spans="1:17" ht="39.6" x14ac:dyDescent="0.25">
      <c r="A230" s="695" t="s">
        <v>305</v>
      </c>
      <c r="B230" s="695" t="s">
        <v>305</v>
      </c>
      <c r="C230" s="696">
        <v>2021</v>
      </c>
      <c r="D230" s="697" t="s">
        <v>332</v>
      </c>
      <c r="E230" s="698" t="s">
        <v>551</v>
      </c>
      <c r="F230" s="699" t="s">
        <v>309</v>
      </c>
      <c r="G230" s="699" t="s">
        <v>554</v>
      </c>
      <c r="H230" s="696" t="s">
        <v>579</v>
      </c>
      <c r="I230" s="615"/>
      <c r="J230" s="615" t="s">
        <v>580</v>
      </c>
      <c r="K230" s="696" t="s">
        <v>572</v>
      </c>
      <c r="L230" s="694"/>
      <c r="M230" s="847">
        <v>64</v>
      </c>
      <c r="N230" s="846" t="e">
        <f t="shared" si="4"/>
        <v>#VALUE!</v>
      </c>
      <c r="O230" s="847">
        <v>10</v>
      </c>
      <c r="P230" s="625" t="s">
        <v>1093</v>
      </c>
      <c r="Q230" s="625" t="s">
        <v>1232</v>
      </c>
    </row>
    <row r="231" spans="1:17" ht="39.6" x14ac:dyDescent="0.25">
      <c r="A231" s="695" t="s">
        <v>305</v>
      </c>
      <c r="B231" s="695" t="s">
        <v>305</v>
      </c>
      <c r="C231" s="696">
        <v>2021</v>
      </c>
      <c r="D231" s="697" t="s">
        <v>424</v>
      </c>
      <c r="E231" s="698" t="s">
        <v>551</v>
      </c>
      <c r="F231" s="699" t="s">
        <v>309</v>
      </c>
      <c r="G231" s="699" t="s">
        <v>554</v>
      </c>
      <c r="H231" s="696" t="s">
        <v>579</v>
      </c>
      <c r="I231" s="615"/>
      <c r="J231" s="615" t="s">
        <v>580</v>
      </c>
      <c r="K231" s="696" t="s">
        <v>572</v>
      </c>
      <c r="L231" s="694"/>
      <c r="M231" s="847">
        <v>2</v>
      </c>
      <c r="N231" s="846" t="e">
        <f t="shared" si="4"/>
        <v>#VALUE!</v>
      </c>
      <c r="O231" s="847">
        <v>2</v>
      </c>
      <c r="P231" s="625" t="s">
        <v>1093</v>
      </c>
      <c r="Q231" s="625" t="s">
        <v>1232</v>
      </c>
    </row>
    <row r="232" spans="1:17" ht="39.6" x14ac:dyDescent="0.25">
      <c r="A232" s="695" t="s">
        <v>305</v>
      </c>
      <c r="B232" s="695" t="s">
        <v>305</v>
      </c>
      <c r="C232" s="696">
        <v>2021</v>
      </c>
      <c r="D232" s="697" t="s">
        <v>339</v>
      </c>
      <c r="E232" s="698" t="s">
        <v>551</v>
      </c>
      <c r="F232" s="699" t="s">
        <v>309</v>
      </c>
      <c r="G232" s="699" t="s">
        <v>554</v>
      </c>
      <c r="H232" s="696" t="s">
        <v>579</v>
      </c>
      <c r="I232" s="615"/>
      <c r="J232" s="615" t="s">
        <v>580</v>
      </c>
      <c r="K232" s="696" t="s">
        <v>572</v>
      </c>
      <c r="L232" s="694"/>
      <c r="M232" s="847">
        <v>106</v>
      </c>
      <c r="N232" s="846" t="e">
        <f t="shared" si="4"/>
        <v>#VALUE!</v>
      </c>
      <c r="O232" s="847">
        <v>6</v>
      </c>
      <c r="P232" s="625" t="s">
        <v>1093</v>
      </c>
      <c r="Q232" s="625" t="s">
        <v>1232</v>
      </c>
    </row>
    <row r="233" spans="1:17" ht="39.6" x14ac:dyDescent="0.25">
      <c r="A233" s="695" t="s">
        <v>305</v>
      </c>
      <c r="B233" s="695" t="s">
        <v>305</v>
      </c>
      <c r="C233" s="696">
        <v>2021</v>
      </c>
      <c r="D233" s="697" t="s">
        <v>518</v>
      </c>
      <c r="E233" s="698" t="s">
        <v>551</v>
      </c>
      <c r="F233" s="699" t="s">
        <v>309</v>
      </c>
      <c r="G233" s="699" t="s">
        <v>554</v>
      </c>
      <c r="H233" s="696" t="s">
        <v>579</v>
      </c>
      <c r="I233" s="615"/>
      <c r="J233" s="615" t="s">
        <v>580</v>
      </c>
      <c r="K233" s="696" t="s">
        <v>572</v>
      </c>
      <c r="L233" s="694"/>
      <c r="M233" s="847">
        <v>3</v>
      </c>
      <c r="N233" s="846" t="e">
        <f t="shared" si="4"/>
        <v>#VALUE!</v>
      </c>
      <c r="O233" s="847">
        <v>3</v>
      </c>
      <c r="P233" s="625" t="s">
        <v>1093</v>
      </c>
      <c r="Q233" s="625" t="s">
        <v>1232</v>
      </c>
    </row>
    <row r="234" spans="1:17" ht="39.6" x14ac:dyDescent="0.25">
      <c r="A234" s="695" t="s">
        <v>305</v>
      </c>
      <c r="B234" s="695" t="s">
        <v>305</v>
      </c>
      <c r="C234" s="696">
        <v>2021</v>
      </c>
      <c r="D234" s="697" t="s">
        <v>427</v>
      </c>
      <c r="E234" s="698" t="s">
        <v>551</v>
      </c>
      <c r="F234" s="699" t="s">
        <v>309</v>
      </c>
      <c r="G234" s="699" t="s">
        <v>554</v>
      </c>
      <c r="H234" s="696" t="s">
        <v>579</v>
      </c>
      <c r="I234" s="615"/>
      <c r="J234" s="615" t="s">
        <v>580</v>
      </c>
      <c r="K234" s="696" t="s">
        <v>572</v>
      </c>
      <c r="L234" s="694"/>
      <c r="M234" s="847">
        <v>259</v>
      </c>
      <c r="N234" s="846" t="e">
        <f t="shared" si="4"/>
        <v>#VALUE!</v>
      </c>
      <c r="O234" s="847">
        <v>19</v>
      </c>
      <c r="P234" s="625" t="s">
        <v>1093</v>
      </c>
      <c r="Q234" s="625" t="s">
        <v>1232</v>
      </c>
    </row>
    <row r="235" spans="1:17" x14ac:dyDescent="0.25">
      <c r="A235" s="695" t="s">
        <v>305</v>
      </c>
      <c r="B235" s="695" t="s">
        <v>305</v>
      </c>
      <c r="C235" s="696">
        <v>2021</v>
      </c>
      <c r="D235" s="697" t="s">
        <v>430</v>
      </c>
      <c r="E235" s="698" t="s">
        <v>551</v>
      </c>
      <c r="F235" s="699" t="s">
        <v>309</v>
      </c>
      <c r="G235" s="699" t="s">
        <v>554</v>
      </c>
      <c r="H235" s="696" t="s">
        <v>579</v>
      </c>
      <c r="I235" s="615"/>
      <c r="J235" s="615" t="s">
        <v>580</v>
      </c>
      <c r="K235" s="696" t="s">
        <v>572</v>
      </c>
      <c r="L235" s="694"/>
      <c r="M235" s="847">
        <v>0</v>
      </c>
      <c r="N235" s="846" t="e">
        <f t="shared" si="4"/>
        <v>#VALUE!</v>
      </c>
      <c r="O235" s="847">
        <v>0</v>
      </c>
      <c r="P235" s="625" t="s">
        <v>1093</v>
      </c>
      <c r="Q235" s="625"/>
    </row>
    <row r="236" spans="1:17" x14ac:dyDescent="0.25">
      <c r="A236" s="695" t="s">
        <v>305</v>
      </c>
      <c r="B236" s="695" t="s">
        <v>305</v>
      </c>
      <c r="C236" s="696">
        <v>2021</v>
      </c>
      <c r="D236" s="697" t="s">
        <v>431</v>
      </c>
      <c r="E236" s="698" t="s">
        <v>551</v>
      </c>
      <c r="F236" s="699" t="s">
        <v>309</v>
      </c>
      <c r="G236" s="699" t="s">
        <v>554</v>
      </c>
      <c r="H236" s="696" t="s">
        <v>579</v>
      </c>
      <c r="I236" s="615"/>
      <c r="J236" s="615" t="s">
        <v>580</v>
      </c>
      <c r="K236" s="696" t="s">
        <v>572</v>
      </c>
      <c r="L236" s="694"/>
      <c r="M236" s="847">
        <v>0</v>
      </c>
      <c r="N236" s="846" t="e">
        <f t="shared" si="4"/>
        <v>#VALUE!</v>
      </c>
      <c r="O236" s="847">
        <v>0</v>
      </c>
      <c r="P236" s="625" t="s">
        <v>1093</v>
      </c>
      <c r="Q236" s="625"/>
    </row>
    <row r="237" spans="1:17" x14ac:dyDescent="0.25">
      <c r="A237" s="695" t="s">
        <v>305</v>
      </c>
      <c r="B237" s="695" t="s">
        <v>305</v>
      </c>
      <c r="C237" s="696">
        <v>2021</v>
      </c>
      <c r="D237" s="697" t="s">
        <v>342</v>
      </c>
      <c r="E237" s="698" t="s">
        <v>551</v>
      </c>
      <c r="F237" s="699" t="s">
        <v>309</v>
      </c>
      <c r="G237" s="699" t="s">
        <v>554</v>
      </c>
      <c r="H237" s="696" t="s">
        <v>579</v>
      </c>
      <c r="I237" s="615"/>
      <c r="J237" s="615" t="s">
        <v>580</v>
      </c>
      <c r="K237" s="696" t="s">
        <v>572</v>
      </c>
      <c r="L237" s="694"/>
      <c r="M237" s="847">
        <v>0</v>
      </c>
      <c r="N237" s="846" t="e">
        <f t="shared" si="4"/>
        <v>#VALUE!</v>
      </c>
      <c r="O237" s="847">
        <v>0</v>
      </c>
      <c r="P237" s="625" t="s">
        <v>1093</v>
      </c>
      <c r="Q237" s="625"/>
    </row>
    <row r="238" spans="1:17" ht="39.6" x14ac:dyDescent="0.25">
      <c r="A238" s="695" t="s">
        <v>305</v>
      </c>
      <c r="B238" s="695" t="s">
        <v>305</v>
      </c>
      <c r="C238" s="696">
        <v>2021</v>
      </c>
      <c r="D238" s="697" t="s">
        <v>519</v>
      </c>
      <c r="E238" s="698" t="s">
        <v>551</v>
      </c>
      <c r="F238" s="699" t="s">
        <v>309</v>
      </c>
      <c r="G238" s="699" t="s">
        <v>554</v>
      </c>
      <c r="H238" s="696" t="s">
        <v>579</v>
      </c>
      <c r="I238" s="615"/>
      <c r="J238" s="615" t="s">
        <v>580</v>
      </c>
      <c r="K238" s="696" t="s">
        <v>572</v>
      </c>
      <c r="L238" s="694"/>
      <c r="M238" s="847">
        <v>1</v>
      </c>
      <c r="N238" s="846" t="e">
        <f t="shared" si="4"/>
        <v>#VALUE!</v>
      </c>
      <c r="O238" s="847">
        <v>1</v>
      </c>
      <c r="P238" s="625" t="s">
        <v>1093</v>
      </c>
      <c r="Q238" s="625" t="s">
        <v>1232</v>
      </c>
    </row>
    <row r="239" spans="1:17" ht="39.6" x14ac:dyDescent="0.25">
      <c r="A239" s="695" t="s">
        <v>305</v>
      </c>
      <c r="B239" s="695" t="s">
        <v>305</v>
      </c>
      <c r="C239" s="696">
        <v>2021</v>
      </c>
      <c r="D239" s="697" t="s">
        <v>350</v>
      </c>
      <c r="E239" s="698" t="s">
        <v>551</v>
      </c>
      <c r="F239" s="699" t="s">
        <v>309</v>
      </c>
      <c r="G239" s="699" t="s">
        <v>554</v>
      </c>
      <c r="H239" s="696" t="s">
        <v>579</v>
      </c>
      <c r="I239" s="615"/>
      <c r="J239" s="615" t="s">
        <v>580</v>
      </c>
      <c r="K239" s="696" t="s">
        <v>572</v>
      </c>
      <c r="L239" s="694"/>
      <c r="M239" s="847">
        <v>1</v>
      </c>
      <c r="N239" s="846" t="e">
        <f t="shared" si="4"/>
        <v>#VALUE!</v>
      </c>
      <c r="O239" s="847">
        <v>1</v>
      </c>
      <c r="P239" s="625" t="s">
        <v>1093</v>
      </c>
      <c r="Q239" s="625" t="s">
        <v>1232</v>
      </c>
    </row>
    <row r="240" spans="1:17" x14ac:dyDescent="0.25">
      <c r="A240" s="695" t="s">
        <v>305</v>
      </c>
      <c r="B240" s="695" t="s">
        <v>305</v>
      </c>
      <c r="C240" s="696">
        <v>2021</v>
      </c>
      <c r="D240" s="697" t="s">
        <v>520</v>
      </c>
      <c r="E240" s="698" t="s">
        <v>551</v>
      </c>
      <c r="F240" s="699" t="s">
        <v>309</v>
      </c>
      <c r="G240" s="699" t="s">
        <v>554</v>
      </c>
      <c r="H240" s="696" t="s">
        <v>579</v>
      </c>
      <c r="I240" s="615"/>
      <c r="J240" s="615" t="s">
        <v>580</v>
      </c>
      <c r="K240" s="696" t="s">
        <v>572</v>
      </c>
      <c r="L240" s="694"/>
      <c r="M240" s="847">
        <v>0</v>
      </c>
      <c r="N240" s="846" t="e">
        <f t="shared" si="4"/>
        <v>#VALUE!</v>
      </c>
      <c r="O240" s="847">
        <v>0</v>
      </c>
      <c r="P240" s="625" t="s">
        <v>1093</v>
      </c>
      <c r="Q240" s="625"/>
    </row>
    <row r="241" spans="1:17" x14ac:dyDescent="0.25">
      <c r="A241" s="695" t="s">
        <v>305</v>
      </c>
      <c r="B241" s="695" t="s">
        <v>305</v>
      </c>
      <c r="C241" s="696">
        <v>2021</v>
      </c>
      <c r="D241" s="697" t="s">
        <v>521</v>
      </c>
      <c r="E241" s="698" t="s">
        <v>551</v>
      </c>
      <c r="F241" s="699" t="s">
        <v>309</v>
      </c>
      <c r="G241" s="699" t="s">
        <v>554</v>
      </c>
      <c r="H241" s="696" t="s">
        <v>579</v>
      </c>
      <c r="I241" s="615"/>
      <c r="J241" s="615" t="s">
        <v>580</v>
      </c>
      <c r="K241" s="696" t="s">
        <v>572</v>
      </c>
      <c r="L241" s="694"/>
      <c r="M241" s="847">
        <v>0</v>
      </c>
      <c r="N241" s="846" t="e">
        <f t="shared" si="4"/>
        <v>#VALUE!</v>
      </c>
      <c r="O241" s="847">
        <v>0</v>
      </c>
      <c r="P241" s="625" t="s">
        <v>1093</v>
      </c>
      <c r="Q241" s="625"/>
    </row>
    <row r="242" spans="1:17" ht="39.6" x14ac:dyDescent="0.25">
      <c r="A242" s="695" t="s">
        <v>305</v>
      </c>
      <c r="B242" s="695" t="s">
        <v>305</v>
      </c>
      <c r="C242" s="696">
        <v>2021</v>
      </c>
      <c r="D242" s="697" t="s">
        <v>357</v>
      </c>
      <c r="E242" s="698" t="s">
        <v>551</v>
      </c>
      <c r="F242" s="699" t="s">
        <v>309</v>
      </c>
      <c r="G242" s="699" t="s">
        <v>554</v>
      </c>
      <c r="H242" s="696" t="s">
        <v>579</v>
      </c>
      <c r="I242" s="615"/>
      <c r="J242" s="615" t="s">
        <v>580</v>
      </c>
      <c r="K242" s="696" t="s">
        <v>572</v>
      </c>
      <c r="L242" s="694"/>
      <c r="M242" s="847">
        <v>477</v>
      </c>
      <c r="N242" s="846" t="e">
        <f t="shared" si="4"/>
        <v>#VALUE!</v>
      </c>
      <c r="O242" s="847">
        <v>22</v>
      </c>
      <c r="P242" s="625" t="s">
        <v>1093</v>
      </c>
      <c r="Q242" s="625" t="s">
        <v>1232</v>
      </c>
    </row>
    <row r="243" spans="1:17" x14ac:dyDescent="0.25">
      <c r="A243" s="695" t="s">
        <v>305</v>
      </c>
      <c r="B243" s="695" t="s">
        <v>305</v>
      </c>
      <c r="C243" s="696">
        <v>2021</v>
      </c>
      <c r="D243" s="697" t="s">
        <v>437</v>
      </c>
      <c r="E243" s="698" t="s">
        <v>551</v>
      </c>
      <c r="F243" s="699" t="s">
        <v>309</v>
      </c>
      <c r="G243" s="699" t="s">
        <v>554</v>
      </c>
      <c r="H243" s="696" t="s">
        <v>579</v>
      </c>
      <c r="I243" s="615"/>
      <c r="J243" s="615" t="s">
        <v>580</v>
      </c>
      <c r="K243" s="696" t="s">
        <v>572</v>
      </c>
      <c r="L243" s="694"/>
      <c r="M243" s="847">
        <v>0</v>
      </c>
      <c r="N243" s="846" t="e">
        <f t="shared" si="4"/>
        <v>#VALUE!</v>
      </c>
      <c r="O243" s="847">
        <v>0</v>
      </c>
      <c r="P243" s="625" t="s">
        <v>1093</v>
      </c>
      <c r="Q243" s="625"/>
    </row>
    <row r="244" spans="1:17" ht="39.6" x14ac:dyDescent="0.25">
      <c r="A244" s="695" t="s">
        <v>305</v>
      </c>
      <c r="B244" s="695" t="s">
        <v>305</v>
      </c>
      <c r="C244" s="696">
        <v>2021</v>
      </c>
      <c r="D244" s="697" t="s">
        <v>438</v>
      </c>
      <c r="E244" s="698" t="s">
        <v>551</v>
      </c>
      <c r="F244" s="699" t="s">
        <v>309</v>
      </c>
      <c r="G244" s="699" t="s">
        <v>554</v>
      </c>
      <c r="H244" s="696" t="s">
        <v>579</v>
      </c>
      <c r="I244" s="615"/>
      <c r="J244" s="615" t="s">
        <v>580</v>
      </c>
      <c r="K244" s="696" t="s">
        <v>572</v>
      </c>
      <c r="L244" s="694"/>
      <c r="M244" s="847">
        <v>18</v>
      </c>
      <c r="N244" s="846" t="e">
        <f t="shared" si="4"/>
        <v>#VALUE!</v>
      </c>
      <c r="O244" s="847">
        <v>8</v>
      </c>
      <c r="P244" s="625" t="s">
        <v>1093</v>
      </c>
      <c r="Q244" s="625" t="s">
        <v>1232</v>
      </c>
    </row>
    <row r="245" spans="1:17" x14ac:dyDescent="0.25">
      <c r="A245" s="695" t="s">
        <v>305</v>
      </c>
      <c r="B245" s="695" t="s">
        <v>305</v>
      </c>
      <c r="C245" s="696">
        <v>2021</v>
      </c>
      <c r="D245" s="697" t="s">
        <v>440</v>
      </c>
      <c r="E245" s="698" t="s">
        <v>551</v>
      </c>
      <c r="F245" s="699" t="s">
        <v>309</v>
      </c>
      <c r="G245" s="699" t="s">
        <v>554</v>
      </c>
      <c r="H245" s="696" t="s">
        <v>579</v>
      </c>
      <c r="I245" s="615"/>
      <c r="J245" s="615" t="s">
        <v>580</v>
      </c>
      <c r="K245" s="696" t="s">
        <v>572</v>
      </c>
      <c r="L245" s="694"/>
      <c r="M245" s="847">
        <v>0</v>
      </c>
      <c r="N245" s="846" t="e">
        <f t="shared" ref="N245:N276" si="5">100*M245/J245</f>
        <v>#VALUE!</v>
      </c>
      <c r="O245" s="847">
        <v>0</v>
      </c>
      <c r="P245" s="625" t="s">
        <v>1093</v>
      </c>
      <c r="Q245" s="625"/>
    </row>
    <row r="246" spans="1:17" x14ac:dyDescent="0.25">
      <c r="A246" s="695" t="s">
        <v>305</v>
      </c>
      <c r="B246" s="695" t="s">
        <v>305</v>
      </c>
      <c r="C246" s="696">
        <v>2021</v>
      </c>
      <c r="D246" s="697" t="s">
        <v>441</v>
      </c>
      <c r="E246" s="698" t="s">
        <v>551</v>
      </c>
      <c r="F246" s="699" t="s">
        <v>309</v>
      </c>
      <c r="G246" s="699" t="s">
        <v>554</v>
      </c>
      <c r="H246" s="696" t="s">
        <v>579</v>
      </c>
      <c r="I246" s="615"/>
      <c r="J246" s="615" t="s">
        <v>580</v>
      </c>
      <c r="K246" s="696" t="s">
        <v>572</v>
      </c>
      <c r="L246" s="694"/>
      <c r="M246" s="847">
        <v>0</v>
      </c>
      <c r="N246" s="846" t="e">
        <f t="shared" si="5"/>
        <v>#VALUE!</v>
      </c>
      <c r="O246" s="847">
        <v>0</v>
      </c>
      <c r="P246" s="625" t="s">
        <v>1093</v>
      </c>
      <c r="Q246" s="625"/>
    </row>
    <row r="247" spans="1:17" x14ac:dyDescent="0.25">
      <c r="A247" s="695" t="s">
        <v>305</v>
      </c>
      <c r="B247" s="695" t="s">
        <v>305</v>
      </c>
      <c r="C247" s="696">
        <v>2021</v>
      </c>
      <c r="D247" s="697" t="s">
        <v>443</v>
      </c>
      <c r="E247" s="698" t="s">
        <v>551</v>
      </c>
      <c r="F247" s="699" t="s">
        <v>309</v>
      </c>
      <c r="G247" s="699" t="s">
        <v>554</v>
      </c>
      <c r="H247" s="696" t="s">
        <v>579</v>
      </c>
      <c r="I247" s="615"/>
      <c r="J247" s="615" t="s">
        <v>580</v>
      </c>
      <c r="K247" s="696" t="s">
        <v>572</v>
      </c>
      <c r="L247" s="694"/>
      <c r="M247" s="847">
        <v>0</v>
      </c>
      <c r="N247" s="846" t="e">
        <f t="shared" si="5"/>
        <v>#VALUE!</v>
      </c>
      <c r="O247" s="847">
        <v>0</v>
      </c>
      <c r="P247" s="625" t="s">
        <v>1093</v>
      </c>
      <c r="Q247" s="625"/>
    </row>
    <row r="248" spans="1:17" x14ac:dyDescent="0.25">
      <c r="A248" s="695" t="s">
        <v>305</v>
      </c>
      <c r="B248" s="695" t="s">
        <v>305</v>
      </c>
      <c r="C248" s="696">
        <v>2021</v>
      </c>
      <c r="D248" s="697" t="s">
        <v>447</v>
      </c>
      <c r="E248" s="698" t="s">
        <v>551</v>
      </c>
      <c r="F248" s="699" t="s">
        <v>309</v>
      </c>
      <c r="G248" s="699" t="s">
        <v>554</v>
      </c>
      <c r="H248" s="696" t="s">
        <v>579</v>
      </c>
      <c r="I248" s="615"/>
      <c r="J248" s="615" t="s">
        <v>580</v>
      </c>
      <c r="K248" s="696" t="s">
        <v>572</v>
      </c>
      <c r="L248" s="694"/>
      <c r="M248" s="847">
        <v>0</v>
      </c>
      <c r="N248" s="846" t="e">
        <f t="shared" si="5"/>
        <v>#VALUE!</v>
      </c>
      <c r="O248" s="847">
        <v>0</v>
      </c>
      <c r="P248" s="625" t="s">
        <v>1093</v>
      </c>
      <c r="Q248" s="625"/>
    </row>
    <row r="249" spans="1:17" x14ac:dyDescent="0.25">
      <c r="A249" s="695" t="s">
        <v>305</v>
      </c>
      <c r="B249" s="695" t="s">
        <v>305</v>
      </c>
      <c r="C249" s="696">
        <v>2021</v>
      </c>
      <c r="D249" s="697" t="s">
        <v>450</v>
      </c>
      <c r="E249" s="698" t="s">
        <v>551</v>
      </c>
      <c r="F249" s="699" t="s">
        <v>309</v>
      </c>
      <c r="G249" s="699" t="s">
        <v>554</v>
      </c>
      <c r="H249" s="696" t="s">
        <v>579</v>
      </c>
      <c r="I249" s="615"/>
      <c r="J249" s="615" t="s">
        <v>580</v>
      </c>
      <c r="K249" s="696" t="s">
        <v>572</v>
      </c>
      <c r="L249" s="694"/>
      <c r="M249" s="847">
        <v>0</v>
      </c>
      <c r="N249" s="846" t="e">
        <f t="shared" si="5"/>
        <v>#VALUE!</v>
      </c>
      <c r="O249" s="847">
        <v>0</v>
      </c>
      <c r="P249" s="625" t="s">
        <v>1093</v>
      </c>
      <c r="Q249" s="625"/>
    </row>
    <row r="250" spans="1:17" ht="39.6" x14ac:dyDescent="0.25">
      <c r="A250" s="695" t="s">
        <v>305</v>
      </c>
      <c r="B250" s="695" t="s">
        <v>305</v>
      </c>
      <c r="C250" s="696">
        <v>2021</v>
      </c>
      <c r="D250" s="697" t="s">
        <v>452</v>
      </c>
      <c r="E250" s="698" t="s">
        <v>551</v>
      </c>
      <c r="F250" s="699" t="s">
        <v>309</v>
      </c>
      <c r="G250" s="699" t="s">
        <v>554</v>
      </c>
      <c r="H250" s="696" t="s">
        <v>579</v>
      </c>
      <c r="I250" s="615"/>
      <c r="J250" s="615" t="s">
        <v>580</v>
      </c>
      <c r="K250" s="696" t="s">
        <v>572</v>
      </c>
      <c r="L250" s="694"/>
      <c r="M250" s="847">
        <v>121</v>
      </c>
      <c r="N250" s="846" t="e">
        <f t="shared" si="5"/>
        <v>#VALUE!</v>
      </c>
      <c r="O250" s="847">
        <v>64</v>
      </c>
      <c r="P250" s="625" t="s">
        <v>1093</v>
      </c>
      <c r="Q250" s="625" t="s">
        <v>1232</v>
      </c>
    </row>
    <row r="251" spans="1:17" ht="39.6" x14ac:dyDescent="0.25">
      <c r="A251" s="695" t="s">
        <v>305</v>
      </c>
      <c r="B251" s="695" t="s">
        <v>305</v>
      </c>
      <c r="C251" s="696">
        <v>2021</v>
      </c>
      <c r="D251" s="697" t="s">
        <v>456</v>
      </c>
      <c r="E251" s="698" t="s">
        <v>551</v>
      </c>
      <c r="F251" s="699" t="s">
        <v>309</v>
      </c>
      <c r="G251" s="699" t="s">
        <v>554</v>
      </c>
      <c r="H251" s="696" t="s">
        <v>579</v>
      </c>
      <c r="I251" s="615"/>
      <c r="J251" s="615" t="s">
        <v>580</v>
      </c>
      <c r="K251" s="696" t="s">
        <v>572</v>
      </c>
      <c r="L251" s="694"/>
      <c r="M251" s="847">
        <v>3</v>
      </c>
      <c r="N251" s="846" t="e">
        <f t="shared" si="5"/>
        <v>#VALUE!</v>
      </c>
      <c r="O251" s="847">
        <v>3</v>
      </c>
      <c r="P251" s="625" t="s">
        <v>1093</v>
      </c>
      <c r="Q251" s="625" t="s">
        <v>1232</v>
      </c>
    </row>
    <row r="252" spans="1:17" ht="39.6" x14ac:dyDescent="0.25">
      <c r="A252" s="695" t="s">
        <v>305</v>
      </c>
      <c r="B252" s="695" t="s">
        <v>305</v>
      </c>
      <c r="C252" s="696">
        <v>2021</v>
      </c>
      <c r="D252" s="697" t="s">
        <v>457</v>
      </c>
      <c r="E252" s="698" t="s">
        <v>551</v>
      </c>
      <c r="F252" s="699" t="s">
        <v>309</v>
      </c>
      <c r="G252" s="699" t="s">
        <v>554</v>
      </c>
      <c r="H252" s="696" t="s">
        <v>579</v>
      </c>
      <c r="I252" s="615"/>
      <c r="J252" s="615" t="s">
        <v>580</v>
      </c>
      <c r="K252" s="696" t="s">
        <v>572</v>
      </c>
      <c r="L252" s="694"/>
      <c r="M252" s="847">
        <v>182</v>
      </c>
      <c r="N252" s="846" t="e">
        <f t="shared" si="5"/>
        <v>#VALUE!</v>
      </c>
      <c r="O252" s="847">
        <v>113</v>
      </c>
      <c r="P252" s="625" t="s">
        <v>1093</v>
      </c>
      <c r="Q252" s="625" t="s">
        <v>1232</v>
      </c>
    </row>
    <row r="253" spans="1:17" x14ac:dyDescent="0.25">
      <c r="A253" s="695" t="s">
        <v>305</v>
      </c>
      <c r="B253" s="695" t="s">
        <v>305</v>
      </c>
      <c r="C253" s="696">
        <v>2021</v>
      </c>
      <c r="D253" s="697" t="s">
        <v>459</v>
      </c>
      <c r="E253" s="698" t="s">
        <v>551</v>
      </c>
      <c r="F253" s="699" t="s">
        <v>309</v>
      </c>
      <c r="G253" s="699" t="s">
        <v>554</v>
      </c>
      <c r="H253" s="696" t="s">
        <v>579</v>
      </c>
      <c r="I253" s="615"/>
      <c r="J253" s="615" t="s">
        <v>580</v>
      </c>
      <c r="K253" s="696" t="s">
        <v>572</v>
      </c>
      <c r="L253" s="694"/>
      <c r="M253" s="847">
        <v>0</v>
      </c>
      <c r="N253" s="846" t="e">
        <f t="shared" si="5"/>
        <v>#VALUE!</v>
      </c>
      <c r="O253" s="847">
        <v>0</v>
      </c>
      <c r="P253" s="625" t="s">
        <v>1093</v>
      </c>
      <c r="Q253" s="625"/>
    </row>
    <row r="254" spans="1:17" x14ac:dyDescent="0.25">
      <c r="A254" s="695" t="s">
        <v>305</v>
      </c>
      <c r="B254" s="695" t="s">
        <v>305</v>
      </c>
      <c r="C254" s="696">
        <v>2021</v>
      </c>
      <c r="D254" s="697" t="s">
        <v>460</v>
      </c>
      <c r="E254" s="698" t="s">
        <v>551</v>
      </c>
      <c r="F254" s="699" t="s">
        <v>309</v>
      </c>
      <c r="G254" s="699" t="s">
        <v>554</v>
      </c>
      <c r="H254" s="696" t="s">
        <v>579</v>
      </c>
      <c r="I254" s="615"/>
      <c r="J254" s="615" t="s">
        <v>580</v>
      </c>
      <c r="K254" s="696" t="s">
        <v>572</v>
      </c>
      <c r="L254" s="694"/>
      <c r="M254" s="847">
        <v>0</v>
      </c>
      <c r="N254" s="846" t="e">
        <f t="shared" si="5"/>
        <v>#VALUE!</v>
      </c>
      <c r="O254" s="847">
        <v>0</v>
      </c>
      <c r="P254" s="625" t="s">
        <v>1093</v>
      </c>
      <c r="Q254" s="625"/>
    </row>
    <row r="255" spans="1:17" ht="39.6" x14ac:dyDescent="0.25">
      <c r="A255" s="695" t="s">
        <v>305</v>
      </c>
      <c r="B255" s="695" t="s">
        <v>305</v>
      </c>
      <c r="C255" s="696">
        <v>2021</v>
      </c>
      <c r="D255" s="697" t="s">
        <v>462</v>
      </c>
      <c r="E255" s="698" t="s">
        <v>551</v>
      </c>
      <c r="F255" s="699" t="s">
        <v>309</v>
      </c>
      <c r="G255" s="699" t="s">
        <v>554</v>
      </c>
      <c r="H255" s="696" t="s">
        <v>579</v>
      </c>
      <c r="I255" s="615"/>
      <c r="J255" s="615" t="s">
        <v>580</v>
      </c>
      <c r="K255" s="696" t="s">
        <v>572</v>
      </c>
      <c r="L255" s="694"/>
      <c r="M255" s="847">
        <v>44</v>
      </c>
      <c r="N255" s="846" t="e">
        <f t="shared" si="5"/>
        <v>#VALUE!</v>
      </c>
      <c r="O255" s="847">
        <v>18</v>
      </c>
      <c r="P255" s="625" t="s">
        <v>1093</v>
      </c>
      <c r="Q255" s="625" t="s">
        <v>1232</v>
      </c>
    </row>
    <row r="256" spans="1:17" x14ac:dyDescent="0.25">
      <c r="A256" s="695" t="s">
        <v>305</v>
      </c>
      <c r="B256" s="695" t="s">
        <v>305</v>
      </c>
      <c r="C256" s="696">
        <v>2021</v>
      </c>
      <c r="D256" s="697" t="s">
        <v>464</v>
      </c>
      <c r="E256" s="698" t="s">
        <v>551</v>
      </c>
      <c r="F256" s="699" t="s">
        <v>309</v>
      </c>
      <c r="G256" s="699" t="s">
        <v>554</v>
      </c>
      <c r="H256" s="696" t="s">
        <v>579</v>
      </c>
      <c r="I256" s="615"/>
      <c r="J256" s="615" t="s">
        <v>580</v>
      </c>
      <c r="K256" s="696" t="s">
        <v>572</v>
      </c>
      <c r="L256" s="694"/>
      <c r="M256" s="847">
        <v>0</v>
      </c>
      <c r="N256" s="846" t="e">
        <f t="shared" si="5"/>
        <v>#VALUE!</v>
      </c>
      <c r="O256" s="847">
        <v>0</v>
      </c>
      <c r="P256" s="625" t="s">
        <v>1093</v>
      </c>
      <c r="Q256" s="625"/>
    </row>
    <row r="257" spans="1:17" x14ac:dyDescent="0.25">
      <c r="A257" s="695" t="s">
        <v>305</v>
      </c>
      <c r="B257" s="695" t="s">
        <v>305</v>
      </c>
      <c r="C257" s="696">
        <v>2021</v>
      </c>
      <c r="D257" s="697" t="s">
        <v>465</v>
      </c>
      <c r="E257" s="698" t="s">
        <v>551</v>
      </c>
      <c r="F257" s="699" t="s">
        <v>309</v>
      </c>
      <c r="G257" s="699" t="s">
        <v>554</v>
      </c>
      <c r="H257" s="696" t="s">
        <v>579</v>
      </c>
      <c r="I257" s="615"/>
      <c r="J257" s="615" t="s">
        <v>580</v>
      </c>
      <c r="K257" s="696" t="s">
        <v>572</v>
      </c>
      <c r="L257" s="694"/>
      <c r="M257" s="847">
        <v>0</v>
      </c>
      <c r="N257" s="846" t="e">
        <f t="shared" si="5"/>
        <v>#VALUE!</v>
      </c>
      <c r="O257" s="847">
        <v>0</v>
      </c>
      <c r="P257" s="625" t="s">
        <v>1093</v>
      </c>
      <c r="Q257" s="625"/>
    </row>
    <row r="258" spans="1:17" x14ac:dyDescent="0.25">
      <c r="A258" s="695" t="s">
        <v>305</v>
      </c>
      <c r="B258" s="695" t="s">
        <v>305</v>
      </c>
      <c r="C258" s="696">
        <v>2021</v>
      </c>
      <c r="D258" s="697" t="s">
        <v>466</v>
      </c>
      <c r="E258" s="698" t="s">
        <v>551</v>
      </c>
      <c r="F258" s="699" t="s">
        <v>309</v>
      </c>
      <c r="G258" s="699" t="s">
        <v>554</v>
      </c>
      <c r="H258" s="696" t="s">
        <v>579</v>
      </c>
      <c r="I258" s="615"/>
      <c r="J258" s="615" t="s">
        <v>580</v>
      </c>
      <c r="K258" s="696" t="s">
        <v>572</v>
      </c>
      <c r="L258" s="694"/>
      <c r="M258" s="847">
        <v>0</v>
      </c>
      <c r="N258" s="846" t="e">
        <f t="shared" si="5"/>
        <v>#VALUE!</v>
      </c>
      <c r="O258" s="847">
        <v>0</v>
      </c>
      <c r="P258" s="625" t="s">
        <v>1093</v>
      </c>
      <c r="Q258" s="625"/>
    </row>
    <row r="259" spans="1:17" x14ac:dyDescent="0.25">
      <c r="A259" s="695" t="s">
        <v>305</v>
      </c>
      <c r="B259" s="695" t="s">
        <v>305</v>
      </c>
      <c r="C259" s="696">
        <v>2021</v>
      </c>
      <c r="D259" s="697" t="s">
        <v>467</v>
      </c>
      <c r="E259" s="698" t="s">
        <v>551</v>
      </c>
      <c r="F259" s="699" t="s">
        <v>309</v>
      </c>
      <c r="G259" s="699" t="s">
        <v>554</v>
      </c>
      <c r="H259" s="696" t="s">
        <v>579</v>
      </c>
      <c r="I259" s="615"/>
      <c r="J259" s="615" t="s">
        <v>580</v>
      </c>
      <c r="K259" s="696" t="s">
        <v>572</v>
      </c>
      <c r="L259" s="694"/>
      <c r="M259" s="847">
        <v>0</v>
      </c>
      <c r="N259" s="846" t="e">
        <f t="shared" si="5"/>
        <v>#VALUE!</v>
      </c>
      <c r="O259" s="847">
        <v>0</v>
      </c>
      <c r="P259" s="625" t="s">
        <v>1093</v>
      </c>
      <c r="Q259" s="625"/>
    </row>
    <row r="260" spans="1:17" ht="39.6" x14ac:dyDescent="0.25">
      <c r="A260" s="695" t="s">
        <v>305</v>
      </c>
      <c r="B260" s="695" t="s">
        <v>305</v>
      </c>
      <c r="C260" s="696">
        <v>2021</v>
      </c>
      <c r="D260" s="697" t="s">
        <v>468</v>
      </c>
      <c r="E260" s="698" t="s">
        <v>551</v>
      </c>
      <c r="F260" s="699" t="s">
        <v>309</v>
      </c>
      <c r="G260" s="699" t="s">
        <v>554</v>
      </c>
      <c r="H260" s="696" t="s">
        <v>579</v>
      </c>
      <c r="I260" s="615"/>
      <c r="J260" s="615" t="s">
        <v>580</v>
      </c>
      <c r="K260" s="696" t="s">
        <v>572</v>
      </c>
      <c r="L260" s="694"/>
      <c r="M260" s="847">
        <v>1</v>
      </c>
      <c r="N260" s="846" t="e">
        <f t="shared" si="5"/>
        <v>#VALUE!</v>
      </c>
      <c r="O260" s="847">
        <v>1</v>
      </c>
      <c r="P260" s="625" t="s">
        <v>1093</v>
      </c>
      <c r="Q260" s="625" t="s">
        <v>1232</v>
      </c>
    </row>
    <row r="261" spans="1:17" x14ac:dyDescent="0.25">
      <c r="A261" s="695" t="s">
        <v>305</v>
      </c>
      <c r="B261" s="695" t="s">
        <v>305</v>
      </c>
      <c r="C261" s="696">
        <v>2021</v>
      </c>
      <c r="D261" s="697" t="s">
        <v>469</v>
      </c>
      <c r="E261" s="698" t="s">
        <v>551</v>
      </c>
      <c r="F261" s="699" t="s">
        <v>309</v>
      </c>
      <c r="G261" s="699" t="s">
        <v>554</v>
      </c>
      <c r="H261" s="696" t="s">
        <v>579</v>
      </c>
      <c r="I261" s="615"/>
      <c r="J261" s="615" t="s">
        <v>580</v>
      </c>
      <c r="K261" s="696" t="s">
        <v>572</v>
      </c>
      <c r="L261" s="694"/>
      <c r="M261" s="847">
        <v>0</v>
      </c>
      <c r="N261" s="846" t="e">
        <f t="shared" si="5"/>
        <v>#VALUE!</v>
      </c>
      <c r="O261" s="847">
        <v>0</v>
      </c>
      <c r="P261" s="625" t="s">
        <v>1093</v>
      </c>
      <c r="Q261" s="625"/>
    </row>
    <row r="262" spans="1:17" x14ac:dyDescent="0.25">
      <c r="A262" s="695" t="s">
        <v>305</v>
      </c>
      <c r="B262" s="695" t="s">
        <v>305</v>
      </c>
      <c r="C262" s="696">
        <v>2021</v>
      </c>
      <c r="D262" s="697" t="s">
        <v>470</v>
      </c>
      <c r="E262" s="698" t="s">
        <v>551</v>
      </c>
      <c r="F262" s="699" t="s">
        <v>309</v>
      </c>
      <c r="G262" s="699" t="s">
        <v>554</v>
      </c>
      <c r="H262" s="696" t="s">
        <v>579</v>
      </c>
      <c r="I262" s="615"/>
      <c r="J262" s="615" t="s">
        <v>580</v>
      </c>
      <c r="K262" s="696" t="s">
        <v>572</v>
      </c>
      <c r="L262" s="694"/>
      <c r="M262" s="847">
        <v>0</v>
      </c>
      <c r="N262" s="846" t="e">
        <f t="shared" si="5"/>
        <v>#VALUE!</v>
      </c>
      <c r="O262" s="847">
        <v>0</v>
      </c>
      <c r="P262" s="625" t="s">
        <v>1093</v>
      </c>
      <c r="Q262" s="625"/>
    </row>
    <row r="263" spans="1:17" x14ac:dyDescent="0.25">
      <c r="A263" s="695" t="s">
        <v>305</v>
      </c>
      <c r="B263" s="695" t="s">
        <v>305</v>
      </c>
      <c r="C263" s="696">
        <v>2021</v>
      </c>
      <c r="D263" s="697" t="s">
        <v>471</v>
      </c>
      <c r="E263" s="698" t="s">
        <v>551</v>
      </c>
      <c r="F263" s="699" t="s">
        <v>309</v>
      </c>
      <c r="G263" s="699" t="s">
        <v>554</v>
      </c>
      <c r="H263" s="696" t="s">
        <v>579</v>
      </c>
      <c r="I263" s="615"/>
      <c r="J263" s="615" t="s">
        <v>580</v>
      </c>
      <c r="K263" s="696" t="s">
        <v>572</v>
      </c>
      <c r="L263" s="694"/>
      <c r="M263" s="847">
        <v>0</v>
      </c>
      <c r="N263" s="846" t="e">
        <f t="shared" si="5"/>
        <v>#VALUE!</v>
      </c>
      <c r="O263" s="847">
        <v>0</v>
      </c>
      <c r="P263" s="625" t="s">
        <v>1093</v>
      </c>
      <c r="Q263" s="625"/>
    </row>
    <row r="264" spans="1:17" ht="39.6" x14ac:dyDescent="0.25">
      <c r="A264" s="695" t="s">
        <v>305</v>
      </c>
      <c r="B264" s="695" t="s">
        <v>305</v>
      </c>
      <c r="C264" s="696">
        <v>2021</v>
      </c>
      <c r="D264" s="697" t="s">
        <v>513</v>
      </c>
      <c r="E264" s="698" t="s">
        <v>551</v>
      </c>
      <c r="F264" s="699" t="s">
        <v>309</v>
      </c>
      <c r="G264" s="699" t="s">
        <v>554</v>
      </c>
      <c r="H264" s="696" t="s">
        <v>579</v>
      </c>
      <c r="I264" s="615"/>
      <c r="J264" s="615" t="s">
        <v>580</v>
      </c>
      <c r="K264" s="696" t="s">
        <v>572</v>
      </c>
      <c r="L264" s="694"/>
      <c r="M264" s="847">
        <v>2462</v>
      </c>
      <c r="N264" s="846" t="e">
        <f t="shared" si="5"/>
        <v>#VALUE!</v>
      </c>
      <c r="O264" s="847">
        <v>61</v>
      </c>
      <c r="P264" s="625" t="s">
        <v>1093</v>
      </c>
      <c r="Q264" s="625" t="s">
        <v>1232</v>
      </c>
    </row>
    <row r="265" spans="1:17" x14ac:dyDescent="0.25">
      <c r="A265" s="695" t="s">
        <v>305</v>
      </c>
      <c r="B265" s="695" t="s">
        <v>305</v>
      </c>
      <c r="C265" s="696">
        <v>2021</v>
      </c>
      <c r="D265" s="697" t="s">
        <v>514</v>
      </c>
      <c r="E265" s="698" t="s">
        <v>551</v>
      </c>
      <c r="F265" s="699" t="s">
        <v>309</v>
      </c>
      <c r="G265" s="699" t="s">
        <v>554</v>
      </c>
      <c r="H265" s="696" t="s">
        <v>579</v>
      </c>
      <c r="I265" s="615"/>
      <c r="J265" s="615" t="s">
        <v>580</v>
      </c>
      <c r="K265" s="696" t="s">
        <v>572</v>
      </c>
      <c r="L265" s="694"/>
      <c r="M265" s="847">
        <v>0</v>
      </c>
      <c r="N265" s="846" t="e">
        <f t="shared" si="5"/>
        <v>#VALUE!</v>
      </c>
      <c r="O265" s="847">
        <v>0</v>
      </c>
      <c r="P265" s="625" t="s">
        <v>1093</v>
      </c>
      <c r="Q265" s="625"/>
    </row>
    <row r="266" spans="1:17" x14ac:dyDescent="0.25">
      <c r="A266" s="695" t="s">
        <v>305</v>
      </c>
      <c r="B266" s="695" t="s">
        <v>305</v>
      </c>
      <c r="C266" s="696">
        <v>2021</v>
      </c>
      <c r="D266" s="697" t="s">
        <v>514</v>
      </c>
      <c r="E266" s="698" t="s">
        <v>551</v>
      </c>
      <c r="F266" s="699" t="s">
        <v>309</v>
      </c>
      <c r="G266" s="699" t="s">
        <v>554</v>
      </c>
      <c r="H266" s="696" t="s">
        <v>579</v>
      </c>
      <c r="I266" s="615"/>
      <c r="J266" s="615" t="s">
        <v>580</v>
      </c>
      <c r="K266" s="696" t="s">
        <v>572</v>
      </c>
      <c r="L266" s="694"/>
      <c r="M266" s="847">
        <v>0</v>
      </c>
      <c r="N266" s="846" t="e">
        <f t="shared" si="5"/>
        <v>#VALUE!</v>
      </c>
      <c r="O266" s="847">
        <v>0</v>
      </c>
      <c r="P266" s="625" t="s">
        <v>1093</v>
      </c>
      <c r="Q266" s="625"/>
    </row>
    <row r="267" spans="1:17" x14ac:dyDescent="0.25">
      <c r="A267" s="695" t="s">
        <v>305</v>
      </c>
      <c r="B267" s="695" t="s">
        <v>305</v>
      </c>
      <c r="C267" s="696">
        <v>2021</v>
      </c>
      <c r="D267" s="697" t="s">
        <v>522</v>
      </c>
      <c r="E267" s="698" t="s">
        <v>551</v>
      </c>
      <c r="F267" s="699" t="s">
        <v>309</v>
      </c>
      <c r="G267" s="699" t="s">
        <v>554</v>
      </c>
      <c r="H267" s="696" t="s">
        <v>579</v>
      </c>
      <c r="I267" s="615"/>
      <c r="J267" s="615" t="s">
        <v>580</v>
      </c>
      <c r="K267" s="696" t="s">
        <v>572</v>
      </c>
      <c r="L267" s="694"/>
      <c r="M267" s="847">
        <v>0</v>
      </c>
      <c r="N267" s="846" t="e">
        <f t="shared" si="5"/>
        <v>#VALUE!</v>
      </c>
      <c r="O267" s="847">
        <v>0</v>
      </c>
      <c r="P267" s="625" t="s">
        <v>1093</v>
      </c>
      <c r="Q267" s="625"/>
    </row>
    <row r="268" spans="1:17" ht="39.6" x14ac:dyDescent="0.25">
      <c r="A268" s="695" t="s">
        <v>305</v>
      </c>
      <c r="B268" s="695" t="s">
        <v>305</v>
      </c>
      <c r="C268" s="696">
        <v>2021</v>
      </c>
      <c r="D268" s="697" t="s">
        <v>474</v>
      </c>
      <c r="E268" s="698" t="s">
        <v>551</v>
      </c>
      <c r="F268" s="699" t="s">
        <v>309</v>
      </c>
      <c r="G268" s="699" t="s">
        <v>554</v>
      </c>
      <c r="H268" s="696" t="s">
        <v>579</v>
      </c>
      <c r="I268" s="615"/>
      <c r="J268" s="615" t="s">
        <v>580</v>
      </c>
      <c r="K268" s="696" t="s">
        <v>572</v>
      </c>
      <c r="L268" s="694"/>
      <c r="M268" s="847">
        <v>63</v>
      </c>
      <c r="N268" s="846" t="e">
        <f t="shared" si="5"/>
        <v>#VALUE!</v>
      </c>
      <c r="O268" s="847">
        <v>10</v>
      </c>
      <c r="P268" s="625" t="s">
        <v>1093</v>
      </c>
      <c r="Q268" s="625" t="s">
        <v>1232</v>
      </c>
    </row>
    <row r="269" spans="1:17" x14ac:dyDescent="0.25">
      <c r="A269" s="695" t="s">
        <v>305</v>
      </c>
      <c r="B269" s="695" t="s">
        <v>305</v>
      </c>
      <c r="C269" s="696">
        <v>2021</v>
      </c>
      <c r="D269" s="697" t="s">
        <v>476</v>
      </c>
      <c r="E269" s="698" t="s">
        <v>551</v>
      </c>
      <c r="F269" s="699" t="s">
        <v>309</v>
      </c>
      <c r="G269" s="699" t="s">
        <v>554</v>
      </c>
      <c r="H269" s="696" t="s">
        <v>579</v>
      </c>
      <c r="I269" s="615"/>
      <c r="J269" s="615" t="s">
        <v>580</v>
      </c>
      <c r="K269" s="696" t="s">
        <v>572</v>
      </c>
      <c r="L269" s="694"/>
      <c r="M269" s="847">
        <v>0</v>
      </c>
      <c r="N269" s="846" t="e">
        <f t="shared" si="5"/>
        <v>#VALUE!</v>
      </c>
      <c r="O269" s="847">
        <v>0</v>
      </c>
      <c r="P269" s="625" t="s">
        <v>1093</v>
      </c>
      <c r="Q269" s="625"/>
    </row>
    <row r="270" spans="1:17" x14ac:dyDescent="0.25">
      <c r="A270" s="695" t="s">
        <v>305</v>
      </c>
      <c r="B270" s="695" t="s">
        <v>305</v>
      </c>
      <c r="C270" s="696">
        <v>2021</v>
      </c>
      <c r="D270" s="697" t="s">
        <v>477</v>
      </c>
      <c r="E270" s="698" t="s">
        <v>551</v>
      </c>
      <c r="F270" s="699" t="s">
        <v>309</v>
      </c>
      <c r="G270" s="699" t="s">
        <v>554</v>
      </c>
      <c r="H270" s="696" t="s">
        <v>579</v>
      </c>
      <c r="I270" s="615"/>
      <c r="J270" s="615" t="s">
        <v>580</v>
      </c>
      <c r="K270" s="696" t="s">
        <v>572</v>
      </c>
      <c r="L270" s="694"/>
      <c r="M270" s="847">
        <v>0</v>
      </c>
      <c r="N270" s="846" t="e">
        <f t="shared" si="5"/>
        <v>#VALUE!</v>
      </c>
      <c r="O270" s="847">
        <v>0</v>
      </c>
      <c r="P270" s="625" t="s">
        <v>1093</v>
      </c>
      <c r="Q270" s="625"/>
    </row>
    <row r="271" spans="1:17" x14ac:dyDescent="0.25">
      <c r="A271" s="695" t="s">
        <v>305</v>
      </c>
      <c r="B271" s="695" t="s">
        <v>305</v>
      </c>
      <c r="C271" s="696">
        <v>2021</v>
      </c>
      <c r="D271" s="697" t="s">
        <v>404</v>
      </c>
      <c r="E271" s="698" t="s">
        <v>551</v>
      </c>
      <c r="F271" s="699" t="s">
        <v>309</v>
      </c>
      <c r="G271" s="699" t="s">
        <v>554</v>
      </c>
      <c r="H271" s="696" t="s">
        <v>579</v>
      </c>
      <c r="I271" s="615"/>
      <c r="J271" s="615" t="s">
        <v>580</v>
      </c>
      <c r="K271" s="696" t="s">
        <v>572</v>
      </c>
      <c r="L271" s="694"/>
      <c r="M271" s="847">
        <v>0</v>
      </c>
      <c r="N271" s="846" t="e">
        <f t="shared" si="5"/>
        <v>#VALUE!</v>
      </c>
      <c r="O271" s="847">
        <v>0</v>
      </c>
      <c r="P271" s="625" t="s">
        <v>1093</v>
      </c>
      <c r="Q271" s="625"/>
    </row>
    <row r="272" spans="1:17" ht="39.6" x14ac:dyDescent="0.25">
      <c r="A272" s="695" t="s">
        <v>305</v>
      </c>
      <c r="B272" s="695" t="s">
        <v>305</v>
      </c>
      <c r="C272" s="696">
        <v>2021</v>
      </c>
      <c r="D272" s="697" t="s">
        <v>515</v>
      </c>
      <c r="E272" s="698" t="s">
        <v>551</v>
      </c>
      <c r="F272" s="699" t="s">
        <v>309</v>
      </c>
      <c r="G272" s="699" t="s">
        <v>554</v>
      </c>
      <c r="H272" s="696" t="s">
        <v>579</v>
      </c>
      <c r="I272" s="615"/>
      <c r="J272" s="615" t="s">
        <v>580</v>
      </c>
      <c r="K272" s="696" t="s">
        <v>572</v>
      </c>
      <c r="L272" s="694"/>
      <c r="M272" s="847">
        <v>54</v>
      </c>
      <c r="N272" s="846" t="e">
        <f t="shared" si="5"/>
        <v>#VALUE!</v>
      </c>
      <c r="O272" s="847">
        <v>10</v>
      </c>
      <c r="P272" s="625" t="s">
        <v>1093</v>
      </c>
      <c r="Q272" s="625" t="s">
        <v>1232</v>
      </c>
    </row>
    <row r="273" spans="1:17" ht="39.6" x14ac:dyDescent="0.25">
      <c r="A273" s="695" t="s">
        <v>305</v>
      </c>
      <c r="B273" s="695" t="s">
        <v>305</v>
      </c>
      <c r="C273" s="696">
        <v>2021</v>
      </c>
      <c r="D273" s="697" t="s">
        <v>516</v>
      </c>
      <c r="E273" s="698" t="s">
        <v>551</v>
      </c>
      <c r="F273" s="699" t="s">
        <v>309</v>
      </c>
      <c r="G273" s="699" t="s">
        <v>554</v>
      </c>
      <c r="H273" s="696" t="s">
        <v>579</v>
      </c>
      <c r="I273" s="615"/>
      <c r="J273" s="615" t="s">
        <v>580</v>
      </c>
      <c r="K273" s="696" t="s">
        <v>572</v>
      </c>
      <c r="L273" s="694"/>
      <c r="M273" s="847">
        <v>62</v>
      </c>
      <c r="N273" s="846" t="e">
        <f t="shared" si="5"/>
        <v>#VALUE!</v>
      </c>
      <c r="O273" s="847">
        <v>18</v>
      </c>
      <c r="P273" s="625" t="s">
        <v>1093</v>
      </c>
      <c r="Q273" s="625" t="s">
        <v>1232</v>
      </c>
    </row>
    <row r="274" spans="1:17" ht="39.6" x14ac:dyDescent="0.25">
      <c r="A274" s="695" t="s">
        <v>305</v>
      </c>
      <c r="B274" s="695" t="s">
        <v>305</v>
      </c>
      <c r="C274" s="696">
        <v>2021</v>
      </c>
      <c r="D274" s="697" t="s">
        <v>517</v>
      </c>
      <c r="E274" s="698" t="s">
        <v>551</v>
      </c>
      <c r="F274" s="699" t="s">
        <v>309</v>
      </c>
      <c r="G274" s="699" t="s">
        <v>554</v>
      </c>
      <c r="H274" s="696" t="s">
        <v>579</v>
      </c>
      <c r="I274" s="615"/>
      <c r="J274" s="615" t="s">
        <v>580</v>
      </c>
      <c r="K274" s="696" t="s">
        <v>572</v>
      </c>
      <c r="L274" s="694"/>
      <c r="M274" s="847">
        <v>598</v>
      </c>
      <c r="N274" s="846" t="e">
        <f t="shared" si="5"/>
        <v>#VALUE!</v>
      </c>
      <c r="O274" s="847">
        <v>34</v>
      </c>
      <c r="P274" s="625" t="s">
        <v>1093</v>
      </c>
      <c r="Q274" s="625" t="s">
        <v>1232</v>
      </c>
    </row>
    <row r="275" spans="1:17" x14ac:dyDescent="0.25">
      <c r="A275" s="695" t="s">
        <v>305</v>
      </c>
      <c r="B275" s="695" t="s">
        <v>305</v>
      </c>
      <c r="C275" s="696">
        <v>2021</v>
      </c>
      <c r="D275" s="697" t="s">
        <v>481</v>
      </c>
      <c r="E275" s="698" t="s">
        <v>551</v>
      </c>
      <c r="F275" s="699" t="s">
        <v>309</v>
      </c>
      <c r="G275" s="699" t="s">
        <v>554</v>
      </c>
      <c r="H275" s="696" t="s">
        <v>579</v>
      </c>
      <c r="I275" s="615"/>
      <c r="J275" s="615" t="s">
        <v>580</v>
      </c>
      <c r="K275" s="696" t="s">
        <v>572</v>
      </c>
      <c r="L275" s="694"/>
      <c r="M275" s="847">
        <v>0</v>
      </c>
      <c r="N275" s="846" t="e">
        <f t="shared" si="5"/>
        <v>#VALUE!</v>
      </c>
      <c r="O275" s="847">
        <v>0</v>
      </c>
      <c r="P275" s="625" t="s">
        <v>1093</v>
      </c>
      <c r="Q275" s="625"/>
    </row>
    <row r="276" spans="1:17" ht="39.6" x14ac:dyDescent="0.25">
      <c r="A276" s="695" t="s">
        <v>305</v>
      </c>
      <c r="B276" s="695" t="s">
        <v>305</v>
      </c>
      <c r="C276" s="696">
        <v>2021</v>
      </c>
      <c r="D276" s="697" t="s">
        <v>483</v>
      </c>
      <c r="E276" s="698" t="s">
        <v>551</v>
      </c>
      <c r="F276" s="699" t="s">
        <v>309</v>
      </c>
      <c r="G276" s="699" t="s">
        <v>554</v>
      </c>
      <c r="H276" s="696" t="s">
        <v>579</v>
      </c>
      <c r="I276" s="615"/>
      <c r="J276" s="615" t="s">
        <v>580</v>
      </c>
      <c r="K276" s="696" t="s">
        <v>572</v>
      </c>
      <c r="L276" s="694"/>
      <c r="M276" s="847">
        <v>9</v>
      </c>
      <c r="N276" s="846" t="e">
        <f t="shared" si="5"/>
        <v>#VALUE!</v>
      </c>
      <c r="O276" s="847">
        <v>5</v>
      </c>
      <c r="P276" s="625" t="s">
        <v>1093</v>
      </c>
      <c r="Q276" s="625" t="s">
        <v>1232</v>
      </c>
    </row>
    <row r="277" spans="1:17" ht="39.6" x14ac:dyDescent="0.25">
      <c r="A277" s="695" t="s">
        <v>305</v>
      </c>
      <c r="B277" s="695" t="s">
        <v>305</v>
      </c>
      <c r="C277" s="696">
        <v>2021</v>
      </c>
      <c r="D277" s="697" t="s">
        <v>485</v>
      </c>
      <c r="E277" s="698" t="s">
        <v>551</v>
      </c>
      <c r="F277" s="699" t="s">
        <v>309</v>
      </c>
      <c r="G277" s="699" t="s">
        <v>554</v>
      </c>
      <c r="H277" s="696" t="s">
        <v>579</v>
      </c>
      <c r="I277" s="615"/>
      <c r="J277" s="615" t="s">
        <v>580</v>
      </c>
      <c r="K277" s="696" t="s">
        <v>572</v>
      </c>
      <c r="L277" s="694"/>
      <c r="M277" s="847">
        <v>15</v>
      </c>
      <c r="N277" s="846" t="e">
        <f t="shared" ref="N277:N282" si="6">100*M277/J277</f>
        <v>#VALUE!</v>
      </c>
      <c r="O277" s="847">
        <v>7</v>
      </c>
      <c r="P277" s="625" t="s">
        <v>1093</v>
      </c>
      <c r="Q277" s="625" t="s">
        <v>1232</v>
      </c>
    </row>
    <row r="278" spans="1:17" ht="39.6" x14ac:dyDescent="0.25">
      <c r="A278" s="695" t="s">
        <v>305</v>
      </c>
      <c r="B278" s="695" t="s">
        <v>305</v>
      </c>
      <c r="C278" s="696">
        <v>2021</v>
      </c>
      <c r="D278" s="697" t="s">
        <v>489</v>
      </c>
      <c r="E278" s="698" t="s">
        <v>551</v>
      </c>
      <c r="F278" s="699" t="s">
        <v>309</v>
      </c>
      <c r="G278" s="699" t="s">
        <v>554</v>
      </c>
      <c r="H278" s="696" t="s">
        <v>579</v>
      </c>
      <c r="I278" s="615"/>
      <c r="J278" s="615" t="s">
        <v>580</v>
      </c>
      <c r="K278" s="696" t="s">
        <v>572</v>
      </c>
      <c r="L278" s="694"/>
      <c r="M278" s="847">
        <v>80</v>
      </c>
      <c r="N278" s="846" t="e">
        <f t="shared" si="6"/>
        <v>#VALUE!</v>
      </c>
      <c r="O278" s="847">
        <v>22</v>
      </c>
      <c r="P278" s="625" t="s">
        <v>1093</v>
      </c>
      <c r="Q278" s="625" t="s">
        <v>1232</v>
      </c>
    </row>
    <row r="279" spans="1:17" ht="39.6" x14ac:dyDescent="0.25">
      <c r="A279" s="695" t="s">
        <v>305</v>
      </c>
      <c r="B279" s="695" t="s">
        <v>305</v>
      </c>
      <c r="C279" s="696">
        <v>2021</v>
      </c>
      <c r="D279" s="697" t="s">
        <v>490</v>
      </c>
      <c r="E279" s="698" t="s">
        <v>551</v>
      </c>
      <c r="F279" s="699" t="s">
        <v>309</v>
      </c>
      <c r="G279" s="699" t="s">
        <v>554</v>
      </c>
      <c r="H279" s="696" t="s">
        <v>579</v>
      </c>
      <c r="I279" s="615"/>
      <c r="J279" s="615" t="s">
        <v>580</v>
      </c>
      <c r="K279" s="696" t="s">
        <v>572</v>
      </c>
      <c r="L279" s="694"/>
      <c r="M279" s="847">
        <v>11</v>
      </c>
      <c r="N279" s="846" t="e">
        <f t="shared" si="6"/>
        <v>#VALUE!</v>
      </c>
      <c r="O279" s="847">
        <v>6</v>
      </c>
      <c r="P279" s="625" t="s">
        <v>1093</v>
      </c>
      <c r="Q279" s="625" t="s">
        <v>1232</v>
      </c>
    </row>
    <row r="280" spans="1:17" x14ac:dyDescent="0.25">
      <c r="A280" s="695" t="s">
        <v>305</v>
      </c>
      <c r="B280" s="695" t="s">
        <v>305</v>
      </c>
      <c r="C280" s="696">
        <v>2021</v>
      </c>
      <c r="D280" s="697" t="s">
        <v>491</v>
      </c>
      <c r="E280" s="698" t="s">
        <v>551</v>
      </c>
      <c r="F280" s="699" t="s">
        <v>309</v>
      </c>
      <c r="G280" s="699" t="s">
        <v>554</v>
      </c>
      <c r="H280" s="696" t="s">
        <v>579</v>
      </c>
      <c r="I280" s="615"/>
      <c r="J280" s="615" t="s">
        <v>580</v>
      </c>
      <c r="K280" s="696" t="s">
        <v>572</v>
      </c>
      <c r="L280" s="694"/>
      <c r="M280" s="847">
        <v>0</v>
      </c>
      <c r="N280" s="846" t="e">
        <f t="shared" si="6"/>
        <v>#VALUE!</v>
      </c>
      <c r="O280" s="847">
        <v>0</v>
      </c>
      <c r="P280" s="625" t="s">
        <v>1093</v>
      </c>
      <c r="Q280" s="625"/>
    </row>
    <row r="281" spans="1:17" ht="39.6" x14ac:dyDescent="0.25">
      <c r="A281" s="695" t="s">
        <v>305</v>
      </c>
      <c r="B281" s="695" t="s">
        <v>305</v>
      </c>
      <c r="C281" s="696">
        <v>2021</v>
      </c>
      <c r="D281" s="697" t="s">
        <v>403</v>
      </c>
      <c r="E281" s="698" t="s">
        <v>551</v>
      </c>
      <c r="F281" s="699" t="s">
        <v>309</v>
      </c>
      <c r="G281" s="699" t="s">
        <v>554</v>
      </c>
      <c r="H281" s="696" t="s">
        <v>579</v>
      </c>
      <c r="I281" s="615"/>
      <c r="J281" s="615" t="s">
        <v>580</v>
      </c>
      <c r="K281" s="696" t="s">
        <v>572</v>
      </c>
      <c r="L281" s="694"/>
      <c r="M281" s="847">
        <v>693</v>
      </c>
      <c r="N281" s="846" t="e">
        <f t="shared" si="6"/>
        <v>#VALUE!</v>
      </c>
      <c r="O281" s="847">
        <v>21</v>
      </c>
      <c r="P281" s="625" t="s">
        <v>1093</v>
      </c>
      <c r="Q281" s="625" t="s">
        <v>1232</v>
      </c>
    </row>
    <row r="282" spans="1:17" x14ac:dyDescent="0.25">
      <c r="A282" s="695" t="s">
        <v>305</v>
      </c>
      <c r="B282" s="695" t="s">
        <v>305</v>
      </c>
      <c r="C282" s="696">
        <v>2021</v>
      </c>
      <c r="D282" s="697" t="s">
        <v>402</v>
      </c>
      <c r="E282" s="698" t="s">
        <v>551</v>
      </c>
      <c r="F282" s="699" t="s">
        <v>309</v>
      </c>
      <c r="G282" s="699" t="s">
        <v>554</v>
      </c>
      <c r="H282" s="696" t="s">
        <v>579</v>
      </c>
      <c r="I282" s="615"/>
      <c r="J282" s="615" t="s">
        <v>580</v>
      </c>
      <c r="K282" s="696" t="s">
        <v>572</v>
      </c>
      <c r="L282" s="694"/>
      <c r="M282" s="847">
        <v>0</v>
      </c>
      <c r="N282" s="846" t="e">
        <f t="shared" si="6"/>
        <v>#VALUE!</v>
      </c>
      <c r="O282" s="847">
        <v>0</v>
      </c>
      <c r="P282" s="625" t="s">
        <v>1093</v>
      </c>
      <c r="Q282" s="625"/>
    </row>
    <row r="283" spans="1:17" x14ac:dyDescent="0.25">
      <c r="A283" s="695" t="s">
        <v>305</v>
      </c>
      <c r="B283" s="695" t="s">
        <v>305</v>
      </c>
      <c r="C283" s="696">
        <v>2021</v>
      </c>
      <c r="D283" s="697" t="s">
        <v>406</v>
      </c>
      <c r="E283" s="698" t="s">
        <v>551</v>
      </c>
      <c r="F283" s="699" t="s">
        <v>309</v>
      </c>
      <c r="G283" s="699" t="s">
        <v>556</v>
      </c>
      <c r="H283" s="696" t="s">
        <v>579</v>
      </c>
      <c r="I283" s="615"/>
      <c r="J283" s="615" t="s">
        <v>580</v>
      </c>
      <c r="K283" s="696" t="s">
        <v>572</v>
      </c>
      <c r="L283" s="694"/>
      <c r="M283" s="847">
        <v>0</v>
      </c>
      <c r="N283" s="846" t="e">
        <f t="shared" ref="N283:N314" si="7">100*M283/J283</f>
        <v>#VALUE!</v>
      </c>
      <c r="O283" s="847">
        <v>0</v>
      </c>
      <c r="P283" s="625" t="s">
        <v>1093</v>
      </c>
      <c r="Q283" s="625"/>
    </row>
    <row r="284" spans="1:17" x14ac:dyDescent="0.25">
      <c r="A284" s="695" t="s">
        <v>305</v>
      </c>
      <c r="B284" s="695" t="s">
        <v>305</v>
      </c>
      <c r="C284" s="696">
        <v>2021</v>
      </c>
      <c r="D284" s="697" t="s">
        <v>408</v>
      </c>
      <c r="E284" s="698" t="s">
        <v>551</v>
      </c>
      <c r="F284" s="699" t="s">
        <v>309</v>
      </c>
      <c r="G284" s="699" t="s">
        <v>556</v>
      </c>
      <c r="H284" s="696" t="s">
        <v>579</v>
      </c>
      <c r="I284" s="615"/>
      <c r="J284" s="615" t="s">
        <v>580</v>
      </c>
      <c r="K284" s="696" t="s">
        <v>572</v>
      </c>
      <c r="L284" s="700"/>
      <c r="M284" s="847">
        <v>0</v>
      </c>
      <c r="N284" s="846" t="e">
        <f t="shared" si="7"/>
        <v>#VALUE!</v>
      </c>
      <c r="O284" s="847">
        <v>0</v>
      </c>
      <c r="P284" s="625" t="s">
        <v>1093</v>
      </c>
      <c r="Q284" s="625"/>
    </row>
    <row r="285" spans="1:17" ht="39.6" x14ac:dyDescent="0.25">
      <c r="A285" s="695" t="s">
        <v>305</v>
      </c>
      <c r="B285" s="695" t="s">
        <v>305</v>
      </c>
      <c r="C285" s="696">
        <v>2021</v>
      </c>
      <c r="D285" s="697" t="s">
        <v>315</v>
      </c>
      <c r="E285" s="698" t="s">
        <v>551</v>
      </c>
      <c r="F285" s="699" t="s">
        <v>309</v>
      </c>
      <c r="G285" s="699" t="s">
        <v>556</v>
      </c>
      <c r="H285" s="696" t="s">
        <v>579</v>
      </c>
      <c r="I285" s="615"/>
      <c r="J285" s="615" t="s">
        <v>580</v>
      </c>
      <c r="K285" s="696" t="s">
        <v>572</v>
      </c>
      <c r="L285" s="694"/>
      <c r="M285" s="847">
        <v>200</v>
      </c>
      <c r="N285" s="846" t="e">
        <f t="shared" si="7"/>
        <v>#VALUE!</v>
      </c>
      <c r="O285" s="847">
        <v>23</v>
      </c>
      <c r="P285" s="625" t="s">
        <v>1093</v>
      </c>
      <c r="Q285" s="625" t="s">
        <v>1232</v>
      </c>
    </row>
    <row r="286" spans="1:17" x14ac:dyDescent="0.25">
      <c r="A286" s="695" t="s">
        <v>305</v>
      </c>
      <c r="B286" s="695" t="s">
        <v>305</v>
      </c>
      <c r="C286" s="696">
        <v>2021</v>
      </c>
      <c r="D286" s="697" t="s">
        <v>319</v>
      </c>
      <c r="E286" s="698" t="s">
        <v>551</v>
      </c>
      <c r="F286" s="699" t="s">
        <v>309</v>
      </c>
      <c r="G286" s="699" t="s">
        <v>556</v>
      </c>
      <c r="H286" s="696" t="s">
        <v>579</v>
      </c>
      <c r="I286" s="615"/>
      <c r="J286" s="615" t="s">
        <v>580</v>
      </c>
      <c r="K286" s="696" t="s">
        <v>572</v>
      </c>
      <c r="L286" s="694"/>
      <c r="M286" s="847">
        <v>0</v>
      </c>
      <c r="N286" s="846" t="e">
        <f t="shared" si="7"/>
        <v>#VALUE!</v>
      </c>
      <c r="O286" s="847">
        <v>0</v>
      </c>
      <c r="P286" s="625" t="s">
        <v>1093</v>
      </c>
      <c r="Q286" s="625"/>
    </row>
    <row r="287" spans="1:17" x14ac:dyDescent="0.25">
      <c r="A287" s="695" t="s">
        <v>305</v>
      </c>
      <c r="B287" s="695" t="s">
        <v>305</v>
      </c>
      <c r="C287" s="696">
        <v>2021</v>
      </c>
      <c r="D287" s="697" t="s">
        <v>409</v>
      </c>
      <c r="E287" s="698" t="s">
        <v>551</v>
      </c>
      <c r="F287" s="699" t="s">
        <v>309</v>
      </c>
      <c r="G287" s="699" t="s">
        <v>556</v>
      </c>
      <c r="H287" s="696" t="s">
        <v>579</v>
      </c>
      <c r="I287" s="615"/>
      <c r="J287" s="615" t="s">
        <v>580</v>
      </c>
      <c r="K287" s="696" t="s">
        <v>572</v>
      </c>
      <c r="L287" s="700"/>
      <c r="M287" s="847">
        <v>0</v>
      </c>
      <c r="N287" s="846" t="e">
        <f t="shared" si="7"/>
        <v>#VALUE!</v>
      </c>
      <c r="O287" s="847">
        <v>0</v>
      </c>
      <c r="P287" s="625" t="s">
        <v>1093</v>
      </c>
      <c r="Q287" s="625"/>
    </row>
    <row r="288" spans="1:17" ht="39.6" x14ac:dyDescent="0.25">
      <c r="A288" s="695" t="s">
        <v>305</v>
      </c>
      <c r="B288" s="695" t="s">
        <v>305</v>
      </c>
      <c r="C288" s="696">
        <v>2021</v>
      </c>
      <c r="D288" s="697" t="s">
        <v>413</v>
      </c>
      <c r="E288" s="698" t="s">
        <v>551</v>
      </c>
      <c r="F288" s="699" t="s">
        <v>309</v>
      </c>
      <c r="G288" s="699" t="s">
        <v>556</v>
      </c>
      <c r="H288" s="696" t="s">
        <v>579</v>
      </c>
      <c r="I288" s="615"/>
      <c r="J288" s="615" t="s">
        <v>580</v>
      </c>
      <c r="K288" s="696" t="s">
        <v>572</v>
      </c>
      <c r="L288" s="700"/>
      <c r="M288" s="847">
        <v>3</v>
      </c>
      <c r="N288" s="846" t="e">
        <f t="shared" si="7"/>
        <v>#VALUE!</v>
      </c>
      <c r="O288" s="847">
        <v>1</v>
      </c>
      <c r="P288" s="625" t="s">
        <v>1093</v>
      </c>
      <c r="Q288" s="625" t="s">
        <v>1232</v>
      </c>
    </row>
    <row r="289" spans="1:17" x14ac:dyDescent="0.25">
      <c r="A289" s="695" t="s">
        <v>305</v>
      </c>
      <c r="B289" s="695" t="s">
        <v>305</v>
      </c>
      <c r="C289" s="696">
        <v>2021</v>
      </c>
      <c r="D289" s="697" t="s">
        <v>414</v>
      </c>
      <c r="E289" s="698" t="s">
        <v>551</v>
      </c>
      <c r="F289" s="699" t="s">
        <v>309</v>
      </c>
      <c r="G289" s="699" t="s">
        <v>556</v>
      </c>
      <c r="H289" s="696" t="s">
        <v>579</v>
      </c>
      <c r="I289" s="615"/>
      <c r="J289" s="615" t="s">
        <v>580</v>
      </c>
      <c r="K289" s="696" t="s">
        <v>572</v>
      </c>
      <c r="L289" s="700"/>
      <c r="M289" s="847">
        <v>0</v>
      </c>
      <c r="N289" s="846" t="e">
        <f t="shared" si="7"/>
        <v>#VALUE!</v>
      </c>
      <c r="O289" s="847">
        <v>0</v>
      </c>
      <c r="P289" s="625" t="s">
        <v>1093</v>
      </c>
      <c r="Q289" s="625"/>
    </row>
    <row r="290" spans="1:17" x14ac:dyDescent="0.25">
      <c r="A290" s="695" t="s">
        <v>305</v>
      </c>
      <c r="B290" s="695" t="s">
        <v>305</v>
      </c>
      <c r="C290" s="696">
        <v>2021</v>
      </c>
      <c r="D290" s="697" t="s">
        <v>415</v>
      </c>
      <c r="E290" s="698" t="s">
        <v>551</v>
      </c>
      <c r="F290" s="699" t="s">
        <v>309</v>
      </c>
      <c r="G290" s="699" t="s">
        <v>556</v>
      </c>
      <c r="H290" s="696" t="s">
        <v>579</v>
      </c>
      <c r="I290" s="615"/>
      <c r="J290" s="615" t="s">
        <v>580</v>
      </c>
      <c r="K290" s="696" t="s">
        <v>572</v>
      </c>
      <c r="L290" s="700"/>
      <c r="M290" s="847">
        <v>0</v>
      </c>
      <c r="N290" s="846" t="e">
        <f t="shared" si="7"/>
        <v>#VALUE!</v>
      </c>
      <c r="O290" s="847">
        <v>0</v>
      </c>
      <c r="P290" s="625" t="s">
        <v>1093</v>
      </c>
      <c r="Q290" s="625"/>
    </row>
    <row r="291" spans="1:17" ht="39.6" x14ac:dyDescent="0.25">
      <c r="A291" s="695" t="s">
        <v>305</v>
      </c>
      <c r="B291" s="695" t="s">
        <v>305</v>
      </c>
      <c r="C291" s="696">
        <v>2021</v>
      </c>
      <c r="D291" s="697" t="s">
        <v>401</v>
      </c>
      <c r="E291" s="698" t="s">
        <v>551</v>
      </c>
      <c r="F291" s="699" t="s">
        <v>309</v>
      </c>
      <c r="G291" s="699" t="s">
        <v>556</v>
      </c>
      <c r="H291" s="696" t="s">
        <v>579</v>
      </c>
      <c r="I291" s="615"/>
      <c r="J291" s="615" t="s">
        <v>580</v>
      </c>
      <c r="K291" s="696" t="s">
        <v>572</v>
      </c>
      <c r="L291" s="694"/>
      <c r="M291" s="847">
        <v>1032</v>
      </c>
      <c r="N291" s="846" t="e">
        <f t="shared" si="7"/>
        <v>#VALUE!</v>
      </c>
      <c r="O291" s="847">
        <v>155</v>
      </c>
      <c r="P291" s="625" t="s">
        <v>1093</v>
      </c>
      <c r="Q291" s="625" t="s">
        <v>1232</v>
      </c>
    </row>
    <row r="292" spans="1:17" x14ac:dyDescent="0.25">
      <c r="A292" s="695" t="s">
        <v>305</v>
      </c>
      <c r="B292" s="695" t="s">
        <v>305</v>
      </c>
      <c r="C292" s="696">
        <v>2021</v>
      </c>
      <c r="D292" s="697" t="s">
        <v>523</v>
      </c>
      <c r="E292" s="698" t="s">
        <v>551</v>
      </c>
      <c r="F292" s="699" t="s">
        <v>309</v>
      </c>
      <c r="G292" s="699" t="s">
        <v>556</v>
      </c>
      <c r="H292" s="696" t="s">
        <v>579</v>
      </c>
      <c r="I292" s="615"/>
      <c r="J292" s="615" t="s">
        <v>580</v>
      </c>
      <c r="K292" s="696" t="s">
        <v>572</v>
      </c>
      <c r="L292" s="700"/>
      <c r="M292" s="847">
        <v>0</v>
      </c>
      <c r="N292" s="846" t="e">
        <f t="shared" si="7"/>
        <v>#VALUE!</v>
      </c>
      <c r="O292" s="847">
        <v>0</v>
      </c>
      <c r="P292" s="625" t="s">
        <v>1093</v>
      </c>
      <c r="Q292" s="625"/>
    </row>
    <row r="293" spans="1:17" x14ac:dyDescent="0.25">
      <c r="A293" s="695" t="s">
        <v>305</v>
      </c>
      <c r="B293" s="695" t="s">
        <v>305</v>
      </c>
      <c r="C293" s="696">
        <v>2021</v>
      </c>
      <c r="D293" s="697" t="s">
        <v>325</v>
      </c>
      <c r="E293" s="698" t="s">
        <v>551</v>
      </c>
      <c r="F293" s="699" t="s">
        <v>309</v>
      </c>
      <c r="G293" s="699" t="s">
        <v>556</v>
      </c>
      <c r="H293" s="696" t="s">
        <v>579</v>
      </c>
      <c r="I293" s="615"/>
      <c r="J293" s="615" t="s">
        <v>580</v>
      </c>
      <c r="K293" s="696" t="s">
        <v>572</v>
      </c>
      <c r="L293" s="694"/>
      <c r="M293" s="847">
        <v>0</v>
      </c>
      <c r="N293" s="846" t="e">
        <f t="shared" si="7"/>
        <v>#VALUE!</v>
      </c>
      <c r="O293" s="847">
        <v>0</v>
      </c>
      <c r="P293" s="625" t="s">
        <v>1093</v>
      </c>
      <c r="Q293" s="625"/>
    </row>
    <row r="294" spans="1:17" ht="39.6" x14ac:dyDescent="0.25">
      <c r="A294" s="695" t="s">
        <v>305</v>
      </c>
      <c r="B294" s="695" t="s">
        <v>305</v>
      </c>
      <c r="C294" s="696">
        <v>2021</v>
      </c>
      <c r="D294" s="697" t="s">
        <v>417</v>
      </c>
      <c r="E294" s="698" t="s">
        <v>551</v>
      </c>
      <c r="F294" s="699" t="s">
        <v>309</v>
      </c>
      <c r="G294" s="699" t="s">
        <v>556</v>
      </c>
      <c r="H294" s="696" t="s">
        <v>579</v>
      </c>
      <c r="I294" s="615"/>
      <c r="J294" s="615" t="s">
        <v>580</v>
      </c>
      <c r="K294" s="696" t="s">
        <v>572</v>
      </c>
      <c r="L294" s="700"/>
      <c r="M294" s="847">
        <v>1</v>
      </c>
      <c r="N294" s="846" t="e">
        <f t="shared" si="7"/>
        <v>#VALUE!</v>
      </c>
      <c r="O294" s="847">
        <v>1</v>
      </c>
      <c r="P294" s="625" t="s">
        <v>1093</v>
      </c>
      <c r="Q294" s="625" t="s">
        <v>1232</v>
      </c>
    </row>
    <row r="295" spans="1:17" ht="39.6" x14ac:dyDescent="0.25">
      <c r="A295" s="695" t="s">
        <v>305</v>
      </c>
      <c r="B295" s="695" t="s">
        <v>305</v>
      </c>
      <c r="C295" s="696">
        <v>2021</v>
      </c>
      <c r="D295" s="697" t="s">
        <v>418</v>
      </c>
      <c r="E295" s="698" t="s">
        <v>551</v>
      </c>
      <c r="F295" s="699" t="s">
        <v>309</v>
      </c>
      <c r="G295" s="699" t="s">
        <v>556</v>
      </c>
      <c r="H295" s="696" t="s">
        <v>579</v>
      </c>
      <c r="I295" s="615"/>
      <c r="J295" s="615" t="s">
        <v>580</v>
      </c>
      <c r="K295" s="696" t="s">
        <v>572</v>
      </c>
      <c r="L295" s="700"/>
      <c r="M295" s="847">
        <v>49</v>
      </c>
      <c r="N295" s="846" t="e">
        <f t="shared" si="7"/>
        <v>#VALUE!</v>
      </c>
      <c r="O295" s="847">
        <v>20</v>
      </c>
      <c r="P295" s="625" t="s">
        <v>1093</v>
      </c>
      <c r="Q295" s="625" t="s">
        <v>1232</v>
      </c>
    </row>
    <row r="296" spans="1:17" ht="39.6" x14ac:dyDescent="0.25">
      <c r="A296" s="695" t="s">
        <v>305</v>
      </c>
      <c r="B296" s="695" t="s">
        <v>305</v>
      </c>
      <c r="C296" s="696">
        <v>2021</v>
      </c>
      <c r="D296" s="697" t="s">
        <v>420</v>
      </c>
      <c r="E296" s="698" t="s">
        <v>551</v>
      </c>
      <c r="F296" s="699" t="s">
        <v>309</v>
      </c>
      <c r="G296" s="699" t="s">
        <v>556</v>
      </c>
      <c r="H296" s="696" t="s">
        <v>579</v>
      </c>
      <c r="I296" s="615"/>
      <c r="J296" s="615" t="s">
        <v>580</v>
      </c>
      <c r="K296" s="696" t="s">
        <v>572</v>
      </c>
      <c r="L296" s="700"/>
      <c r="M296" s="847">
        <v>140</v>
      </c>
      <c r="N296" s="846" t="e">
        <f t="shared" si="7"/>
        <v>#VALUE!</v>
      </c>
      <c r="O296" s="847">
        <v>41</v>
      </c>
      <c r="P296" s="625" t="s">
        <v>1093</v>
      </c>
      <c r="Q296" s="625" t="s">
        <v>1232</v>
      </c>
    </row>
    <row r="297" spans="1:17" ht="39.6" x14ac:dyDescent="0.25">
      <c r="A297" s="695" t="s">
        <v>305</v>
      </c>
      <c r="B297" s="695" t="s">
        <v>305</v>
      </c>
      <c r="C297" s="696">
        <v>2021</v>
      </c>
      <c r="D297" s="697" t="s">
        <v>330</v>
      </c>
      <c r="E297" s="698" t="s">
        <v>551</v>
      </c>
      <c r="F297" s="699" t="s">
        <v>309</v>
      </c>
      <c r="G297" s="699" t="s">
        <v>556</v>
      </c>
      <c r="H297" s="696" t="s">
        <v>579</v>
      </c>
      <c r="I297" s="615"/>
      <c r="J297" s="615" t="s">
        <v>580</v>
      </c>
      <c r="K297" s="696" t="s">
        <v>572</v>
      </c>
      <c r="L297" s="697"/>
      <c r="M297" s="847">
        <v>111</v>
      </c>
      <c r="N297" s="846" t="e">
        <f t="shared" si="7"/>
        <v>#VALUE!</v>
      </c>
      <c r="O297" s="847">
        <v>29</v>
      </c>
      <c r="P297" s="625" t="s">
        <v>1093</v>
      </c>
      <c r="Q297" s="625" t="s">
        <v>1232</v>
      </c>
    </row>
    <row r="298" spans="1:17" ht="39.6" x14ac:dyDescent="0.25">
      <c r="A298" s="695" t="s">
        <v>305</v>
      </c>
      <c r="B298" s="695" t="s">
        <v>305</v>
      </c>
      <c r="C298" s="696">
        <v>2021</v>
      </c>
      <c r="D298" s="697" t="s">
        <v>512</v>
      </c>
      <c r="E298" s="698" t="s">
        <v>551</v>
      </c>
      <c r="F298" s="699" t="s">
        <v>309</v>
      </c>
      <c r="G298" s="699" t="s">
        <v>556</v>
      </c>
      <c r="H298" s="696" t="s">
        <v>579</v>
      </c>
      <c r="I298" s="615"/>
      <c r="J298" s="615" t="s">
        <v>580</v>
      </c>
      <c r="K298" s="696" t="s">
        <v>572</v>
      </c>
      <c r="L298" s="701"/>
      <c r="M298" s="847">
        <v>5675</v>
      </c>
      <c r="N298" s="846" t="e">
        <f t="shared" si="7"/>
        <v>#VALUE!</v>
      </c>
      <c r="O298" s="847">
        <v>448</v>
      </c>
      <c r="P298" s="625" t="s">
        <v>1093</v>
      </c>
      <c r="Q298" s="625" t="s">
        <v>1232</v>
      </c>
    </row>
    <row r="299" spans="1:17" ht="39.6" x14ac:dyDescent="0.25">
      <c r="A299" s="695" t="s">
        <v>305</v>
      </c>
      <c r="B299" s="695" t="s">
        <v>305</v>
      </c>
      <c r="C299" s="696">
        <v>2021</v>
      </c>
      <c r="D299" s="697" t="s">
        <v>423</v>
      </c>
      <c r="E299" s="698" t="s">
        <v>551</v>
      </c>
      <c r="F299" s="699" t="s">
        <v>309</v>
      </c>
      <c r="G299" s="699" t="s">
        <v>556</v>
      </c>
      <c r="H299" s="696" t="s">
        <v>579</v>
      </c>
      <c r="I299" s="615"/>
      <c r="J299" s="615" t="s">
        <v>580</v>
      </c>
      <c r="K299" s="696" t="s">
        <v>572</v>
      </c>
      <c r="L299" s="701"/>
      <c r="M299" s="847">
        <v>89</v>
      </c>
      <c r="N299" s="846" t="e">
        <f t="shared" si="7"/>
        <v>#VALUE!</v>
      </c>
      <c r="O299" s="847">
        <v>54</v>
      </c>
      <c r="P299" s="625" t="s">
        <v>1093</v>
      </c>
      <c r="Q299" s="625" t="s">
        <v>1232</v>
      </c>
    </row>
    <row r="300" spans="1:17" ht="39.6" x14ac:dyDescent="0.25">
      <c r="A300" s="695" t="s">
        <v>305</v>
      </c>
      <c r="B300" s="695" t="s">
        <v>305</v>
      </c>
      <c r="C300" s="696">
        <v>2021</v>
      </c>
      <c r="D300" s="697" t="s">
        <v>332</v>
      </c>
      <c r="E300" s="698" t="s">
        <v>551</v>
      </c>
      <c r="F300" s="699" t="s">
        <v>309</v>
      </c>
      <c r="G300" s="699" t="s">
        <v>556</v>
      </c>
      <c r="H300" s="696" t="s">
        <v>579</v>
      </c>
      <c r="I300" s="615"/>
      <c r="J300" s="615" t="s">
        <v>580</v>
      </c>
      <c r="K300" s="696" t="s">
        <v>572</v>
      </c>
      <c r="L300" s="697"/>
      <c r="M300" s="847">
        <v>770</v>
      </c>
      <c r="N300" s="846" t="e">
        <f t="shared" si="7"/>
        <v>#VALUE!</v>
      </c>
      <c r="O300" s="847">
        <v>61</v>
      </c>
      <c r="P300" s="625" t="s">
        <v>1093</v>
      </c>
      <c r="Q300" s="625" t="s">
        <v>1232</v>
      </c>
    </row>
    <row r="301" spans="1:17" ht="39.6" x14ac:dyDescent="0.25">
      <c r="A301" s="695" t="s">
        <v>305</v>
      </c>
      <c r="B301" s="695" t="s">
        <v>305</v>
      </c>
      <c r="C301" s="696">
        <v>2021</v>
      </c>
      <c r="D301" s="697" t="s">
        <v>424</v>
      </c>
      <c r="E301" s="698" t="s">
        <v>551</v>
      </c>
      <c r="F301" s="699" t="s">
        <v>309</v>
      </c>
      <c r="G301" s="699" t="s">
        <v>556</v>
      </c>
      <c r="H301" s="696" t="s">
        <v>579</v>
      </c>
      <c r="I301" s="615"/>
      <c r="J301" s="615" t="s">
        <v>580</v>
      </c>
      <c r="K301" s="696" t="s">
        <v>572</v>
      </c>
      <c r="L301" s="701"/>
      <c r="M301" s="847">
        <v>470</v>
      </c>
      <c r="N301" s="846" t="e">
        <f t="shared" si="7"/>
        <v>#VALUE!</v>
      </c>
      <c r="O301" s="847">
        <v>34</v>
      </c>
      <c r="P301" s="625" t="s">
        <v>1093</v>
      </c>
      <c r="Q301" s="625" t="s">
        <v>1232</v>
      </c>
    </row>
    <row r="302" spans="1:17" ht="39.6" x14ac:dyDescent="0.25">
      <c r="A302" s="695" t="s">
        <v>305</v>
      </c>
      <c r="B302" s="695" t="s">
        <v>305</v>
      </c>
      <c r="C302" s="696">
        <v>2021</v>
      </c>
      <c r="D302" s="697" t="s">
        <v>339</v>
      </c>
      <c r="E302" s="698" t="s">
        <v>551</v>
      </c>
      <c r="F302" s="699" t="s">
        <v>309</v>
      </c>
      <c r="G302" s="699" t="s">
        <v>556</v>
      </c>
      <c r="H302" s="696" t="s">
        <v>579</v>
      </c>
      <c r="I302" s="615"/>
      <c r="J302" s="615" t="s">
        <v>580</v>
      </c>
      <c r="K302" s="696" t="s">
        <v>572</v>
      </c>
      <c r="L302" s="697"/>
      <c r="M302" s="847">
        <v>4866</v>
      </c>
      <c r="N302" s="846" t="e">
        <f t="shared" si="7"/>
        <v>#VALUE!</v>
      </c>
      <c r="O302" s="847">
        <v>124</v>
      </c>
      <c r="P302" s="625" t="s">
        <v>1093</v>
      </c>
      <c r="Q302" s="625" t="s">
        <v>1232</v>
      </c>
    </row>
    <row r="303" spans="1:17" ht="39.6" x14ac:dyDescent="0.25">
      <c r="A303" s="695" t="s">
        <v>305</v>
      </c>
      <c r="B303" s="695" t="s">
        <v>305</v>
      </c>
      <c r="C303" s="696">
        <v>2021</v>
      </c>
      <c r="D303" s="697" t="s">
        <v>518</v>
      </c>
      <c r="E303" s="698" t="s">
        <v>551</v>
      </c>
      <c r="F303" s="699" t="s">
        <v>309</v>
      </c>
      <c r="G303" s="699" t="s">
        <v>556</v>
      </c>
      <c r="H303" s="696" t="s">
        <v>579</v>
      </c>
      <c r="I303" s="615"/>
      <c r="J303" s="615" t="s">
        <v>580</v>
      </c>
      <c r="K303" s="696" t="s">
        <v>572</v>
      </c>
      <c r="L303" s="701"/>
      <c r="M303" s="847">
        <v>5</v>
      </c>
      <c r="N303" s="846" t="e">
        <f t="shared" si="7"/>
        <v>#VALUE!</v>
      </c>
      <c r="O303" s="847">
        <v>5</v>
      </c>
      <c r="P303" s="625" t="s">
        <v>1093</v>
      </c>
      <c r="Q303" s="625" t="s">
        <v>1232</v>
      </c>
    </row>
    <row r="304" spans="1:17" ht="39.6" x14ac:dyDescent="0.25">
      <c r="A304" s="695" t="s">
        <v>305</v>
      </c>
      <c r="B304" s="695" t="s">
        <v>305</v>
      </c>
      <c r="C304" s="696">
        <v>2021</v>
      </c>
      <c r="D304" s="697" t="s">
        <v>427</v>
      </c>
      <c r="E304" s="698" t="s">
        <v>551</v>
      </c>
      <c r="F304" s="699" t="s">
        <v>309</v>
      </c>
      <c r="G304" s="699" t="s">
        <v>556</v>
      </c>
      <c r="H304" s="696" t="s">
        <v>579</v>
      </c>
      <c r="I304" s="615"/>
      <c r="J304" s="615" t="s">
        <v>580</v>
      </c>
      <c r="K304" s="696" t="s">
        <v>572</v>
      </c>
      <c r="L304" s="701"/>
      <c r="M304" s="847">
        <v>588</v>
      </c>
      <c r="N304" s="846" t="e">
        <f t="shared" si="7"/>
        <v>#VALUE!</v>
      </c>
      <c r="O304" s="847">
        <v>54</v>
      </c>
      <c r="P304" s="625" t="s">
        <v>1093</v>
      </c>
      <c r="Q304" s="625" t="s">
        <v>1232</v>
      </c>
    </row>
    <row r="305" spans="1:17" x14ac:dyDescent="0.25">
      <c r="A305" s="695" t="s">
        <v>305</v>
      </c>
      <c r="B305" s="695" t="s">
        <v>305</v>
      </c>
      <c r="C305" s="696">
        <v>2021</v>
      </c>
      <c r="D305" s="697" t="s">
        <v>430</v>
      </c>
      <c r="E305" s="698" t="s">
        <v>551</v>
      </c>
      <c r="F305" s="699" t="s">
        <v>309</v>
      </c>
      <c r="G305" s="699" t="s">
        <v>556</v>
      </c>
      <c r="H305" s="696" t="s">
        <v>579</v>
      </c>
      <c r="I305" s="615"/>
      <c r="J305" s="615" t="s">
        <v>580</v>
      </c>
      <c r="K305" s="696" t="s">
        <v>572</v>
      </c>
      <c r="L305" s="701"/>
      <c r="M305" s="847">
        <v>0</v>
      </c>
      <c r="N305" s="846" t="e">
        <f t="shared" si="7"/>
        <v>#VALUE!</v>
      </c>
      <c r="O305" s="847">
        <v>0</v>
      </c>
      <c r="P305" s="625" t="s">
        <v>1093</v>
      </c>
      <c r="Q305" s="625"/>
    </row>
    <row r="306" spans="1:17" x14ac:dyDescent="0.25">
      <c r="A306" s="695" t="s">
        <v>305</v>
      </c>
      <c r="B306" s="695" t="s">
        <v>305</v>
      </c>
      <c r="C306" s="696">
        <v>2021</v>
      </c>
      <c r="D306" s="697" t="s">
        <v>431</v>
      </c>
      <c r="E306" s="698" t="s">
        <v>551</v>
      </c>
      <c r="F306" s="699" t="s">
        <v>309</v>
      </c>
      <c r="G306" s="699" t="s">
        <v>556</v>
      </c>
      <c r="H306" s="696" t="s">
        <v>579</v>
      </c>
      <c r="I306" s="615"/>
      <c r="J306" s="615" t="s">
        <v>580</v>
      </c>
      <c r="K306" s="696" t="s">
        <v>572</v>
      </c>
      <c r="L306" s="701"/>
      <c r="M306" s="847">
        <v>0</v>
      </c>
      <c r="N306" s="846" t="e">
        <f t="shared" si="7"/>
        <v>#VALUE!</v>
      </c>
      <c r="O306" s="847">
        <v>0</v>
      </c>
      <c r="P306" s="625" t="s">
        <v>1093</v>
      </c>
      <c r="Q306" s="625"/>
    </row>
    <row r="307" spans="1:17" x14ac:dyDescent="0.25">
      <c r="A307" s="695" t="s">
        <v>305</v>
      </c>
      <c r="B307" s="695" t="s">
        <v>305</v>
      </c>
      <c r="C307" s="696">
        <v>2021</v>
      </c>
      <c r="D307" s="697" t="s">
        <v>342</v>
      </c>
      <c r="E307" s="698" t="s">
        <v>551</v>
      </c>
      <c r="F307" s="699" t="s">
        <v>309</v>
      </c>
      <c r="G307" s="699" t="s">
        <v>556</v>
      </c>
      <c r="H307" s="696" t="s">
        <v>579</v>
      </c>
      <c r="I307" s="615"/>
      <c r="J307" s="615" t="s">
        <v>580</v>
      </c>
      <c r="K307" s="696" t="s">
        <v>572</v>
      </c>
      <c r="L307" s="697"/>
      <c r="M307" s="847">
        <v>0</v>
      </c>
      <c r="N307" s="846" t="e">
        <f t="shared" si="7"/>
        <v>#VALUE!</v>
      </c>
      <c r="O307" s="847">
        <v>0</v>
      </c>
      <c r="P307" s="625" t="s">
        <v>1093</v>
      </c>
      <c r="Q307" s="625"/>
    </row>
    <row r="308" spans="1:17" ht="39.6" x14ac:dyDescent="0.25">
      <c r="A308" s="695" t="s">
        <v>305</v>
      </c>
      <c r="B308" s="695" t="s">
        <v>305</v>
      </c>
      <c r="C308" s="696">
        <v>2021</v>
      </c>
      <c r="D308" s="697" t="s">
        <v>519</v>
      </c>
      <c r="E308" s="698" t="s">
        <v>551</v>
      </c>
      <c r="F308" s="699" t="s">
        <v>309</v>
      </c>
      <c r="G308" s="699" t="s">
        <v>556</v>
      </c>
      <c r="H308" s="696" t="s">
        <v>579</v>
      </c>
      <c r="I308" s="615"/>
      <c r="J308" s="615" t="s">
        <v>580</v>
      </c>
      <c r="K308" s="696" t="s">
        <v>572</v>
      </c>
      <c r="L308" s="701"/>
      <c r="M308" s="847">
        <v>3</v>
      </c>
      <c r="N308" s="846" t="e">
        <f t="shared" si="7"/>
        <v>#VALUE!</v>
      </c>
      <c r="O308" s="847">
        <v>3</v>
      </c>
      <c r="P308" s="625" t="s">
        <v>1093</v>
      </c>
      <c r="Q308" s="625" t="s">
        <v>1232</v>
      </c>
    </row>
    <row r="309" spans="1:17" ht="39.6" x14ac:dyDescent="0.25">
      <c r="A309" s="695" t="s">
        <v>305</v>
      </c>
      <c r="B309" s="695" t="s">
        <v>305</v>
      </c>
      <c r="C309" s="696">
        <v>2021</v>
      </c>
      <c r="D309" s="697" t="s">
        <v>350</v>
      </c>
      <c r="E309" s="698" t="s">
        <v>551</v>
      </c>
      <c r="F309" s="699" t="s">
        <v>309</v>
      </c>
      <c r="G309" s="699" t="s">
        <v>556</v>
      </c>
      <c r="H309" s="696" t="s">
        <v>579</v>
      </c>
      <c r="I309" s="615"/>
      <c r="J309" s="615" t="s">
        <v>580</v>
      </c>
      <c r="K309" s="696" t="s">
        <v>572</v>
      </c>
      <c r="L309" s="697"/>
      <c r="M309" s="847">
        <v>92</v>
      </c>
      <c r="N309" s="846" t="e">
        <f t="shared" si="7"/>
        <v>#VALUE!</v>
      </c>
      <c r="O309" s="847">
        <v>30</v>
      </c>
      <c r="P309" s="625" t="s">
        <v>1093</v>
      </c>
      <c r="Q309" s="625" t="s">
        <v>1249</v>
      </c>
    </row>
    <row r="310" spans="1:17" x14ac:dyDescent="0.25">
      <c r="A310" s="695" t="s">
        <v>305</v>
      </c>
      <c r="B310" s="695" t="s">
        <v>305</v>
      </c>
      <c r="C310" s="696">
        <v>2021</v>
      </c>
      <c r="D310" s="697" t="s">
        <v>520</v>
      </c>
      <c r="E310" s="698" t="s">
        <v>551</v>
      </c>
      <c r="F310" s="699" t="s">
        <v>309</v>
      </c>
      <c r="G310" s="699" t="s">
        <v>556</v>
      </c>
      <c r="H310" s="696" t="s">
        <v>579</v>
      </c>
      <c r="I310" s="615"/>
      <c r="J310" s="615" t="s">
        <v>580</v>
      </c>
      <c r="K310" s="696" t="s">
        <v>572</v>
      </c>
      <c r="L310" s="701"/>
      <c r="M310" s="847">
        <v>0</v>
      </c>
      <c r="N310" s="846" t="e">
        <f t="shared" si="7"/>
        <v>#VALUE!</v>
      </c>
      <c r="O310" s="847">
        <v>0</v>
      </c>
      <c r="P310" s="625" t="s">
        <v>1093</v>
      </c>
      <c r="Q310" s="625"/>
    </row>
    <row r="311" spans="1:17" x14ac:dyDescent="0.25">
      <c r="A311" s="695" t="s">
        <v>305</v>
      </c>
      <c r="B311" s="695" t="s">
        <v>305</v>
      </c>
      <c r="C311" s="696">
        <v>2021</v>
      </c>
      <c r="D311" s="697" t="s">
        <v>521</v>
      </c>
      <c r="E311" s="698" t="s">
        <v>551</v>
      </c>
      <c r="F311" s="699" t="s">
        <v>309</v>
      </c>
      <c r="G311" s="699" t="s">
        <v>556</v>
      </c>
      <c r="H311" s="696" t="s">
        <v>579</v>
      </c>
      <c r="I311" s="615"/>
      <c r="J311" s="615" t="s">
        <v>580</v>
      </c>
      <c r="K311" s="696" t="s">
        <v>572</v>
      </c>
      <c r="L311" s="701"/>
      <c r="M311" s="847">
        <v>0</v>
      </c>
      <c r="N311" s="846" t="e">
        <f t="shared" si="7"/>
        <v>#VALUE!</v>
      </c>
      <c r="O311" s="847">
        <v>0</v>
      </c>
      <c r="P311" s="625" t="s">
        <v>1093</v>
      </c>
      <c r="Q311" s="625"/>
    </row>
    <row r="312" spans="1:17" ht="39.6" x14ac:dyDescent="0.25">
      <c r="A312" s="695" t="s">
        <v>305</v>
      </c>
      <c r="B312" s="695" t="s">
        <v>305</v>
      </c>
      <c r="C312" s="696">
        <v>2021</v>
      </c>
      <c r="D312" s="697" t="s">
        <v>357</v>
      </c>
      <c r="E312" s="698" t="s">
        <v>551</v>
      </c>
      <c r="F312" s="699" t="s">
        <v>309</v>
      </c>
      <c r="G312" s="699" t="s">
        <v>556</v>
      </c>
      <c r="H312" s="696" t="s">
        <v>579</v>
      </c>
      <c r="I312" s="615"/>
      <c r="J312" s="615" t="s">
        <v>580</v>
      </c>
      <c r="K312" s="696" t="s">
        <v>572</v>
      </c>
      <c r="L312" s="697"/>
      <c r="M312" s="847">
        <v>238</v>
      </c>
      <c r="N312" s="846" t="e">
        <f t="shared" si="7"/>
        <v>#VALUE!</v>
      </c>
      <c r="O312" s="847">
        <v>45</v>
      </c>
      <c r="P312" s="625" t="s">
        <v>1093</v>
      </c>
      <c r="Q312" s="625" t="s">
        <v>1232</v>
      </c>
    </row>
    <row r="313" spans="1:17" x14ac:dyDescent="0.25">
      <c r="A313" s="695" t="s">
        <v>305</v>
      </c>
      <c r="B313" s="695" t="s">
        <v>305</v>
      </c>
      <c r="C313" s="696">
        <v>2021</v>
      </c>
      <c r="D313" s="697" t="s">
        <v>437</v>
      </c>
      <c r="E313" s="698" t="s">
        <v>551</v>
      </c>
      <c r="F313" s="699" t="s">
        <v>309</v>
      </c>
      <c r="G313" s="699" t="s">
        <v>556</v>
      </c>
      <c r="H313" s="696" t="s">
        <v>579</v>
      </c>
      <c r="I313" s="615"/>
      <c r="J313" s="615" t="s">
        <v>580</v>
      </c>
      <c r="K313" s="696" t="s">
        <v>572</v>
      </c>
      <c r="L313" s="701"/>
      <c r="M313" s="847">
        <v>0</v>
      </c>
      <c r="N313" s="846" t="e">
        <f t="shared" si="7"/>
        <v>#VALUE!</v>
      </c>
      <c r="O313" s="847">
        <v>0</v>
      </c>
      <c r="P313" s="625" t="s">
        <v>1093</v>
      </c>
      <c r="Q313" s="625"/>
    </row>
    <row r="314" spans="1:17" ht="39.6" x14ac:dyDescent="0.25">
      <c r="A314" s="695" t="s">
        <v>305</v>
      </c>
      <c r="B314" s="695" t="s">
        <v>305</v>
      </c>
      <c r="C314" s="696">
        <v>2021</v>
      </c>
      <c r="D314" s="697" t="s">
        <v>438</v>
      </c>
      <c r="E314" s="698" t="s">
        <v>551</v>
      </c>
      <c r="F314" s="699" t="s">
        <v>309</v>
      </c>
      <c r="G314" s="699" t="s">
        <v>556</v>
      </c>
      <c r="H314" s="696" t="s">
        <v>579</v>
      </c>
      <c r="I314" s="615"/>
      <c r="J314" s="615" t="s">
        <v>580</v>
      </c>
      <c r="K314" s="696" t="s">
        <v>572</v>
      </c>
      <c r="L314" s="701"/>
      <c r="M314" s="847">
        <v>53</v>
      </c>
      <c r="N314" s="846" t="e">
        <f t="shared" si="7"/>
        <v>#VALUE!</v>
      </c>
      <c r="O314" s="847">
        <v>27</v>
      </c>
      <c r="P314" s="625" t="s">
        <v>1093</v>
      </c>
      <c r="Q314" s="625" t="s">
        <v>1232</v>
      </c>
    </row>
    <row r="315" spans="1:17" ht="39.6" x14ac:dyDescent="0.25">
      <c r="A315" s="695" t="s">
        <v>305</v>
      </c>
      <c r="B315" s="695" t="s">
        <v>305</v>
      </c>
      <c r="C315" s="696">
        <v>2021</v>
      </c>
      <c r="D315" s="697" t="s">
        <v>440</v>
      </c>
      <c r="E315" s="698" t="s">
        <v>551</v>
      </c>
      <c r="F315" s="699" t="s">
        <v>309</v>
      </c>
      <c r="G315" s="699" t="s">
        <v>556</v>
      </c>
      <c r="H315" s="696" t="s">
        <v>579</v>
      </c>
      <c r="I315" s="615"/>
      <c r="J315" s="615" t="s">
        <v>580</v>
      </c>
      <c r="K315" s="696" t="s">
        <v>572</v>
      </c>
      <c r="L315" s="701"/>
      <c r="M315" s="847">
        <v>13</v>
      </c>
      <c r="N315" s="846" t="e">
        <f t="shared" ref="N315:N346" si="8">100*M315/J315</f>
        <v>#VALUE!</v>
      </c>
      <c r="O315" s="847">
        <v>5</v>
      </c>
      <c r="P315" s="625" t="s">
        <v>1093</v>
      </c>
      <c r="Q315" s="625" t="s">
        <v>1232</v>
      </c>
    </row>
    <row r="316" spans="1:17" ht="39.6" x14ac:dyDescent="0.25">
      <c r="A316" s="695" t="s">
        <v>305</v>
      </c>
      <c r="B316" s="695" t="s">
        <v>305</v>
      </c>
      <c r="C316" s="696">
        <v>2021</v>
      </c>
      <c r="D316" s="697" t="s">
        <v>441</v>
      </c>
      <c r="E316" s="698" t="s">
        <v>551</v>
      </c>
      <c r="F316" s="699" t="s">
        <v>309</v>
      </c>
      <c r="G316" s="699" t="s">
        <v>556</v>
      </c>
      <c r="H316" s="696" t="s">
        <v>579</v>
      </c>
      <c r="I316" s="615"/>
      <c r="J316" s="615" t="s">
        <v>580</v>
      </c>
      <c r="K316" s="696" t="s">
        <v>572</v>
      </c>
      <c r="L316" s="701"/>
      <c r="M316" s="847">
        <v>3</v>
      </c>
      <c r="N316" s="846" t="e">
        <f t="shared" si="8"/>
        <v>#VALUE!</v>
      </c>
      <c r="O316" s="847">
        <v>3</v>
      </c>
      <c r="P316" s="625" t="s">
        <v>1093</v>
      </c>
      <c r="Q316" s="625" t="s">
        <v>1232</v>
      </c>
    </row>
    <row r="317" spans="1:17" ht="39.6" x14ac:dyDescent="0.25">
      <c r="A317" s="695" t="s">
        <v>305</v>
      </c>
      <c r="B317" s="695" t="s">
        <v>305</v>
      </c>
      <c r="C317" s="696">
        <v>2021</v>
      </c>
      <c r="D317" s="697" t="s">
        <v>443</v>
      </c>
      <c r="E317" s="698" t="s">
        <v>551</v>
      </c>
      <c r="F317" s="699" t="s">
        <v>309</v>
      </c>
      <c r="G317" s="699" t="s">
        <v>556</v>
      </c>
      <c r="H317" s="696" t="s">
        <v>579</v>
      </c>
      <c r="I317" s="615"/>
      <c r="J317" s="615" t="s">
        <v>580</v>
      </c>
      <c r="K317" s="696" t="s">
        <v>572</v>
      </c>
      <c r="L317" s="701"/>
      <c r="M317" s="847">
        <v>12</v>
      </c>
      <c r="N317" s="846" t="e">
        <f t="shared" si="8"/>
        <v>#VALUE!</v>
      </c>
      <c r="O317" s="847">
        <v>10</v>
      </c>
      <c r="P317" s="625" t="s">
        <v>1093</v>
      </c>
      <c r="Q317" s="625" t="s">
        <v>1232</v>
      </c>
    </row>
    <row r="318" spans="1:17" x14ac:dyDescent="0.25">
      <c r="A318" s="695" t="s">
        <v>305</v>
      </c>
      <c r="B318" s="695" t="s">
        <v>305</v>
      </c>
      <c r="C318" s="696">
        <v>2021</v>
      </c>
      <c r="D318" s="697" t="s">
        <v>447</v>
      </c>
      <c r="E318" s="698" t="s">
        <v>551</v>
      </c>
      <c r="F318" s="699" t="s">
        <v>309</v>
      </c>
      <c r="G318" s="699" t="s">
        <v>556</v>
      </c>
      <c r="H318" s="696" t="s">
        <v>579</v>
      </c>
      <c r="I318" s="615"/>
      <c r="J318" s="615" t="s">
        <v>580</v>
      </c>
      <c r="K318" s="696" t="s">
        <v>572</v>
      </c>
      <c r="L318" s="701"/>
      <c r="M318" s="847">
        <v>0</v>
      </c>
      <c r="N318" s="846" t="e">
        <f t="shared" si="8"/>
        <v>#VALUE!</v>
      </c>
      <c r="O318" s="847">
        <v>0</v>
      </c>
      <c r="P318" s="625" t="s">
        <v>1093</v>
      </c>
      <c r="Q318" s="625"/>
    </row>
    <row r="319" spans="1:17" ht="39.6" x14ac:dyDescent="0.25">
      <c r="A319" s="695" t="s">
        <v>305</v>
      </c>
      <c r="B319" s="695" t="s">
        <v>305</v>
      </c>
      <c r="C319" s="696">
        <v>2021</v>
      </c>
      <c r="D319" s="697" t="s">
        <v>450</v>
      </c>
      <c r="E319" s="698" t="s">
        <v>551</v>
      </c>
      <c r="F319" s="699" t="s">
        <v>309</v>
      </c>
      <c r="G319" s="699" t="s">
        <v>556</v>
      </c>
      <c r="H319" s="696" t="s">
        <v>579</v>
      </c>
      <c r="I319" s="615"/>
      <c r="J319" s="615" t="s">
        <v>580</v>
      </c>
      <c r="K319" s="696" t="s">
        <v>572</v>
      </c>
      <c r="L319" s="701"/>
      <c r="M319" s="847">
        <v>3</v>
      </c>
      <c r="N319" s="846" t="e">
        <f t="shared" si="8"/>
        <v>#VALUE!</v>
      </c>
      <c r="O319" s="847">
        <v>3</v>
      </c>
      <c r="P319" s="625" t="s">
        <v>1093</v>
      </c>
      <c r="Q319" s="625" t="s">
        <v>1232</v>
      </c>
    </row>
    <row r="320" spans="1:17" ht="39.6" x14ac:dyDescent="0.25">
      <c r="A320" s="695" t="s">
        <v>305</v>
      </c>
      <c r="B320" s="695" t="s">
        <v>305</v>
      </c>
      <c r="C320" s="696">
        <v>2021</v>
      </c>
      <c r="D320" s="697" t="s">
        <v>452</v>
      </c>
      <c r="E320" s="698" t="s">
        <v>551</v>
      </c>
      <c r="F320" s="699" t="s">
        <v>309</v>
      </c>
      <c r="G320" s="699" t="s">
        <v>556</v>
      </c>
      <c r="H320" s="696" t="s">
        <v>579</v>
      </c>
      <c r="I320" s="615"/>
      <c r="J320" s="615" t="s">
        <v>580</v>
      </c>
      <c r="K320" s="696" t="s">
        <v>572</v>
      </c>
      <c r="L320" s="701"/>
      <c r="M320" s="847">
        <v>22</v>
      </c>
      <c r="N320" s="846" t="e">
        <f t="shared" si="8"/>
        <v>#VALUE!</v>
      </c>
      <c r="O320" s="847">
        <v>12</v>
      </c>
      <c r="P320" s="625" t="s">
        <v>1093</v>
      </c>
      <c r="Q320" s="625" t="s">
        <v>1232</v>
      </c>
    </row>
    <row r="321" spans="1:17" x14ac:dyDescent="0.25">
      <c r="A321" s="695" t="s">
        <v>305</v>
      </c>
      <c r="B321" s="695" t="s">
        <v>305</v>
      </c>
      <c r="C321" s="696">
        <v>2021</v>
      </c>
      <c r="D321" s="697" t="s">
        <v>456</v>
      </c>
      <c r="E321" s="698" t="s">
        <v>551</v>
      </c>
      <c r="F321" s="699" t="s">
        <v>309</v>
      </c>
      <c r="G321" s="699" t="s">
        <v>556</v>
      </c>
      <c r="H321" s="696" t="s">
        <v>579</v>
      </c>
      <c r="I321" s="615"/>
      <c r="J321" s="615" t="s">
        <v>580</v>
      </c>
      <c r="K321" s="696" t="s">
        <v>572</v>
      </c>
      <c r="L321" s="701"/>
      <c r="M321" s="847">
        <v>0</v>
      </c>
      <c r="N321" s="846" t="e">
        <f t="shared" si="8"/>
        <v>#VALUE!</v>
      </c>
      <c r="O321" s="847">
        <v>0</v>
      </c>
      <c r="P321" s="625" t="s">
        <v>1093</v>
      </c>
      <c r="Q321" s="625"/>
    </row>
    <row r="322" spans="1:17" ht="39.6" x14ac:dyDescent="0.25">
      <c r="A322" s="695" t="s">
        <v>305</v>
      </c>
      <c r="B322" s="695" t="s">
        <v>305</v>
      </c>
      <c r="C322" s="696">
        <v>2021</v>
      </c>
      <c r="D322" s="697" t="s">
        <v>457</v>
      </c>
      <c r="E322" s="698" t="s">
        <v>551</v>
      </c>
      <c r="F322" s="699" t="s">
        <v>309</v>
      </c>
      <c r="G322" s="699" t="s">
        <v>556</v>
      </c>
      <c r="H322" s="696" t="s">
        <v>579</v>
      </c>
      <c r="I322" s="615"/>
      <c r="J322" s="615" t="s">
        <v>580</v>
      </c>
      <c r="K322" s="696" t="s">
        <v>572</v>
      </c>
      <c r="L322" s="701"/>
      <c r="M322" s="847">
        <v>1176</v>
      </c>
      <c r="N322" s="846" t="e">
        <f t="shared" si="8"/>
        <v>#VALUE!</v>
      </c>
      <c r="O322" s="847">
        <v>174</v>
      </c>
      <c r="P322" s="625" t="s">
        <v>1093</v>
      </c>
      <c r="Q322" s="625" t="s">
        <v>1232</v>
      </c>
    </row>
    <row r="323" spans="1:17" x14ac:dyDescent="0.25">
      <c r="A323" s="695" t="s">
        <v>305</v>
      </c>
      <c r="B323" s="695" t="s">
        <v>305</v>
      </c>
      <c r="C323" s="696">
        <v>2021</v>
      </c>
      <c r="D323" s="697" t="s">
        <v>459</v>
      </c>
      <c r="E323" s="698" t="s">
        <v>551</v>
      </c>
      <c r="F323" s="699" t="s">
        <v>309</v>
      </c>
      <c r="G323" s="699" t="s">
        <v>556</v>
      </c>
      <c r="H323" s="696" t="s">
        <v>579</v>
      </c>
      <c r="I323" s="615"/>
      <c r="J323" s="615" t="s">
        <v>580</v>
      </c>
      <c r="K323" s="696" t="s">
        <v>572</v>
      </c>
      <c r="L323" s="701"/>
      <c r="M323" s="847">
        <v>0</v>
      </c>
      <c r="N323" s="846" t="e">
        <f t="shared" si="8"/>
        <v>#VALUE!</v>
      </c>
      <c r="O323" s="847">
        <v>0</v>
      </c>
      <c r="P323" s="625" t="s">
        <v>1093</v>
      </c>
      <c r="Q323" s="625"/>
    </row>
    <row r="324" spans="1:17" x14ac:dyDescent="0.25">
      <c r="A324" s="695" t="s">
        <v>305</v>
      </c>
      <c r="B324" s="695" t="s">
        <v>305</v>
      </c>
      <c r="C324" s="696">
        <v>2021</v>
      </c>
      <c r="D324" s="697" t="s">
        <v>460</v>
      </c>
      <c r="E324" s="698" t="s">
        <v>551</v>
      </c>
      <c r="F324" s="699" t="s">
        <v>309</v>
      </c>
      <c r="G324" s="699" t="s">
        <v>556</v>
      </c>
      <c r="H324" s="696" t="s">
        <v>579</v>
      </c>
      <c r="I324" s="615"/>
      <c r="J324" s="615" t="s">
        <v>580</v>
      </c>
      <c r="K324" s="696" t="s">
        <v>572</v>
      </c>
      <c r="L324" s="701"/>
      <c r="M324" s="847">
        <v>0</v>
      </c>
      <c r="N324" s="846" t="e">
        <f t="shared" si="8"/>
        <v>#VALUE!</v>
      </c>
      <c r="O324" s="847">
        <v>0</v>
      </c>
      <c r="P324" s="625" t="s">
        <v>1093</v>
      </c>
      <c r="Q324" s="625"/>
    </row>
    <row r="325" spans="1:17" ht="39.6" x14ac:dyDescent="0.25">
      <c r="A325" s="695" t="s">
        <v>305</v>
      </c>
      <c r="B325" s="695" t="s">
        <v>305</v>
      </c>
      <c r="C325" s="696">
        <v>2021</v>
      </c>
      <c r="D325" s="697" t="s">
        <v>462</v>
      </c>
      <c r="E325" s="698" t="s">
        <v>551</v>
      </c>
      <c r="F325" s="699" t="s">
        <v>309</v>
      </c>
      <c r="G325" s="699" t="s">
        <v>556</v>
      </c>
      <c r="H325" s="696" t="s">
        <v>579</v>
      </c>
      <c r="I325" s="615"/>
      <c r="J325" s="615" t="s">
        <v>580</v>
      </c>
      <c r="K325" s="696" t="s">
        <v>572</v>
      </c>
      <c r="L325" s="701"/>
      <c r="M325" s="847">
        <v>92</v>
      </c>
      <c r="N325" s="846" t="e">
        <f t="shared" si="8"/>
        <v>#VALUE!</v>
      </c>
      <c r="O325" s="847">
        <v>37</v>
      </c>
      <c r="P325" s="625" t="s">
        <v>1093</v>
      </c>
      <c r="Q325" s="625" t="s">
        <v>1232</v>
      </c>
    </row>
    <row r="326" spans="1:17" ht="39.6" x14ac:dyDescent="0.25">
      <c r="A326" s="695" t="s">
        <v>305</v>
      </c>
      <c r="B326" s="695" t="s">
        <v>305</v>
      </c>
      <c r="C326" s="696">
        <v>2021</v>
      </c>
      <c r="D326" s="697" t="s">
        <v>464</v>
      </c>
      <c r="E326" s="698" t="s">
        <v>551</v>
      </c>
      <c r="F326" s="699" t="s">
        <v>309</v>
      </c>
      <c r="G326" s="699" t="s">
        <v>556</v>
      </c>
      <c r="H326" s="696" t="s">
        <v>579</v>
      </c>
      <c r="I326" s="615"/>
      <c r="J326" s="615" t="s">
        <v>580</v>
      </c>
      <c r="K326" s="696" t="s">
        <v>572</v>
      </c>
      <c r="L326" s="701"/>
      <c r="M326" s="847">
        <v>6</v>
      </c>
      <c r="N326" s="846" t="e">
        <f t="shared" si="8"/>
        <v>#VALUE!</v>
      </c>
      <c r="O326" s="847">
        <v>6</v>
      </c>
      <c r="P326" s="625" t="s">
        <v>1093</v>
      </c>
      <c r="Q326" s="625" t="s">
        <v>1232</v>
      </c>
    </row>
    <row r="327" spans="1:17" ht="39.6" x14ac:dyDescent="0.25">
      <c r="A327" s="695" t="s">
        <v>305</v>
      </c>
      <c r="B327" s="695" t="s">
        <v>305</v>
      </c>
      <c r="C327" s="696">
        <v>2021</v>
      </c>
      <c r="D327" s="697" t="s">
        <v>465</v>
      </c>
      <c r="E327" s="698" t="s">
        <v>551</v>
      </c>
      <c r="F327" s="699" t="s">
        <v>309</v>
      </c>
      <c r="G327" s="699" t="s">
        <v>556</v>
      </c>
      <c r="H327" s="696" t="s">
        <v>579</v>
      </c>
      <c r="I327" s="615"/>
      <c r="J327" s="615" t="s">
        <v>580</v>
      </c>
      <c r="K327" s="696" t="s">
        <v>572</v>
      </c>
      <c r="L327" s="701"/>
      <c r="M327" s="847">
        <v>27</v>
      </c>
      <c r="N327" s="846" t="e">
        <f t="shared" si="8"/>
        <v>#VALUE!</v>
      </c>
      <c r="O327" s="847">
        <v>11</v>
      </c>
      <c r="P327" s="625" t="s">
        <v>1093</v>
      </c>
      <c r="Q327" s="625" t="s">
        <v>1232</v>
      </c>
    </row>
    <row r="328" spans="1:17" ht="39.6" x14ac:dyDescent="0.25">
      <c r="A328" s="695" t="s">
        <v>305</v>
      </c>
      <c r="B328" s="695" t="s">
        <v>305</v>
      </c>
      <c r="C328" s="696">
        <v>2021</v>
      </c>
      <c r="D328" s="697" t="s">
        <v>466</v>
      </c>
      <c r="E328" s="698" t="s">
        <v>551</v>
      </c>
      <c r="F328" s="699" t="s">
        <v>309</v>
      </c>
      <c r="G328" s="699" t="s">
        <v>556</v>
      </c>
      <c r="H328" s="696" t="s">
        <v>579</v>
      </c>
      <c r="I328" s="615"/>
      <c r="J328" s="615" t="s">
        <v>580</v>
      </c>
      <c r="K328" s="696" t="s">
        <v>572</v>
      </c>
      <c r="L328" s="701"/>
      <c r="M328" s="847">
        <v>29</v>
      </c>
      <c r="N328" s="846" t="e">
        <f t="shared" si="8"/>
        <v>#VALUE!</v>
      </c>
      <c r="O328" s="847">
        <v>18</v>
      </c>
      <c r="P328" s="625" t="s">
        <v>1093</v>
      </c>
      <c r="Q328" s="625" t="s">
        <v>1232</v>
      </c>
    </row>
    <row r="329" spans="1:17" ht="39.6" x14ac:dyDescent="0.25">
      <c r="A329" s="695" t="s">
        <v>305</v>
      </c>
      <c r="B329" s="695" t="s">
        <v>305</v>
      </c>
      <c r="C329" s="696">
        <v>2021</v>
      </c>
      <c r="D329" s="697" t="s">
        <v>467</v>
      </c>
      <c r="E329" s="698" t="s">
        <v>551</v>
      </c>
      <c r="F329" s="699" t="s">
        <v>309</v>
      </c>
      <c r="G329" s="699" t="s">
        <v>556</v>
      </c>
      <c r="H329" s="696" t="s">
        <v>579</v>
      </c>
      <c r="I329" s="615"/>
      <c r="J329" s="615" t="s">
        <v>580</v>
      </c>
      <c r="K329" s="696" t="s">
        <v>572</v>
      </c>
      <c r="L329" s="701"/>
      <c r="M329" s="847">
        <v>8</v>
      </c>
      <c r="N329" s="846" t="e">
        <f t="shared" si="8"/>
        <v>#VALUE!</v>
      </c>
      <c r="O329" s="847">
        <v>4</v>
      </c>
      <c r="P329" s="625" t="s">
        <v>1093</v>
      </c>
      <c r="Q329" s="625" t="s">
        <v>1232</v>
      </c>
    </row>
    <row r="330" spans="1:17" ht="39.6" x14ac:dyDescent="0.25">
      <c r="A330" s="695" t="s">
        <v>305</v>
      </c>
      <c r="B330" s="695" t="s">
        <v>305</v>
      </c>
      <c r="C330" s="696">
        <v>2021</v>
      </c>
      <c r="D330" s="697" t="s">
        <v>468</v>
      </c>
      <c r="E330" s="698" t="s">
        <v>551</v>
      </c>
      <c r="F330" s="699" t="s">
        <v>309</v>
      </c>
      <c r="G330" s="699" t="s">
        <v>556</v>
      </c>
      <c r="H330" s="696" t="s">
        <v>579</v>
      </c>
      <c r="I330" s="615"/>
      <c r="J330" s="615" t="s">
        <v>580</v>
      </c>
      <c r="K330" s="696" t="s">
        <v>572</v>
      </c>
      <c r="L330" s="701"/>
      <c r="M330" s="847">
        <v>470</v>
      </c>
      <c r="N330" s="846" t="e">
        <f t="shared" si="8"/>
        <v>#VALUE!</v>
      </c>
      <c r="O330" s="847">
        <v>114</v>
      </c>
      <c r="P330" s="625" t="s">
        <v>1093</v>
      </c>
      <c r="Q330" s="625" t="s">
        <v>1232</v>
      </c>
    </row>
    <row r="331" spans="1:17" ht="39.6" x14ac:dyDescent="0.25">
      <c r="A331" s="695" t="s">
        <v>305</v>
      </c>
      <c r="B331" s="695" t="s">
        <v>305</v>
      </c>
      <c r="C331" s="696">
        <v>2021</v>
      </c>
      <c r="D331" s="697" t="s">
        <v>469</v>
      </c>
      <c r="E331" s="698" t="s">
        <v>551</v>
      </c>
      <c r="F331" s="699" t="s">
        <v>309</v>
      </c>
      <c r="G331" s="699" t="s">
        <v>556</v>
      </c>
      <c r="H331" s="696" t="s">
        <v>579</v>
      </c>
      <c r="I331" s="615"/>
      <c r="J331" s="615" t="s">
        <v>580</v>
      </c>
      <c r="K331" s="696" t="s">
        <v>572</v>
      </c>
      <c r="L331" s="701"/>
      <c r="M331" s="847">
        <v>3</v>
      </c>
      <c r="N331" s="846" t="e">
        <f t="shared" si="8"/>
        <v>#VALUE!</v>
      </c>
      <c r="O331" s="847">
        <v>3</v>
      </c>
      <c r="P331" s="625" t="s">
        <v>1093</v>
      </c>
      <c r="Q331" s="625" t="s">
        <v>1232</v>
      </c>
    </row>
    <row r="332" spans="1:17" x14ac:dyDescent="0.25">
      <c r="A332" s="695" t="s">
        <v>305</v>
      </c>
      <c r="B332" s="695" t="s">
        <v>305</v>
      </c>
      <c r="C332" s="696">
        <v>2021</v>
      </c>
      <c r="D332" s="697" t="s">
        <v>470</v>
      </c>
      <c r="E332" s="698" t="s">
        <v>551</v>
      </c>
      <c r="F332" s="699" t="s">
        <v>309</v>
      </c>
      <c r="G332" s="699" t="s">
        <v>556</v>
      </c>
      <c r="H332" s="696" t="s">
        <v>579</v>
      </c>
      <c r="I332" s="615"/>
      <c r="J332" s="615" t="s">
        <v>580</v>
      </c>
      <c r="K332" s="696" t="s">
        <v>572</v>
      </c>
      <c r="L332" s="701"/>
      <c r="M332" s="847">
        <v>0</v>
      </c>
      <c r="N332" s="846" t="e">
        <f t="shared" si="8"/>
        <v>#VALUE!</v>
      </c>
      <c r="O332" s="847">
        <v>0</v>
      </c>
      <c r="P332" s="625" t="s">
        <v>1093</v>
      </c>
      <c r="Q332" s="625"/>
    </row>
    <row r="333" spans="1:17" x14ac:dyDescent="0.25">
      <c r="A333" s="695" t="s">
        <v>305</v>
      </c>
      <c r="B333" s="695" t="s">
        <v>305</v>
      </c>
      <c r="C333" s="696">
        <v>2021</v>
      </c>
      <c r="D333" s="697" t="s">
        <v>471</v>
      </c>
      <c r="E333" s="698" t="s">
        <v>551</v>
      </c>
      <c r="F333" s="699" t="s">
        <v>309</v>
      </c>
      <c r="G333" s="699" t="s">
        <v>556</v>
      </c>
      <c r="H333" s="696" t="s">
        <v>579</v>
      </c>
      <c r="I333" s="615"/>
      <c r="J333" s="615" t="s">
        <v>580</v>
      </c>
      <c r="K333" s="696" t="s">
        <v>572</v>
      </c>
      <c r="L333" s="701"/>
      <c r="M333" s="847">
        <v>0</v>
      </c>
      <c r="N333" s="846" t="e">
        <f t="shared" si="8"/>
        <v>#VALUE!</v>
      </c>
      <c r="O333" s="847">
        <v>0</v>
      </c>
      <c r="P333" s="625" t="s">
        <v>1093</v>
      </c>
      <c r="Q333" s="625"/>
    </row>
    <row r="334" spans="1:17" ht="39.6" x14ac:dyDescent="0.25">
      <c r="A334" s="695" t="s">
        <v>305</v>
      </c>
      <c r="B334" s="695" t="s">
        <v>305</v>
      </c>
      <c r="C334" s="696">
        <v>2021</v>
      </c>
      <c r="D334" s="697" t="s">
        <v>513</v>
      </c>
      <c r="E334" s="698" t="s">
        <v>551</v>
      </c>
      <c r="F334" s="699" t="s">
        <v>309</v>
      </c>
      <c r="G334" s="699" t="s">
        <v>556</v>
      </c>
      <c r="H334" s="696" t="s">
        <v>579</v>
      </c>
      <c r="I334" s="615"/>
      <c r="J334" s="615" t="s">
        <v>580</v>
      </c>
      <c r="K334" s="696" t="s">
        <v>572</v>
      </c>
      <c r="L334" s="701"/>
      <c r="M334" s="847">
        <v>6396</v>
      </c>
      <c r="N334" s="846" t="e">
        <f t="shared" si="8"/>
        <v>#VALUE!</v>
      </c>
      <c r="O334" s="847">
        <v>220</v>
      </c>
      <c r="P334" s="625" t="s">
        <v>1093</v>
      </c>
      <c r="Q334" s="625" t="s">
        <v>1232</v>
      </c>
    </row>
    <row r="335" spans="1:17" ht="39.6" x14ac:dyDescent="0.25">
      <c r="A335" s="695" t="s">
        <v>305</v>
      </c>
      <c r="B335" s="695" t="s">
        <v>305</v>
      </c>
      <c r="C335" s="696">
        <v>2021</v>
      </c>
      <c r="D335" s="697" t="s">
        <v>514</v>
      </c>
      <c r="E335" s="698" t="s">
        <v>551</v>
      </c>
      <c r="F335" s="699" t="s">
        <v>309</v>
      </c>
      <c r="G335" s="699" t="s">
        <v>556</v>
      </c>
      <c r="H335" s="696" t="s">
        <v>579</v>
      </c>
      <c r="I335" s="615"/>
      <c r="J335" s="615" t="s">
        <v>580</v>
      </c>
      <c r="K335" s="696" t="s">
        <v>572</v>
      </c>
      <c r="L335" s="701"/>
      <c r="M335" s="847">
        <v>11</v>
      </c>
      <c r="N335" s="846" t="e">
        <f t="shared" si="8"/>
        <v>#VALUE!</v>
      </c>
      <c r="O335" s="847">
        <v>10</v>
      </c>
      <c r="P335" s="625" t="s">
        <v>1093</v>
      </c>
      <c r="Q335" s="625" t="s">
        <v>1232</v>
      </c>
    </row>
    <row r="336" spans="1:17" x14ac:dyDescent="0.25">
      <c r="A336" s="695" t="s">
        <v>305</v>
      </c>
      <c r="B336" s="695" t="s">
        <v>305</v>
      </c>
      <c r="C336" s="696">
        <v>2021</v>
      </c>
      <c r="D336" s="697" t="s">
        <v>522</v>
      </c>
      <c r="E336" s="698" t="s">
        <v>551</v>
      </c>
      <c r="F336" s="699" t="s">
        <v>309</v>
      </c>
      <c r="G336" s="699" t="s">
        <v>556</v>
      </c>
      <c r="H336" s="696" t="s">
        <v>579</v>
      </c>
      <c r="I336" s="615"/>
      <c r="J336" s="615" t="s">
        <v>580</v>
      </c>
      <c r="K336" s="696" t="s">
        <v>572</v>
      </c>
      <c r="L336" s="701"/>
      <c r="M336" s="847">
        <v>0</v>
      </c>
      <c r="N336" s="846" t="e">
        <f t="shared" si="8"/>
        <v>#VALUE!</v>
      </c>
      <c r="O336" s="847">
        <v>0</v>
      </c>
      <c r="P336" s="625" t="s">
        <v>1093</v>
      </c>
      <c r="Q336" s="625"/>
    </row>
    <row r="337" spans="1:17" ht="39.6" x14ac:dyDescent="0.25">
      <c r="A337" s="695" t="s">
        <v>305</v>
      </c>
      <c r="B337" s="695" t="s">
        <v>305</v>
      </c>
      <c r="C337" s="696">
        <v>2021</v>
      </c>
      <c r="D337" s="697" t="s">
        <v>474</v>
      </c>
      <c r="E337" s="698" t="s">
        <v>551</v>
      </c>
      <c r="F337" s="699" t="s">
        <v>309</v>
      </c>
      <c r="G337" s="699" t="s">
        <v>556</v>
      </c>
      <c r="H337" s="696" t="s">
        <v>579</v>
      </c>
      <c r="I337" s="615"/>
      <c r="J337" s="615" t="s">
        <v>580</v>
      </c>
      <c r="K337" s="696" t="s">
        <v>572</v>
      </c>
      <c r="L337" s="701"/>
      <c r="M337" s="847">
        <v>4128</v>
      </c>
      <c r="N337" s="846" t="e">
        <f t="shared" si="8"/>
        <v>#VALUE!</v>
      </c>
      <c r="O337" s="847">
        <v>250</v>
      </c>
      <c r="P337" s="625" t="s">
        <v>1093</v>
      </c>
      <c r="Q337" s="625" t="s">
        <v>1232</v>
      </c>
    </row>
    <row r="338" spans="1:17" x14ac:dyDescent="0.25">
      <c r="A338" s="695" t="s">
        <v>305</v>
      </c>
      <c r="B338" s="695" t="s">
        <v>305</v>
      </c>
      <c r="C338" s="696">
        <v>2021</v>
      </c>
      <c r="D338" s="697" t="s">
        <v>476</v>
      </c>
      <c r="E338" s="698" t="s">
        <v>551</v>
      </c>
      <c r="F338" s="699" t="s">
        <v>309</v>
      </c>
      <c r="G338" s="699" t="s">
        <v>556</v>
      </c>
      <c r="H338" s="696" t="s">
        <v>579</v>
      </c>
      <c r="I338" s="615"/>
      <c r="J338" s="615" t="s">
        <v>580</v>
      </c>
      <c r="K338" s="696" t="s">
        <v>572</v>
      </c>
      <c r="L338" s="701"/>
      <c r="M338" s="847">
        <v>0</v>
      </c>
      <c r="N338" s="846" t="e">
        <f t="shared" si="8"/>
        <v>#VALUE!</v>
      </c>
      <c r="O338" s="847">
        <v>0</v>
      </c>
      <c r="P338" s="625" t="s">
        <v>1093</v>
      </c>
      <c r="Q338" s="625"/>
    </row>
    <row r="339" spans="1:17" ht="39.6" x14ac:dyDescent="0.25">
      <c r="A339" s="695" t="s">
        <v>305</v>
      </c>
      <c r="B339" s="695" t="s">
        <v>305</v>
      </c>
      <c r="C339" s="696">
        <v>2021</v>
      </c>
      <c r="D339" s="697" t="s">
        <v>477</v>
      </c>
      <c r="E339" s="698" t="s">
        <v>551</v>
      </c>
      <c r="F339" s="699" t="s">
        <v>309</v>
      </c>
      <c r="G339" s="699" t="s">
        <v>556</v>
      </c>
      <c r="H339" s="696" t="s">
        <v>579</v>
      </c>
      <c r="I339" s="615"/>
      <c r="J339" s="615" t="s">
        <v>580</v>
      </c>
      <c r="K339" s="696" t="s">
        <v>572</v>
      </c>
      <c r="L339" s="701"/>
      <c r="M339" s="847">
        <v>4</v>
      </c>
      <c r="N339" s="846" t="e">
        <f t="shared" si="8"/>
        <v>#VALUE!</v>
      </c>
      <c r="O339" s="847">
        <v>2</v>
      </c>
      <c r="P339" s="625" t="s">
        <v>1093</v>
      </c>
      <c r="Q339" s="625" t="s">
        <v>1232</v>
      </c>
    </row>
    <row r="340" spans="1:17" x14ac:dyDescent="0.25">
      <c r="A340" s="695" t="s">
        <v>305</v>
      </c>
      <c r="B340" s="695" t="s">
        <v>305</v>
      </c>
      <c r="C340" s="696">
        <v>2021</v>
      </c>
      <c r="D340" s="697" t="s">
        <v>404</v>
      </c>
      <c r="E340" s="698" t="s">
        <v>551</v>
      </c>
      <c r="F340" s="699" t="s">
        <v>309</v>
      </c>
      <c r="G340" s="699" t="s">
        <v>556</v>
      </c>
      <c r="H340" s="696" t="s">
        <v>579</v>
      </c>
      <c r="I340" s="615"/>
      <c r="J340" s="615" t="s">
        <v>580</v>
      </c>
      <c r="K340" s="696" t="s">
        <v>572</v>
      </c>
      <c r="L340" s="697"/>
      <c r="M340" s="847">
        <v>0</v>
      </c>
      <c r="N340" s="846" t="e">
        <f t="shared" si="8"/>
        <v>#VALUE!</v>
      </c>
      <c r="O340" s="847">
        <v>0</v>
      </c>
      <c r="P340" s="625" t="s">
        <v>1093</v>
      </c>
      <c r="Q340" s="625"/>
    </row>
    <row r="341" spans="1:17" ht="39.6" x14ac:dyDescent="0.25">
      <c r="A341" s="695" t="s">
        <v>305</v>
      </c>
      <c r="B341" s="695" t="s">
        <v>305</v>
      </c>
      <c r="C341" s="696">
        <v>2021</v>
      </c>
      <c r="D341" s="697" t="s">
        <v>515</v>
      </c>
      <c r="E341" s="698" t="s">
        <v>551</v>
      </c>
      <c r="F341" s="699" t="s">
        <v>309</v>
      </c>
      <c r="G341" s="699" t="s">
        <v>556</v>
      </c>
      <c r="H341" s="696" t="s">
        <v>579</v>
      </c>
      <c r="I341" s="615"/>
      <c r="J341" s="615" t="s">
        <v>580</v>
      </c>
      <c r="K341" s="696" t="s">
        <v>572</v>
      </c>
      <c r="L341" s="701"/>
      <c r="M341" s="847">
        <v>169</v>
      </c>
      <c r="N341" s="846" t="e">
        <f t="shared" si="8"/>
        <v>#VALUE!</v>
      </c>
      <c r="O341" s="847">
        <v>30</v>
      </c>
      <c r="P341" s="625" t="s">
        <v>1093</v>
      </c>
      <c r="Q341" s="625" t="s">
        <v>1232</v>
      </c>
    </row>
    <row r="342" spans="1:17" ht="39.6" x14ac:dyDescent="0.25">
      <c r="A342" s="695" t="s">
        <v>305</v>
      </c>
      <c r="B342" s="695" t="s">
        <v>305</v>
      </c>
      <c r="C342" s="696">
        <v>2021</v>
      </c>
      <c r="D342" s="697" t="s">
        <v>516</v>
      </c>
      <c r="E342" s="698" t="s">
        <v>551</v>
      </c>
      <c r="F342" s="699" t="s">
        <v>309</v>
      </c>
      <c r="G342" s="699" t="s">
        <v>556</v>
      </c>
      <c r="H342" s="696" t="s">
        <v>579</v>
      </c>
      <c r="I342" s="615"/>
      <c r="J342" s="615" t="s">
        <v>580</v>
      </c>
      <c r="K342" s="696" t="s">
        <v>572</v>
      </c>
      <c r="L342" s="701"/>
      <c r="M342" s="847">
        <v>264</v>
      </c>
      <c r="N342" s="846" t="e">
        <f t="shared" si="8"/>
        <v>#VALUE!</v>
      </c>
      <c r="O342" s="847">
        <v>45</v>
      </c>
      <c r="P342" s="625" t="s">
        <v>1093</v>
      </c>
      <c r="Q342" s="625" t="s">
        <v>1232</v>
      </c>
    </row>
    <row r="343" spans="1:17" ht="39.6" x14ac:dyDescent="0.25">
      <c r="A343" s="695" t="s">
        <v>305</v>
      </c>
      <c r="B343" s="695" t="s">
        <v>305</v>
      </c>
      <c r="C343" s="696">
        <v>2021</v>
      </c>
      <c r="D343" s="697" t="s">
        <v>517</v>
      </c>
      <c r="E343" s="698" t="s">
        <v>551</v>
      </c>
      <c r="F343" s="699" t="s">
        <v>309</v>
      </c>
      <c r="G343" s="699" t="s">
        <v>556</v>
      </c>
      <c r="H343" s="696" t="s">
        <v>579</v>
      </c>
      <c r="I343" s="615"/>
      <c r="J343" s="615" t="s">
        <v>580</v>
      </c>
      <c r="K343" s="696" t="s">
        <v>572</v>
      </c>
      <c r="L343" s="701"/>
      <c r="M343" s="847">
        <v>1479</v>
      </c>
      <c r="N343" s="846" t="e">
        <f t="shared" si="8"/>
        <v>#VALUE!</v>
      </c>
      <c r="O343" s="847">
        <v>145</v>
      </c>
      <c r="P343" s="625" t="s">
        <v>1093</v>
      </c>
      <c r="Q343" s="625" t="s">
        <v>1232</v>
      </c>
    </row>
    <row r="344" spans="1:17" x14ac:dyDescent="0.25">
      <c r="A344" s="695" t="s">
        <v>305</v>
      </c>
      <c r="B344" s="695" t="s">
        <v>305</v>
      </c>
      <c r="C344" s="696">
        <v>2021</v>
      </c>
      <c r="D344" s="697" t="s">
        <v>481</v>
      </c>
      <c r="E344" s="698" t="s">
        <v>551</v>
      </c>
      <c r="F344" s="699" t="s">
        <v>309</v>
      </c>
      <c r="G344" s="699" t="s">
        <v>556</v>
      </c>
      <c r="H344" s="696" t="s">
        <v>579</v>
      </c>
      <c r="I344" s="615"/>
      <c r="J344" s="615" t="s">
        <v>580</v>
      </c>
      <c r="K344" s="696" t="s">
        <v>572</v>
      </c>
      <c r="L344" s="701"/>
      <c r="M344" s="847">
        <v>0</v>
      </c>
      <c r="N344" s="846" t="e">
        <f t="shared" si="8"/>
        <v>#VALUE!</v>
      </c>
      <c r="O344" s="847">
        <v>0</v>
      </c>
      <c r="P344" s="625" t="s">
        <v>1093</v>
      </c>
      <c r="Q344" s="625"/>
    </row>
    <row r="345" spans="1:17" ht="39.6" x14ac:dyDescent="0.25">
      <c r="A345" s="695" t="s">
        <v>305</v>
      </c>
      <c r="B345" s="695" t="s">
        <v>305</v>
      </c>
      <c r="C345" s="696">
        <v>2021</v>
      </c>
      <c r="D345" s="697" t="s">
        <v>483</v>
      </c>
      <c r="E345" s="698" t="s">
        <v>551</v>
      </c>
      <c r="F345" s="699" t="s">
        <v>309</v>
      </c>
      <c r="G345" s="699" t="s">
        <v>556</v>
      </c>
      <c r="H345" s="696" t="s">
        <v>579</v>
      </c>
      <c r="I345" s="615"/>
      <c r="J345" s="615" t="s">
        <v>580</v>
      </c>
      <c r="K345" s="696" t="s">
        <v>572</v>
      </c>
      <c r="L345" s="701"/>
      <c r="M345" s="847">
        <v>31</v>
      </c>
      <c r="N345" s="846" t="e">
        <f t="shared" si="8"/>
        <v>#VALUE!</v>
      </c>
      <c r="O345" s="847">
        <v>7</v>
      </c>
      <c r="P345" s="625" t="s">
        <v>1093</v>
      </c>
      <c r="Q345" s="625" t="s">
        <v>1232</v>
      </c>
    </row>
    <row r="346" spans="1:17" ht="39.6" x14ac:dyDescent="0.25">
      <c r="A346" s="695" t="s">
        <v>305</v>
      </c>
      <c r="B346" s="695" t="s">
        <v>305</v>
      </c>
      <c r="C346" s="696">
        <v>2021</v>
      </c>
      <c r="D346" s="697" t="s">
        <v>485</v>
      </c>
      <c r="E346" s="698" t="s">
        <v>551</v>
      </c>
      <c r="F346" s="699" t="s">
        <v>309</v>
      </c>
      <c r="G346" s="699" t="s">
        <v>556</v>
      </c>
      <c r="H346" s="696" t="s">
        <v>579</v>
      </c>
      <c r="I346" s="615"/>
      <c r="J346" s="615" t="s">
        <v>580</v>
      </c>
      <c r="K346" s="696" t="s">
        <v>572</v>
      </c>
      <c r="L346" s="701"/>
      <c r="M346" s="847">
        <v>695</v>
      </c>
      <c r="N346" s="846" t="e">
        <f t="shared" si="8"/>
        <v>#VALUE!</v>
      </c>
      <c r="O346" s="847">
        <v>36</v>
      </c>
      <c r="P346" s="625" t="s">
        <v>1093</v>
      </c>
      <c r="Q346" s="625" t="s">
        <v>1232</v>
      </c>
    </row>
    <row r="347" spans="1:17" ht="39.6" x14ac:dyDescent="0.25">
      <c r="A347" s="695" t="s">
        <v>305</v>
      </c>
      <c r="B347" s="695" t="s">
        <v>305</v>
      </c>
      <c r="C347" s="696">
        <v>2021</v>
      </c>
      <c r="D347" s="697" t="s">
        <v>489</v>
      </c>
      <c r="E347" s="698" t="s">
        <v>551</v>
      </c>
      <c r="F347" s="699" t="s">
        <v>309</v>
      </c>
      <c r="G347" s="699" t="s">
        <v>556</v>
      </c>
      <c r="H347" s="696" t="s">
        <v>579</v>
      </c>
      <c r="I347" s="615"/>
      <c r="J347" s="615" t="s">
        <v>580</v>
      </c>
      <c r="K347" s="696" t="s">
        <v>572</v>
      </c>
      <c r="L347" s="701"/>
      <c r="M347" s="847">
        <v>408</v>
      </c>
      <c r="N347" s="846" t="e">
        <f t="shared" ref="N347:N351" si="9">100*M347/J347</f>
        <v>#VALUE!</v>
      </c>
      <c r="O347" s="847">
        <v>127</v>
      </c>
      <c r="P347" s="625" t="s">
        <v>1093</v>
      </c>
      <c r="Q347" s="625" t="s">
        <v>1232</v>
      </c>
    </row>
    <row r="348" spans="1:17" ht="39.6" x14ac:dyDescent="0.25">
      <c r="A348" s="695" t="s">
        <v>305</v>
      </c>
      <c r="B348" s="695" t="s">
        <v>305</v>
      </c>
      <c r="C348" s="696">
        <v>2021</v>
      </c>
      <c r="D348" s="697" t="s">
        <v>490</v>
      </c>
      <c r="E348" s="698" t="s">
        <v>551</v>
      </c>
      <c r="F348" s="699" t="s">
        <v>309</v>
      </c>
      <c r="G348" s="699" t="s">
        <v>556</v>
      </c>
      <c r="H348" s="696" t="s">
        <v>579</v>
      </c>
      <c r="I348" s="615"/>
      <c r="J348" s="615" t="s">
        <v>580</v>
      </c>
      <c r="K348" s="696" t="s">
        <v>572</v>
      </c>
      <c r="L348" s="701"/>
      <c r="M348" s="847">
        <v>3</v>
      </c>
      <c r="N348" s="846" t="e">
        <f t="shared" si="9"/>
        <v>#VALUE!</v>
      </c>
      <c r="O348" s="847">
        <v>2</v>
      </c>
      <c r="P348" s="625" t="s">
        <v>1093</v>
      </c>
      <c r="Q348" s="625" t="s">
        <v>1232</v>
      </c>
    </row>
    <row r="349" spans="1:17" x14ac:dyDescent="0.25">
      <c r="A349" s="695" t="s">
        <v>305</v>
      </c>
      <c r="B349" s="695" t="s">
        <v>305</v>
      </c>
      <c r="C349" s="696">
        <v>2021</v>
      </c>
      <c r="D349" s="697" t="s">
        <v>491</v>
      </c>
      <c r="E349" s="698" t="s">
        <v>551</v>
      </c>
      <c r="F349" s="699" t="s">
        <v>309</v>
      </c>
      <c r="G349" s="699" t="s">
        <v>556</v>
      </c>
      <c r="H349" s="696" t="s">
        <v>579</v>
      </c>
      <c r="I349" s="615"/>
      <c r="J349" s="615" t="s">
        <v>580</v>
      </c>
      <c r="K349" s="696" t="s">
        <v>572</v>
      </c>
      <c r="L349" s="701"/>
      <c r="M349" s="847">
        <v>0</v>
      </c>
      <c r="N349" s="846" t="e">
        <f t="shared" si="9"/>
        <v>#VALUE!</v>
      </c>
      <c r="O349" s="847">
        <v>0</v>
      </c>
      <c r="P349" s="625" t="s">
        <v>1093</v>
      </c>
      <c r="Q349" s="625"/>
    </row>
    <row r="350" spans="1:17" ht="39.6" x14ac:dyDescent="0.25">
      <c r="A350" s="695" t="s">
        <v>305</v>
      </c>
      <c r="B350" s="695" t="s">
        <v>305</v>
      </c>
      <c r="C350" s="696">
        <v>2021</v>
      </c>
      <c r="D350" s="697" t="s">
        <v>403</v>
      </c>
      <c r="E350" s="698" t="s">
        <v>551</v>
      </c>
      <c r="F350" s="699" t="s">
        <v>309</v>
      </c>
      <c r="G350" s="699" t="s">
        <v>556</v>
      </c>
      <c r="H350" s="696" t="s">
        <v>579</v>
      </c>
      <c r="I350" s="615"/>
      <c r="J350" s="615" t="s">
        <v>580</v>
      </c>
      <c r="K350" s="696" t="s">
        <v>572</v>
      </c>
      <c r="L350" s="697"/>
      <c r="M350" s="847">
        <v>6827</v>
      </c>
      <c r="N350" s="846" t="e">
        <f t="shared" si="9"/>
        <v>#VALUE!</v>
      </c>
      <c r="O350" s="847">
        <v>152</v>
      </c>
      <c r="P350" s="625" t="s">
        <v>1093</v>
      </c>
      <c r="Q350" s="625" t="s">
        <v>1232</v>
      </c>
    </row>
    <row r="351" spans="1:17" x14ac:dyDescent="0.25">
      <c r="A351" s="695" t="s">
        <v>305</v>
      </c>
      <c r="B351" s="695" t="s">
        <v>305</v>
      </c>
      <c r="C351" s="696">
        <v>2021</v>
      </c>
      <c r="D351" s="697" t="s">
        <v>402</v>
      </c>
      <c r="E351" s="698" t="s">
        <v>551</v>
      </c>
      <c r="F351" s="699" t="s">
        <v>309</v>
      </c>
      <c r="G351" s="699" t="s">
        <v>556</v>
      </c>
      <c r="H351" s="696" t="s">
        <v>579</v>
      </c>
      <c r="I351" s="615"/>
      <c r="J351" s="615" t="s">
        <v>580</v>
      </c>
      <c r="K351" s="696" t="s">
        <v>572</v>
      </c>
      <c r="L351" s="697"/>
      <c r="M351" s="847">
        <v>0</v>
      </c>
      <c r="N351" s="846" t="e">
        <f t="shared" si="9"/>
        <v>#VALUE!</v>
      </c>
      <c r="O351" s="847">
        <v>0</v>
      </c>
      <c r="P351" s="625" t="s">
        <v>1093</v>
      </c>
      <c r="Q351" s="625"/>
    </row>
    <row r="352" spans="1:17" x14ac:dyDescent="0.25">
      <c r="A352" s="695" t="s">
        <v>305</v>
      </c>
      <c r="B352" s="695" t="s">
        <v>305</v>
      </c>
      <c r="C352" s="696">
        <v>2021</v>
      </c>
      <c r="D352" s="697" t="s">
        <v>406</v>
      </c>
      <c r="E352" s="698" t="s">
        <v>551</v>
      </c>
      <c r="F352" s="699" t="s">
        <v>309</v>
      </c>
      <c r="G352" s="699" t="s">
        <v>557</v>
      </c>
      <c r="H352" s="696" t="s">
        <v>579</v>
      </c>
      <c r="I352" s="615"/>
      <c r="J352" s="615" t="s">
        <v>580</v>
      </c>
      <c r="K352" s="696" t="s">
        <v>572</v>
      </c>
      <c r="L352" s="701"/>
      <c r="M352" s="847">
        <v>0</v>
      </c>
      <c r="N352" s="846" t="e">
        <f t="shared" ref="N352:N383" si="10">100*M352/J352</f>
        <v>#VALUE!</v>
      </c>
      <c r="O352" s="847">
        <v>0</v>
      </c>
      <c r="P352" s="625" t="s">
        <v>1093</v>
      </c>
      <c r="Q352" s="625"/>
    </row>
    <row r="353" spans="1:17" x14ac:dyDescent="0.25">
      <c r="A353" s="695" t="s">
        <v>305</v>
      </c>
      <c r="B353" s="695" t="s">
        <v>305</v>
      </c>
      <c r="C353" s="696">
        <v>2021</v>
      </c>
      <c r="D353" s="697" t="s">
        <v>408</v>
      </c>
      <c r="E353" s="698" t="s">
        <v>551</v>
      </c>
      <c r="F353" s="699" t="s">
        <v>309</v>
      </c>
      <c r="G353" s="699" t="s">
        <v>557</v>
      </c>
      <c r="H353" s="696" t="s">
        <v>579</v>
      </c>
      <c r="I353" s="615"/>
      <c r="J353" s="615" t="s">
        <v>580</v>
      </c>
      <c r="K353" s="696" t="s">
        <v>572</v>
      </c>
      <c r="L353" s="701"/>
      <c r="M353" s="847">
        <v>0</v>
      </c>
      <c r="N353" s="846" t="e">
        <f t="shared" si="10"/>
        <v>#VALUE!</v>
      </c>
      <c r="O353" s="847">
        <v>0</v>
      </c>
      <c r="P353" s="625" t="s">
        <v>1093</v>
      </c>
      <c r="Q353" s="625"/>
    </row>
    <row r="354" spans="1:17" x14ac:dyDescent="0.25">
      <c r="A354" s="695" t="s">
        <v>305</v>
      </c>
      <c r="B354" s="695" t="s">
        <v>305</v>
      </c>
      <c r="C354" s="696">
        <v>2021</v>
      </c>
      <c r="D354" s="697" t="s">
        <v>315</v>
      </c>
      <c r="E354" s="698" t="s">
        <v>551</v>
      </c>
      <c r="F354" s="699" t="s">
        <v>309</v>
      </c>
      <c r="G354" s="699" t="s">
        <v>557</v>
      </c>
      <c r="H354" s="696" t="s">
        <v>579</v>
      </c>
      <c r="I354" s="615"/>
      <c r="J354" s="615" t="s">
        <v>580</v>
      </c>
      <c r="K354" s="696" t="s">
        <v>572</v>
      </c>
      <c r="L354" s="701"/>
      <c r="M354" s="847">
        <v>0</v>
      </c>
      <c r="N354" s="846" t="e">
        <f t="shared" si="10"/>
        <v>#VALUE!</v>
      </c>
      <c r="O354" s="847">
        <v>0</v>
      </c>
      <c r="P354" s="625" t="s">
        <v>1093</v>
      </c>
      <c r="Q354" s="625"/>
    </row>
    <row r="355" spans="1:17" x14ac:dyDescent="0.25">
      <c r="A355" s="695" t="s">
        <v>305</v>
      </c>
      <c r="B355" s="695" t="s">
        <v>305</v>
      </c>
      <c r="C355" s="696">
        <v>2021</v>
      </c>
      <c r="D355" s="697" t="s">
        <v>319</v>
      </c>
      <c r="E355" s="698" t="s">
        <v>551</v>
      </c>
      <c r="F355" s="699" t="s">
        <v>309</v>
      </c>
      <c r="G355" s="699" t="s">
        <v>557</v>
      </c>
      <c r="H355" s="696" t="s">
        <v>579</v>
      </c>
      <c r="I355" s="615"/>
      <c r="J355" s="615" t="s">
        <v>580</v>
      </c>
      <c r="K355" s="696" t="s">
        <v>572</v>
      </c>
      <c r="L355" s="701"/>
      <c r="M355" s="847">
        <v>0</v>
      </c>
      <c r="N355" s="846" t="e">
        <f t="shared" si="10"/>
        <v>#VALUE!</v>
      </c>
      <c r="O355" s="847">
        <v>0</v>
      </c>
      <c r="P355" s="625" t="s">
        <v>1093</v>
      </c>
      <c r="Q355" s="625"/>
    </row>
    <row r="356" spans="1:17" x14ac:dyDescent="0.25">
      <c r="A356" s="695" t="s">
        <v>305</v>
      </c>
      <c r="B356" s="695" t="s">
        <v>305</v>
      </c>
      <c r="C356" s="696">
        <v>2021</v>
      </c>
      <c r="D356" s="697" t="s">
        <v>409</v>
      </c>
      <c r="E356" s="698" t="s">
        <v>551</v>
      </c>
      <c r="F356" s="699" t="s">
        <v>309</v>
      </c>
      <c r="G356" s="699" t="s">
        <v>557</v>
      </c>
      <c r="H356" s="696" t="s">
        <v>579</v>
      </c>
      <c r="I356" s="615"/>
      <c r="J356" s="615" t="s">
        <v>580</v>
      </c>
      <c r="K356" s="696" t="s">
        <v>572</v>
      </c>
      <c r="L356" s="701"/>
      <c r="M356" s="847">
        <v>0</v>
      </c>
      <c r="N356" s="846" t="e">
        <f t="shared" si="10"/>
        <v>#VALUE!</v>
      </c>
      <c r="O356" s="847">
        <v>0</v>
      </c>
      <c r="P356" s="625" t="s">
        <v>1093</v>
      </c>
      <c r="Q356" s="625"/>
    </row>
    <row r="357" spans="1:17" x14ac:dyDescent="0.25">
      <c r="A357" s="695" t="s">
        <v>305</v>
      </c>
      <c r="B357" s="695" t="s">
        <v>305</v>
      </c>
      <c r="C357" s="696">
        <v>2021</v>
      </c>
      <c r="D357" s="697" t="s">
        <v>413</v>
      </c>
      <c r="E357" s="698" t="s">
        <v>551</v>
      </c>
      <c r="F357" s="699" t="s">
        <v>309</v>
      </c>
      <c r="G357" s="699" t="s">
        <v>557</v>
      </c>
      <c r="H357" s="696" t="s">
        <v>579</v>
      </c>
      <c r="I357" s="615"/>
      <c r="J357" s="615" t="s">
        <v>580</v>
      </c>
      <c r="K357" s="696" t="s">
        <v>572</v>
      </c>
      <c r="L357" s="701"/>
      <c r="M357" s="847">
        <v>0</v>
      </c>
      <c r="N357" s="846" t="e">
        <f t="shared" si="10"/>
        <v>#VALUE!</v>
      </c>
      <c r="O357" s="847">
        <v>0</v>
      </c>
      <c r="P357" s="625" t="s">
        <v>1093</v>
      </c>
      <c r="Q357" s="625"/>
    </row>
    <row r="358" spans="1:17" x14ac:dyDescent="0.25">
      <c r="A358" s="695" t="s">
        <v>305</v>
      </c>
      <c r="B358" s="695" t="s">
        <v>305</v>
      </c>
      <c r="C358" s="696">
        <v>2021</v>
      </c>
      <c r="D358" s="697" t="s">
        <v>414</v>
      </c>
      <c r="E358" s="698" t="s">
        <v>551</v>
      </c>
      <c r="F358" s="699" t="s">
        <v>309</v>
      </c>
      <c r="G358" s="699" t="s">
        <v>557</v>
      </c>
      <c r="H358" s="696" t="s">
        <v>579</v>
      </c>
      <c r="I358" s="615"/>
      <c r="J358" s="615" t="s">
        <v>580</v>
      </c>
      <c r="K358" s="696" t="s">
        <v>572</v>
      </c>
      <c r="L358" s="701"/>
      <c r="M358" s="847">
        <v>0</v>
      </c>
      <c r="N358" s="846" t="e">
        <f t="shared" si="10"/>
        <v>#VALUE!</v>
      </c>
      <c r="O358" s="847">
        <v>0</v>
      </c>
      <c r="P358" s="625" t="s">
        <v>1093</v>
      </c>
      <c r="Q358" s="625"/>
    </row>
    <row r="359" spans="1:17" x14ac:dyDescent="0.25">
      <c r="A359" s="695" t="s">
        <v>305</v>
      </c>
      <c r="B359" s="695" t="s">
        <v>305</v>
      </c>
      <c r="C359" s="696">
        <v>2021</v>
      </c>
      <c r="D359" s="697" t="s">
        <v>415</v>
      </c>
      <c r="E359" s="698" t="s">
        <v>551</v>
      </c>
      <c r="F359" s="699" t="s">
        <v>309</v>
      </c>
      <c r="G359" s="699" t="s">
        <v>557</v>
      </c>
      <c r="H359" s="696" t="s">
        <v>579</v>
      </c>
      <c r="I359" s="615"/>
      <c r="J359" s="615" t="s">
        <v>580</v>
      </c>
      <c r="K359" s="696" t="s">
        <v>572</v>
      </c>
      <c r="L359" s="701"/>
      <c r="M359" s="847">
        <v>0</v>
      </c>
      <c r="N359" s="846" t="e">
        <f t="shared" si="10"/>
        <v>#VALUE!</v>
      </c>
      <c r="O359" s="847">
        <v>0</v>
      </c>
      <c r="P359" s="625" t="s">
        <v>1093</v>
      </c>
      <c r="Q359" s="625"/>
    </row>
    <row r="360" spans="1:17" ht="39.6" x14ac:dyDescent="0.25">
      <c r="A360" s="695" t="s">
        <v>305</v>
      </c>
      <c r="B360" s="695" t="s">
        <v>305</v>
      </c>
      <c r="C360" s="696">
        <v>2021</v>
      </c>
      <c r="D360" s="697" t="s">
        <v>401</v>
      </c>
      <c r="E360" s="698" t="s">
        <v>551</v>
      </c>
      <c r="F360" s="699" t="s">
        <v>309</v>
      </c>
      <c r="G360" s="699" t="s">
        <v>557</v>
      </c>
      <c r="H360" s="696" t="s">
        <v>579</v>
      </c>
      <c r="I360" s="615"/>
      <c r="J360" s="615" t="s">
        <v>580</v>
      </c>
      <c r="K360" s="696" t="s">
        <v>572</v>
      </c>
      <c r="L360" s="701"/>
      <c r="M360" s="847">
        <v>7</v>
      </c>
      <c r="N360" s="846" t="e">
        <f t="shared" si="10"/>
        <v>#VALUE!</v>
      </c>
      <c r="O360" s="847">
        <v>3</v>
      </c>
      <c r="P360" s="625" t="s">
        <v>1093</v>
      </c>
      <c r="Q360" s="625" t="s">
        <v>1232</v>
      </c>
    </row>
    <row r="361" spans="1:17" x14ac:dyDescent="0.25">
      <c r="A361" s="695" t="s">
        <v>305</v>
      </c>
      <c r="B361" s="695" t="s">
        <v>305</v>
      </c>
      <c r="C361" s="696">
        <v>2021</v>
      </c>
      <c r="D361" s="697" t="s">
        <v>523</v>
      </c>
      <c r="E361" s="698" t="s">
        <v>551</v>
      </c>
      <c r="F361" s="699" t="s">
        <v>309</v>
      </c>
      <c r="G361" s="699" t="s">
        <v>557</v>
      </c>
      <c r="H361" s="696" t="s">
        <v>579</v>
      </c>
      <c r="I361" s="615"/>
      <c r="J361" s="615" t="s">
        <v>580</v>
      </c>
      <c r="K361" s="696" t="s">
        <v>572</v>
      </c>
      <c r="L361" s="701"/>
      <c r="M361" s="847">
        <v>0</v>
      </c>
      <c r="N361" s="846" t="e">
        <f t="shared" si="10"/>
        <v>#VALUE!</v>
      </c>
      <c r="O361" s="847">
        <v>0</v>
      </c>
      <c r="P361" s="625" t="s">
        <v>1093</v>
      </c>
      <c r="Q361" s="625"/>
    </row>
    <row r="362" spans="1:17" x14ac:dyDescent="0.25">
      <c r="A362" s="695" t="s">
        <v>305</v>
      </c>
      <c r="B362" s="695" t="s">
        <v>305</v>
      </c>
      <c r="C362" s="696">
        <v>2021</v>
      </c>
      <c r="D362" s="697" t="s">
        <v>325</v>
      </c>
      <c r="E362" s="698" t="s">
        <v>551</v>
      </c>
      <c r="F362" s="699" t="s">
        <v>309</v>
      </c>
      <c r="G362" s="699" t="s">
        <v>557</v>
      </c>
      <c r="H362" s="696" t="s">
        <v>579</v>
      </c>
      <c r="I362" s="615"/>
      <c r="J362" s="615" t="s">
        <v>580</v>
      </c>
      <c r="K362" s="696" t="s">
        <v>572</v>
      </c>
      <c r="L362" s="701"/>
      <c r="M362" s="847">
        <v>0</v>
      </c>
      <c r="N362" s="846" t="e">
        <f t="shared" si="10"/>
        <v>#VALUE!</v>
      </c>
      <c r="O362" s="847">
        <v>0</v>
      </c>
      <c r="P362" s="625" t="s">
        <v>1093</v>
      </c>
      <c r="Q362" s="625"/>
    </row>
    <row r="363" spans="1:17" x14ac:dyDescent="0.25">
      <c r="A363" s="695" t="s">
        <v>305</v>
      </c>
      <c r="B363" s="695" t="s">
        <v>305</v>
      </c>
      <c r="C363" s="696">
        <v>2021</v>
      </c>
      <c r="D363" s="697" t="s">
        <v>417</v>
      </c>
      <c r="E363" s="698" t="s">
        <v>551</v>
      </c>
      <c r="F363" s="699" t="s">
        <v>309</v>
      </c>
      <c r="G363" s="699" t="s">
        <v>557</v>
      </c>
      <c r="H363" s="696" t="s">
        <v>579</v>
      </c>
      <c r="I363" s="615"/>
      <c r="J363" s="615" t="s">
        <v>580</v>
      </c>
      <c r="K363" s="696" t="s">
        <v>572</v>
      </c>
      <c r="L363" s="701"/>
      <c r="M363" s="847">
        <v>0</v>
      </c>
      <c r="N363" s="846" t="e">
        <f t="shared" si="10"/>
        <v>#VALUE!</v>
      </c>
      <c r="O363" s="847">
        <v>0</v>
      </c>
      <c r="P363" s="625" t="s">
        <v>1093</v>
      </c>
      <c r="Q363" s="625"/>
    </row>
    <row r="364" spans="1:17" x14ac:dyDescent="0.25">
      <c r="A364" s="695" t="s">
        <v>305</v>
      </c>
      <c r="B364" s="695" t="s">
        <v>305</v>
      </c>
      <c r="C364" s="696">
        <v>2021</v>
      </c>
      <c r="D364" s="697" t="s">
        <v>418</v>
      </c>
      <c r="E364" s="698" t="s">
        <v>551</v>
      </c>
      <c r="F364" s="699" t="s">
        <v>309</v>
      </c>
      <c r="G364" s="699" t="s">
        <v>557</v>
      </c>
      <c r="H364" s="696" t="s">
        <v>579</v>
      </c>
      <c r="I364" s="615"/>
      <c r="J364" s="615" t="s">
        <v>580</v>
      </c>
      <c r="K364" s="696" t="s">
        <v>572</v>
      </c>
      <c r="L364" s="701"/>
      <c r="M364" s="847">
        <v>0</v>
      </c>
      <c r="N364" s="846" t="e">
        <f t="shared" si="10"/>
        <v>#VALUE!</v>
      </c>
      <c r="O364" s="847">
        <v>0</v>
      </c>
      <c r="P364" s="625" t="s">
        <v>1093</v>
      </c>
      <c r="Q364" s="625"/>
    </row>
    <row r="365" spans="1:17" ht="39.6" x14ac:dyDescent="0.25">
      <c r="A365" s="695" t="s">
        <v>305</v>
      </c>
      <c r="B365" s="695" t="s">
        <v>305</v>
      </c>
      <c r="C365" s="696">
        <v>2021</v>
      </c>
      <c r="D365" s="697" t="s">
        <v>420</v>
      </c>
      <c r="E365" s="698" t="s">
        <v>551</v>
      </c>
      <c r="F365" s="699" t="s">
        <v>309</v>
      </c>
      <c r="G365" s="699" t="s">
        <v>557</v>
      </c>
      <c r="H365" s="696" t="s">
        <v>579</v>
      </c>
      <c r="I365" s="615"/>
      <c r="J365" s="615" t="s">
        <v>580</v>
      </c>
      <c r="K365" s="696" t="s">
        <v>572</v>
      </c>
      <c r="L365" s="701"/>
      <c r="M365" s="847">
        <v>2</v>
      </c>
      <c r="N365" s="846" t="e">
        <f t="shared" si="10"/>
        <v>#VALUE!</v>
      </c>
      <c r="O365" s="847">
        <v>2</v>
      </c>
      <c r="P365" s="625" t="s">
        <v>1093</v>
      </c>
      <c r="Q365" s="625" t="s">
        <v>1232</v>
      </c>
    </row>
    <row r="366" spans="1:17" ht="39.6" x14ac:dyDescent="0.25">
      <c r="A366" s="695" t="s">
        <v>305</v>
      </c>
      <c r="B366" s="695" t="s">
        <v>305</v>
      </c>
      <c r="C366" s="696">
        <v>2021</v>
      </c>
      <c r="D366" s="697" t="s">
        <v>330</v>
      </c>
      <c r="E366" s="698" t="s">
        <v>551</v>
      </c>
      <c r="F366" s="699" t="s">
        <v>309</v>
      </c>
      <c r="G366" s="699" t="s">
        <v>557</v>
      </c>
      <c r="H366" s="696" t="s">
        <v>579</v>
      </c>
      <c r="I366" s="615"/>
      <c r="J366" s="615" t="s">
        <v>580</v>
      </c>
      <c r="K366" s="696" t="s">
        <v>572</v>
      </c>
      <c r="L366" s="701"/>
      <c r="M366" s="847">
        <v>2</v>
      </c>
      <c r="N366" s="846" t="e">
        <f t="shared" si="10"/>
        <v>#VALUE!</v>
      </c>
      <c r="O366" s="847">
        <v>2</v>
      </c>
      <c r="P366" s="625" t="s">
        <v>1093</v>
      </c>
      <c r="Q366" s="625" t="s">
        <v>1232</v>
      </c>
    </row>
    <row r="367" spans="1:17" ht="39.6" x14ac:dyDescent="0.25">
      <c r="A367" s="695" t="s">
        <v>305</v>
      </c>
      <c r="B367" s="695" t="s">
        <v>305</v>
      </c>
      <c r="C367" s="696">
        <v>2021</v>
      </c>
      <c r="D367" s="697" t="s">
        <v>512</v>
      </c>
      <c r="E367" s="698" t="s">
        <v>551</v>
      </c>
      <c r="F367" s="699" t="s">
        <v>309</v>
      </c>
      <c r="G367" s="699" t="s">
        <v>557</v>
      </c>
      <c r="H367" s="696" t="s">
        <v>579</v>
      </c>
      <c r="I367" s="615"/>
      <c r="J367" s="615" t="s">
        <v>580</v>
      </c>
      <c r="K367" s="696" t="s">
        <v>572</v>
      </c>
      <c r="L367" s="701"/>
      <c r="M367" s="847">
        <v>83</v>
      </c>
      <c r="N367" s="846" t="e">
        <f t="shared" si="10"/>
        <v>#VALUE!</v>
      </c>
      <c r="O367" s="847">
        <v>28</v>
      </c>
      <c r="P367" s="625" t="s">
        <v>1093</v>
      </c>
      <c r="Q367" s="625" t="s">
        <v>1232</v>
      </c>
    </row>
    <row r="368" spans="1:17" x14ac:dyDescent="0.25">
      <c r="A368" s="695" t="s">
        <v>305</v>
      </c>
      <c r="B368" s="695" t="s">
        <v>305</v>
      </c>
      <c r="C368" s="696">
        <v>2021</v>
      </c>
      <c r="D368" s="697" t="s">
        <v>423</v>
      </c>
      <c r="E368" s="698" t="s">
        <v>551</v>
      </c>
      <c r="F368" s="699" t="s">
        <v>309</v>
      </c>
      <c r="G368" s="699" t="s">
        <v>557</v>
      </c>
      <c r="H368" s="696" t="s">
        <v>579</v>
      </c>
      <c r="I368" s="615"/>
      <c r="J368" s="615" t="s">
        <v>580</v>
      </c>
      <c r="K368" s="696" t="s">
        <v>572</v>
      </c>
      <c r="L368" s="701"/>
      <c r="M368" s="847">
        <v>0</v>
      </c>
      <c r="N368" s="846" t="e">
        <f t="shared" si="10"/>
        <v>#VALUE!</v>
      </c>
      <c r="O368" s="847">
        <v>0</v>
      </c>
      <c r="P368" s="625" t="s">
        <v>1093</v>
      </c>
      <c r="Q368" s="625"/>
    </row>
    <row r="369" spans="1:17" x14ac:dyDescent="0.25">
      <c r="A369" s="695" t="s">
        <v>305</v>
      </c>
      <c r="B369" s="695" t="s">
        <v>305</v>
      </c>
      <c r="C369" s="696">
        <v>2021</v>
      </c>
      <c r="D369" s="697" t="s">
        <v>332</v>
      </c>
      <c r="E369" s="698" t="s">
        <v>551</v>
      </c>
      <c r="F369" s="699" t="s">
        <v>309</v>
      </c>
      <c r="G369" s="699" t="s">
        <v>557</v>
      </c>
      <c r="H369" s="696" t="s">
        <v>579</v>
      </c>
      <c r="I369" s="615"/>
      <c r="J369" s="615" t="s">
        <v>580</v>
      </c>
      <c r="K369" s="696" t="s">
        <v>572</v>
      </c>
      <c r="L369" s="701"/>
      <c r="M369" s="847">
        <v>0</v>
      </c>
      <c r="N369" s="846" t="e">
        <f t="shared" si="10"/>
        <v>#VALUE!</v>
      </c>
      <c r="O369" s="847">
        <v>0</v>
      </c>
      <c r="P369" s="625" t="s">
        <v>1093</v>
      </c>
      <c r="Q369" s="625"/>
    </row>
    <row r="370" spans="1:17" x14ac:dyDescent="0.25">
      <c r="A370" s="695" t="s">
        <v>305</v>
      </c>
      <c r="B370" s="695" t="s">
        <v>305</v>
      </c>
      <c r="C370" s="696">
        <v>2021</v>
      </c>
      <c r="D370" s="697" t="s">
        <v>424</v>
      </c>
      <c r="E370" s="698" t="s">
        <v>551</v>
      </c>
      <c r="F370" s="699" t="s">
        <v>309</v>
      </c>
      <c r="G370" s="699" t="s">
        <v>557</v>
      </c>
      <c r="H370" s="696" t="s">
        <v>579</v>
      </c>
      <c r="I370" s="615"/>
      <c r="J370" s="615" t="s">
        <v>580</v>
      </c>
      <c r="K370" s="696" t="s">
        <v>572</v>
      </c>
      <c r="L370" s="701"/>
      <c r="M370" s="847">
        <v>0</v>
      </c>
      <c r="N370" s="846" t="e">
        <f t="shared" si="10"/>
        <v>#VALUE!</v>
      </c>
      <c r="O370" s="847">
        <v>0</v>
      </c>
      <c r="P370" s="625" t="s">
        <v>1093</v>
      </c>
      <c r="Q370" s="625"/>
    </row>
    <row r="371" spans="1:17" x14ac:dyDescent="0.25">
      <c r="A371" s="695" t="s">
        <v>305</v>
      </c>
      <c r="B371" s="695" t="s">
        <v>305</v>
      </c>
      <c r="C371" s="696">
        <v>2021</v>
      </c>
      <c r="D371" s="697" t="s">
        <v>339</v>
      </c>
      <c r="E371" s="698" t="s">
        <v>551</v>
      </c>
      <c r="F371" s="699" t="s">
        <v>309</v>
      </c>
      <c r="G371" s="699" t="s">
        <v>557</v>
      </c>
      <c r="H371" s="696" t="s">
        <v>579</v>
      </c>
      <c r="I371" s="615"/>
      <c r="J371" s="615" t="s">
        <v>580</v>
      </c>
      <c r="K371" s="696" t="s">
        <v>572</v>
      </c>
      <c r="L371" s="701"/>
      <c r="M371" s="847">
        <v>0</v>
      </c>
      <c r="N371" s="846" t="e">
        <f t="shared" si="10"/>
        <v>#VALUE!</v>
      </c>
      <c r="O371" s="847">
        <v>0</v>
      </c>
      <c r="P371" s="625" t="s">
        <v>1093</v>
      </c>
      <c r="Q371" s="625"/>
    </row>
    <row r="372" spans="1:17" x14ac:dyDescent="0.25">
      <c r="A372" s="695" t="s">
        <v>305</v>
      </c>
      <c r="B372" s="695" t="s">
        <v>305</v>
      </c>
      <c r="C372" s="696">
        <v>2021</v>
      </c>
      <c r="D372" s="697" t="s">
        <v>518</v>
      </c>
      <c r="E372" s="698" t="s">
        <v>551</v>
      </c>
      <c r="F372" s="699" t="s">
        <v>309</v>
      </c>
      <c r="G372" s="699" t="s">
        <v>557</v>
      </c>
      <c r="H372" s="696" t="s">
        <v>579</v>
      </c>
      <c r="I372" s="615"/>
      <c r="J372" s="615" t="s">
        <v>580</v>
      </c>
      <c r="K372" s="696" t="s">
        <v>572</v>
      </c>
      <c r="L372" s="701"/>
      <c r="M372" s="847">
        <v>0</v>
      </c>
      <c r="N372" s="846" t="e">
        <f t="shared" si="10"/>
        <v>#VALUE!</v>
      </c>
      <c r="O372" s="847">
        <v>0</v>
      </c>
      <c r="P372" s="625" t="s">
        <v>1093</v>
      </c>
      <c r="Q372" s="625"/>
    </row>
    <row r="373" spans="1:17" ht="39.6" x14ac:dyDescent="0.25">
      <c r="A373" s="695" t="s">
        <v>305</v>
      </c>
      <c r="B373" s="695" t="s">
        <v>305</v>
      </c>
      <c r="C373" s="696">
        <v>2021</v>
      </c>
      <c r="D373" s="697" t="s">
        <v>427</v>
      </c>
      <c r="E373" s="698" t="s">
        <v>551</v>
      </c>
      <c r="F373" s="699" t="s">
        <v>309</v>
      </c>
      <c r="G373" s="699" t="s">
        <v>557</v>
      </c>
      <c r="H373" s="696" t="s">
        <v>579</v>
      </c>
      <c r="I373" s="615"/>
      <c r="J373" s="615" t="s">
        <v>580</v>
      </c>
      <c r="K373" s="696" t="s">
        <v>572</v>
      </c>
      <c r="L373" s="701"/>
      <c r="M373" s="847">
        <v>1</v>
      </c>
      <c r="N373" s="846" t="e">
        <f t="shared" si="10"/>
        <v>#VALUE!</v>
      </c>
      <c r="O373" s="847">
        <v>1</v>
      </c>
      <c r="P373" s="625" t="s">
        <v>1093</v>
      </c>
      <c r="Q373" s="625" t="s">
        <v>1232</v>
      </c>
    </row>
    <row r="374" spans="1:17" x14ac:dyDescent="0.25">
      <c r="A374" s="695" t="s">
        <v>305</v>
      </c>
      <c r="B374" s="695" t="s">
        <v>305</v>
      </c>
      <c r="C374" s="696">
        <v>2021</v>
      </c>
      <c r="D374" s="697" t="s">
        <v>430</v>
      </c>
      <c r="E374" s="698" t="s">
        <v>551</v>
      </c>
      <c r="F374" s="699" t="s">
        <v>309</v>
      </c>
      <c r="G374" s="699" t="s">
        <v>557</v>
      </c>
      <c r="H374" s="696" t="s">
        <v>579</v>
      </c>
      <c r="I374" s="615"/>
      <c r="J374" s="615" t="s">
        <v>580</v>
      </c>
      <c r="K374" s="696" t="s">
        <v>572</v>
      </c>
      <c r="L374" s="701"/>
      <c r="M374" s="847">
        <v>0</v>
      </c>
      <c r="N374" s="846" t="e">
        <f t="shared" si="10"/>
        <v>#VALUE!</v>
      </c>
      <c r="O374" s="847">
        <v>0</v>
      </c>
      <c r="P374" s="625" t="s">
        <v>1093</v>
      </c>
      <c r="Q374" s="625"/>
    </row>
    <row r="375" spans="1:17" x14ac:dyDescent="0.25">
      <c r="A375" s="695" t="s">
        <v>305</v>
      </c>
      <c r="B375" s="695" t="s">
        <v>305</v>
      </c>
      <c r="C375" s="696">
        <v>2021</v>
      </c>
      <c r="D375" s="697" t="s">
        <v>431</v>
      </c>
      <c r="E375" s="698" t="s">
        <v>551</v>
      </c>
      <c r="F375" s="699" t="s">
        <v>309</v>
      </c>
      <c r="G375" s="699" t="s">
        <v>557</v>
      </c>
      <c r="H375" s="696" t="s">
        <v>579</v>
      </c>
      <c r="I375" s="615"/>
      <c r="J375" s="615" t="s">
        <v>580</v>
      </c>
      <c r="K375" s="696" t="s">
        <v>572</v>
      </c>
      <c r="L375" s="701"/>
      <c r="M375" s="847">
        <v>0</v>
      </c>
      <c r="N375" s="846" t="e">
        <f t="shared" si="10"/>
        <v>#VALUE!</v>
      </c>
      <c r="O375" s="847">
        <v>0</v>
      </c>
      <c r="P375" s="625" t="s">
        <v>1093</v>
      </c>
      <c r="Q375" s="625"/>
    </row>
    <row r="376" spans="1:17" x14ac:dyDescent="0.25">
      <c r="A376" s="695" t="s">
        <v>305</v>
      </c>
      <c r="B376" s="695" t="s">
        <v>305</v>
      </c>
      <c r="C376" s="696">
        <v>2021</v>
      </c>
      <c r="D376" s="697" t="s">
        <v>342</v>
      </c>
      <c r="E376" s="698" t="s">
        <v>551</v>
      </c>
      <c r="F376" s="699" t="s">
        <v>309</v>
      </c>
      <c r="G376" s="699" t="s">
        <v>557</v>
      </c>
      <c r="H376" s="696" t="s">
        <v>579</v>
      </c>
      <c r="I376" s="615"/>
      <c r="J376" s="615" t="s">
        <v>580</v>
      </c>
      <c r="K376" s="696" t="s">
        <v>572</v>
      </c>
      <c r="L376" s="701"/>
      <c r="M376" s="847">
        <v>0</v>
      </c>
      <c r="N376" s="846" t="e">
        <f t="shared" si="10"/>
        <v>#VALUE!</v>
      </c>
      <c r="O376" s="847">
        <v>0</v>
      </c>
      <c r="P376" s="625" t="s">
        <v>1093</v>
      </c>
      <c r="Q376" s="625"/>
    </row>
    <row r="377" spans="1:17" x14ac:dyDescent="0.25">
      <c r="A377" s="695" t="s">
        <v>305</v>
      </c>
      <c r="B377" s="695" t="s">
        <v>305</v>
      </c>
      <c r="C377" s="696">
        <v>2021</v>
      </c>
      <c r="D377" s="697" t="s">
        <v>519</v>
      </c>
      <c r="E377" s="698" t="s">
        <v>551</v>
      </c>
      <c r="F377" s="699" t="s">
        <v>309</v>
      </c>
      <c r="G377" s="699" t="s">
        <v>557</v>
      </c>
      <c r="H377" s="696" t="s">
        <v>579</v>
      </c>
      <c r="I377" s="615"/>
      <c r="J377" s="615" t="s">
        <v>580</v>
      </c>
      <c r="K377" s="696" t="s">
        <v>572</v>
      </c>
      <c r="L377" s="701"/>
      <c r="M377" s="847">
        <v>0</v>
      </c>
      <c r="N377" s="846" t="e">
        <f t="shared" si="10"/>
        <v>#VALUE!</v>
      </c>
      <c r="O377" s="847">
        <v>0</v>
      </c>
      <c r="P377" s="625" t="s">
        <v>1093</v>
      </c>
      <c r="Q377" s="625"/>
    </row>
    <row r="378" spans="1:17" x14ac:dyDescent="0.25">
      <c r="A378" s="695" t="s">
        <v>305</v>
      </c>
      <c r="B378" s="695" t="s">
        <v>305</v>
      </c>
      <c r="C378" s="696">
        <v>2021</v>
      </c>
      <c r="D378" s="697" t="s">
        <v>350</v>
      </c>
      <c r="E378" s="698" t="s">
        <v>551</v>
      </c>
      <c r="F378" s="699" t="s">
        <v>309</v>
      </c>
      <c r="G378" s="699" t="s">
        <v>557</v>
      </c>
      <c r="H378" s="696" t="s">
        <v>579</v>
      </c>
      <c r="I378" s="615"/>
      <c r="J378" s="615" t="s">
        <v>580</v>
      </c>
      <c r="K378" s="696" t="s">
        <v>572</v>
      </c>
      <c r="L378" s="701"/>
      <c r="M378" s="847">
        <v>0</v>
      </c>
      <c r="N378" s="846" t="e">
        <f t="shared" si="10"/>
        <v>#VALUE!</v>
      </c>
      <c r="O378" s="847">
        <v>0</v>
      </c>
      <c r="P378" s="625" t="s">
        <v>1093</v>
      </c>
      <c r="Q378" s="625"/>
    </row>
    <row r="379" spans="1:17" x14ac:dyDescent="0.25">
      <c r="A379" s="695" t="s">
        <v>305</v>
      </c>
      <c r="B379" s="695" t="s">
        <v>305</v>
      </c>
      <c r="C379" s="696">
        <v>2021</v>
      </c>
      <c r="D379" s="697" t="s">
        <v>520</v>
      </c>
      <c r="E379" s="698" t="s">
        <v>551</v>
      </c>
      <c r="F379" s="699" t="s">
        <v>309</v>
      </c>
      <c r="G379" s="699" t="s">
        <v>557</v>
      </c>
      <c r="H379" s="696" t="s">
        <v>579</v>
      </c>
      <c r="I379" s="615"/>
      <c r="J379" s="615" t="s">
        <v>580</v>
      </c>
      <c r="K379" s="696" t="s">
        <v>572</v>
      </c>
      <c r="L379" s="701"/>
      <c r="M379" s="847">
        <v>0</v>
      </c>
      <c r="N379" s="846" t="e">
        <f t="shared" si="10"/>
        <v>#VALUE!</v>
      </c>
      <c r="O379" s="847">
        <v>0</v>
      </c>
      <c r="P379" s="625" t="s">
        <v>1093</v>
      </c>
      <c r="Q379" s="625"/>
    </row>
    <row r="380" spans="1:17" x14ac:dyDescent="0.25">
      <c r="A380" s="695" t="s">
        <v>305</v>
      </c>
      <c r="B380" s="695" t="s">
        <v>305</v>
      </c>
      <c r="C380" s="696">
        <v>2021</v>
      </c>
      <c r="D380" s="697" t="s">
        <v>521</v>
      </c>
      <c r="E380" s="698" t="s">
        <v>551</v>
      </c>
      <c r="F380" s="699" t="s">
        <v>309</v>
      </c>
      <c r="G380" s="699" t="s">
        <v>557</v>
      </c>
      <c r="H380" s="696" t="s">
        <v>579</v>
      </c>
      <c r="I380" s="615"/>
      <c r="J380" s="615" t="s">
        <v>580</v>
      </c>
      <c r="K380" s="696" t="s">
        <v>572</v>
      </c>
      <c r="L380" s="701"/>
      <c r="M380" s="847">
        <v>0</v>
      </c>
      <c r="N380" s="846" t="e">
        <f t="shared" si="10"/>
        <v>#VALUE!</v>
      </c>
      <c r="O380" s="847">
        <v>0</v>
      </c>
      <c r="P380" s="625" t="s">
        <v>1093</v>
      </c>
      <c r="Q380" s="625"/>
    </row>
    <row r="381" spans="1:17" ht="39.6" x14ac:dyDescent="0.25">
      <c r="A381" s="695" t="s">
        <v>305</v>
      </c>
      <c r="B381" s="695" t="s">
        <v>305</v>
      </c>
      <c r="C381" s="696">
        <v>2021</v>
      </c>
      <c r="D381" s="697" t="s">
        <v>357</v>
      </c>
      <c r="E381" s="698" t="s">
        <v>551</v>
      </c>
      <c r="F381" s="699" t="s">
        <v>309</v>
      </c>
      <c r="G381" s="699" t="s">
        <v>557</v>
      </c>
      <c r="H381" s="696" t="s">
        <v>579</v>
      </c>
      <c r="I381" s="615"/>
      <c r="J381" s="615" t="s">
        <v>580</v>
      </c>
      <c r="K381" s="696" t="s">
        <v>572</v>
      </c>
      <c r="L381" s="701"/>
      <c r="M381" s="847">
        <v>12</v>
      </c>
      <c r="N381" s="846" t="e">
        <f t="shared" si="10"/>
        <v>#VALUE!</v>
      </c>
      <c r="O381" s="847">
        <v>5</v>
      </c>
      <c r="P381" s="625" t="s">
        <v>1093</v>
      </c>
      <c r="Q381" s="625" t="s">
        <v>1232</v>
      </c>
    </row>
    <row r="382" spans="1:17" x14ac:dyDescent="0.25">
      <c r="A382" s="695" t="s">
        <v>305</v>
      </c>
      <c r="B382" s="695" t="s">
        <v>305</v>
      </c>
      <c r="C382" s="696">
        <v>2021</v>
      </c>
      <c r="D382" s="697" t="s">
        <v>437</v>
      </c>
      <c r="E382" s="698" t="s">
        <v>551</v>
      </c>
      <c r="F382" s="699" t="s">
        <v>309</v>
      </c>
      <c r="G382" s="699" t="s">
        <v>557</v>
      </c>
      <c r="H382" s="696" t="s">
        <v>579</v>
      </c>
      <c r="I382" s="615"/>
      <c r="J382" s="615" t="s">
        <v>580</v>
      </c>
      <c r="K382" s="696" t="s">
        <v>572</v>
      </c>
      <c r="L382" s="701"/>
      <c r="M382" s="847">
        <v>0</v>
      </c>
      <c r="N382" s="846" t="e">
        <f t="shared" si="10"/>
        <v>#VALUE!</v>
      </c>
      <c r="O382" s="847">
        <v>0</v>
      </c>
      <c r="P382" s="625" t="s">
        <v>1093</v>
      </c>
      <c r="Q382" s="625"/>
    </row>
    <row r="383" spans="1:17" x14ac:dyDescent="0.25">
      <c r="A383" s="695" t="s">
        <v>305</v>
      </c>
      <c r="B383" s="695" t="s">
        <v>305</v>
      </c>
      <c r="C383" s="696">
        <v>2021</v>
      </c>
      <c r="D383" s="697" t="s">
        <v>438</v>
      </c>
      <c r="E383" s="698" t="s">
        <v>551</v>
      </c>
      <c r="F383" s="699" t="s">
        <v>309</v>
      </c>
      <c r="G383" s="699" t="s">
        <v>557</v>
      </c>
      <c r="H383" s="696" t="s">
        <v>579</v>
      </c>
      <c r="I383" s="615"/>
      <c r="J383" s="615" t="s">
        <v>580</v>
      </c>
      <c r="K383" s="696" t="s">
        <v>572</v>
      </c>
      <c r="L383" s="701"/>
      <c r="M383" s="847">
        <v>0</v>
      </c>
      <c r="N383" s="846" t="e">
        <f t="shared" si="10"/>
        <v>#VALUE!</v>
      </c>
      <c r="O383" s="847">
        <v>0</v>
      </c>
      <c r="P383" s="625" t="s">
        <v>1093</v>
      </c>
      <c r="Q383" s="625"/>
    </row>
    <row r="384" spans="1:17" x14ac:dyDescent="0.25">
      <c r="A384" s="695" t="s">
        <v>305</v>
      </c>
      <c r="B384" s="695" t="s">
        <v>305</v>
      </c>
      <c r="C384" s="696">
        <v>2021</v>
      </c>
      <c r="D384" s="697" t="s">
        <v>440</v>
      </c>
      <c r="E384" s="698" t="s">
        <v>551</v>
      </c>
      <c r="F384" s="699" t="s">
        <v>309</v>
      </c>
      <c r="G384" s="699" t="s">
        <v>557</v>
      </c>
      <c r="H384" s="696" t="s">
        <v>579</v>
      </c>
      <c r="I384" s="615"/>
      <c r="J384" s="615" t="s">
        <v>580</v>
      </c>
      <c r="K384" s="696" t="s">
        <v>572</v>
      </c>
      <c r="L384" s="701"/>
      <c r="M384" s="847">
        <v>0</v>
      </c>
      <c r="N384" s="846" t="e">
        <f t="shared" ref="N384:N415" si="11">100*M384/J384</f>
        <v>#VALUE!</v>
      </c>
      <c r="O384" s="847">
        <v>0</v>
      </c>
      <c r="P384" s="625" t="s">
        <v>1093</v>
      </c>
      <c r="Q384" s="625"/>
    </row>
    <row r="385" spans="1:17" x14ac:dyDescent="0.25">
      <c r="A385" s="695" t="s">
        <v>305</v>
      </c>
      <c r="B385" s="695" t="s">
        <v>305</v>
      </c>
      <c r="C385" s="696">
        <v>2021</v>
      </c>
      <c r="D385" s="697" t="s">
        <v>441</v>
      </c>
      <c r="E385" s="698" t="s">
        <v>551</v>
      </c>
      <c r="F385" s="699" t="s">
        <v>309</v>
      </c>
      <c r="G385" s="699" t="s">
        <v>557</v>
      </c>
      <c r="H385" s="696" t="s">
        <v>579</v>
      </c>
      <c r="I385" s="615"/>
      <c r="J385" s="615" t="s">
        <v>580</v>
      </c>
      <c r="K385" s="696" t="s">
        <v>572</v>
      </c>
      <c r="L385" s="701"/>
      <c r="M385" s="847">
        <v>0</v>
      </c>
      <c r="N385" s="846" t="e">
        <f t="shared" si="11"/>
        <v>#VALUE!</v>
      </c>
      <c r="O385" s="847">
        <v>0</v>
      </c>
      <c r="P385" s="625" t="s">
        <v>1093</v>
      </c>
      <c r="Q385" s="625"/>
    </row>
    <row r="386" spans="1:17" x14ac:dyDescent="0.25">
      <c r="A386" s="695" t="s">
        <v>305</v>
      </c>
      <c r="B386" s="695" t="s">
        <v>305</v>
      </c>
      <c r="C386" s="696">
        <v>2021</v>
      </c>
      <c r="D386" s="697" t="s">
        <v>443</v>
      </c>
      <c r="E386" s="698" t="s">
        <v>551</v>
      </c>
      <c r="F386" s="699" t="s">
        <v>309</v>
      </c>
      <c r="G386" s="699" t="s">
        <v>557</v>
      </c>
      <c r="H386" s="696" t="s">
        <v>579</v>
      </c>
      <c r="I386" s="615"/>
      <c r="J386" s="615" t="s">
        <v>580</v>
      </c>
      <c r="K386" s="696" t="s">
        <v>572</v>
      </c>
      <c r="L386" s="701"/>
      <c r="M386" s="847">
        <v>0</v>
      </c>
      <c r="N386" s="846" t="e">
        <f t="shared" si="11"/>
        <v>#VALUE!</v>
      </c>
      <c r="O386" s="847">
        <v>0</v>
      </c>
      <c r="P386" s="625" t="s">
        <v>1093</v>
      </c>
      <c r="Q386" s="625"/>
    </row>
    <row r="387" spans="1:17" x14ac:dyDescent="0.25">
      <c r="A387" s="695" t="s">
        <v>305</v>
      </c>
      <c r="B387" s="695" t="s">
        <v>305</v>
      </c>
      <c r="C387" s="696">
        <v>2021</v>
      </c>
      <c r="D387" s="697" t="s">
        <v>447</v>
      </c>
      <c r="E387" s="698" t="s">
        <v>551</v>
      </c>
      <c r="F387" s="699" t="s">
        <v>309</v>
      </c>
      <c r="G387" s="699" t="s">
        <v>557</v>
      </c>
      <c r="H387" s="696" t="s">
        <v>579</v>
      </c>
      <c r="I387" s="615"/>
      <c r="J387" s="615" t="s">
        <v>580</v>
      </c>
      <c r="K387" s="696" t="s">
        <v>572</v>
      </c>
      <c r="L387" s="701"/>
      <c r="M387" s="847">
        <v>0</v>
      </c>
      <c r="N387" s="846" t="e">
        <f t="shared" si="11"/>
        <v>#VALUE!</v>
      </c>
      <c r="O387" s="847">
        <v>0</v>
      </c>
      <c r="P387" s="625" t="s">
        <v>1093</v>
      </c>
      <c r="Q387" s="625"/>
    </row>
    <row r="388" spans="1:17" x14ac:dyDescent="0.25">
      <c r="A388" s="695" t="s">
        <v>305</v>
      </c>
      <c r="B388" s="695" t="s">
        <v>305</v>
      </c>
      <c r="C388" s="696">
        <v>2021</v>
      </c>
      <c r="D388" s="697" t="s">
        <v>450</v>
      </c>
      <c r="E388" s="698" t="s">
        <v>551</v>
      </c>
      <c r="F388" s="699" t="s">
        <v>309</v>
      </c>
      <c r="G388" s="699" t="s">
        <v>557</v>
      </c>
      <c r="H388" s="696" t="s">
        <v>579</v>
      </c>
      <c r="I388" s="615"/>
      <c r="J388" s="615" t="s">
        <v>580</v>
      </c>
      <c r="K388" s="696" t="s">
        <v>572</v>
      </c>
      <c r="L388" s="701"/>
      <c r="M388" s="847">
        <v>0</v>
      </c>
      <c r="N388" s="846" t="e">
        <f t="shared" si="11"/>
        <v>#VALUE!</v>
      </c>
      <c r="O388" s="847">
        <v>0</v>
      </c>
      <c r="P388" s="625" t="s">
        <v>1093</v>
      </c>
      <c r="Q388" s="625"/>
    </row>
    <row r="389" spans="1:17" x14ac:dyDescent="0.25">
      <c r="A389" s="695" t="s">
        <v>305</v>
      </c>
      <c r="B389" s="695" t="s">
        <v>305</v>
      </c>
      <c r="C389" s="696">
        <v>2021</v>
      </c>
      <c r="D389" s="697" t="s">
        <v>452</v>
      </c>
      <c r="E389" s="698" t="s">
        <v>551</v>
      </c>
      <c r="F389" s="699" t="s">
        <v>309</v>
      </c>
      <c r="G389" s="699" t="s">
        <v>557</v>
      </c>
      <c r="H389" s="696" t="s">
        <v>579</v>
      </c>
      <c r="I389" s="615"/>
      <c r="J389" s="615" t="s">
        <v>580</v>
      </c>
      <c r="K389" s="696" t="s">
        <v>572</v>
      </c>
      <c r="L389" s="701"/>
      <c r="M389" s="847">
        <v>0</v>
      </c>
      <c r="N389" s="846" t="e">
        <f t="shared" si="11"/>
        <v>#VALUE!</v>
      </c>
      <c r="O389" s="847">
        <v>0</v>
      </c>
      <c r="P389" s="625" t="s">
        <v>1093</v>
      </c>
      <c r="Q389" s="625"/>
    </row>
    <row r="390" spans="1:17" x14ac:dyDescent="0.25">
      <c r="A390" s="695" t="s">
        <v>305</v>
      </c>
      <c r="B390" s="695" t="s">
        <v>305</v>
      </c>
      <c r="C390" s="696">
        <v>2021</v>
      </c>
      <c r="D390" s="697" t="s">
        <v>456</v>
      </c>
      <c r="E390" s="698" t="s">
        <v>551</v>
      </c>
      <c r="F390" s="699" t="s">
        <v>309</v>
      </c>
      <c r="G390" s="699" t="s">
        <v>557</v>
      </c>
      <c r="H390" s="696" t="s">
        <v>579</v>
      </c>
      <c r="I390" s="615"/>
      <c r="J390" s="615" t="s">
        <v>580</v>
      </c>
      <c r="K390" s="696" t="s">
        <v>572</v>
      </c>
      <c r="L390" s="701"/>
      <c r="M390" s="847">
        <v>0</v>
      </c>
      <c r="N390" s="846" t="e">
        <f t="shared" si="11"/>
        <v>#VALUE!</v>
      </c>
      <c r="O390" s="847">
        <v>0</v>
      </c>
      <c r="P390" s="625" t="s">
        <v>1093</v>
      </c>
      <c r="Q390" s="625"/>
    </row>
    <row r="391" spans="1:17" ht="39.6" x14ac:dyDescent="0.25">
      <c r="A391" s="695" t="s">
        <v>305</v>
      </c>
      <c r="B391" s="695" t="s">
        <v>305</v>
      </c>
      <c r="C391" s="696">
        <v>2021</v>
      </c>
      <c r="D391" s="697" t="s">
        <v>457</v>
      </c>
      <c r="E391" s="698" t="s">
        <v>551</v>
      </c>
      <c r="F391" s="699" t="s">
        <v>309</v>
      </c>
      <c r="G391" s="699" t="s">
        <v>557</v>
      </c>
      <c r="H391" s="696" t="s">
        <v>579</v>
      </c>
      <c r="I391" s="615"/>
      <c r="J391" s="615" t="s">
        <v>580</v>
      </c>
      <c r="K391" s="696" t="s">
        <v>572</v>
      </c>
      <c r="L391" s="701"/>
      <c r="M391" s="847">
        <v>34</v>
      </c>
      <c r="N391" s="846" t="e">
        <f t="shared" si="11"/>
        <v>#VALUE!</v>
      </c>
      <c r="O391" s="847">
        <v>13</v>
      </c>
      <c r="P391" s="625" t="s">
        <v>1093</v>
      </c>
      <c r="Q391" s="625" t="s">
        <v>1232</v>
      </c>
    </row>
    <row r="392" spans="1:17" x14ac:dyDescent="0.25">
      <c r="A392" s="695" t="s">
        <v>305</v>
      </c>
      <c r="B392" s="695" t="s">
        <v>305</v>
      </c>
      <c r="C392" s="696">
        <v>2021</v>
      </c>
      <c r="D392" s="697" t="s">
        <v>459</v>
      </c>
      <c r="E392" s="698" t="s">
        <v>551</v>
      </c>
      <c r="F392" s="699" t="s">
        <v>309</v>
      </c>
      <c r="G392" s="699" t="s">
        <v>557</v>
      </c>
      <c r="H392" s="696" t="s">
        <v>579</v>
      </c>
      <c r="I392" s="615"/>
      <c r="J392" s="615" t="s">
        <v>580</v>
      </c>
      <c r="K392" s="696" t="s">
        <v>572</v>
      </c>
      <c r="L392" s="701"/>
      <c r="M392" s="847">
        <v>0</v>
      </c>
      <c r="N392" s="846" t="e">
        <f t="shared" si="11"/>
        <v>#VALUE!</v>
      </c>
      <c r="O392" s="847">
        <v>0</v>
      </c>
      <c r="P392" s="625" t="s">
        <v>1093</v>
      </c>
      <c r="Q392" s="625"/>
    </row>
    <row r="393" spans="1:17" x14ac:dyDescent="0.25">
      <c r="A393" s="695" t="s">
        <v>305</v>
      </c>
      <c r="B393" s="695" t="s">
        <v>305</v>
      </c>
      <c r="C393" s="696">
        <v>2021</v>
      </c>
      <c r="D393" s="697" t="s">
        <v>460</v>
      </c>
      <c r="E393" s="698" t="s">
        <v>551</v>
      </c>
      <c r="F393" s="699" t="s">
        <v>309</v>
      </c>
      <c r="G393" s="699" t="s">
        <v>557</v>
      </c>
      <c r="H393" s="696" t="s">
        <v>579</v>
      </c>
      <c r="I393" s="615"/>
      <c r="J393" s="615" t="s">
        <v>580</v>
      </c>
      <c r="K393" s="696" t="s">
        <v>572</v>
      </c>
      <c r="L393" s="701"/>
      <c r="M393" s="847">
        <v>0</v>
      </c>
      <c r="N393" s="846" t="e">
        <f t="shared" si="11"/>
        <v>#VALUE!</v>
      </c>
      <c r="O393" s="847">
        <v>0</v>
      </c>
      <c r="P393" s="625" t="s">
        <v>1093</v>
      </c>
      <c r="Q393" s="625"/>
    </row>
    <row r="394" spans="1:17" ht="39.6" x14ac:dyDescent="0.25">
      <c r="A394" s="695" t="s">
        <v>305</v>
      </c>
      <c r="B394" s="695" t="s">
        <v>305</v>
      </c>
      <c r="C394" s="696">
        <v>2021</v>
      </c>
      <c r="D394" s="697" t="s">
        <v>462</v>
      </c>
      <c r="E394" s="698" t="s">
        <v>551</v>
      </c>
      <c r="F394" s="699" t="s">
        <v>309</v>
      </c>
      <c r="G394" s="699" t="s">
        <v>557</v>
      </c>
      <c r="H394" s="696" t="s">
        <v>579</v>
      </c>
      <c r="I394" s="615"/>
      <c r="J394" s="615" t="s">
        <v>580</v>
      </c>
      <c r="K394" s="696" t="s">
        <v>572</v>
      </c>
      <c r="L394" s="701"/>
      <c r="M394" s="847">
        <v>10</v>
      </c>
      <c r="N394" s="846" t="e">
        <f t="shared" si="11"/>
        <v>#VALUE!</v>
      </c>
      <c r="O394" s="847">
        <v>4</v>
      </c>
      <c r="P394" s="625" t="s">
        <v>1093</v>
      </c>
      <c r="Q394" s="625" t="s">
        <v>1232</v>
      </c>
    </row>
    <row r="395" spans="1:17" ht="39.6" x14ac:dyDescent="0.25">
      <c r="A395" s="695" t="s">
        <v>305</v>
      </c>
      <c r="B395" s="695" t="s">
        <v>305</v>
      </c>
      <c r="C395" s="696">
        <v>2021</v>
      </c>
      <c r="D395" s="697" t="s">
        <v>464</v>
      </c>
      <c r="E395" s="698" t="s">
        <v>551</v>
      </c>
      <c r="F395" s="699" t="s">
        <v>309</v>
      </c>
      <c r="G395" s="699" t="s">
        <v>557</v>
      </c>
      <c r="H395" s="696" t="s">
        <v>579</v>
      </c>
      <c r="I395" s="615"/>
      <c r="J395" s="615" t="s">
        <v>580</v>
      </c>
      <c r="K395" s="696" t="s">
        <v>572</v>
      </c>
      <c r="L395" s="701"/>
      <c r="M395" s="847">
        <v>2</v>
      </c>
      <c r="N395" s="846" t="e">
        <f t="shared" si="11"/>
        <v>#VALUE!</v>
      </c>
      <c r="O395" s="847">
        <v>2</v>
      </c>
      <c r="P395" s="625" t="s">
        <v>1093</v>
      </c>
      <c r="Q395" s="625" t="s">
        <v>1232</v>
      </c>
    </row>
    <row r="396" spans="1:17" x14ac:dyDescent="0.25">
      <c r="A396" s="695" t="s">
        <v>305</v>
      </c>
      <c r="B396" s="695" t="s">
        <v>305</v>
      </c>
      <c r="C396" s="696">
        <v>2021</v>
      </c>
      <c r="D396" s="697" t="s">
        <v>465</v>
      </c>
      <c r="E396" s="698" t="s">
        <v>551</v>
      </c>
      <c r="F396" s="699" t="s">
        <v>309</v>
      </c>
      <c r="G396" s="699" t="s">
        <v>557</v>
      </c>
      <c r="H396" s="696" t="s">
        <v>579</v>
      </c>
      <c r="I396" s="615"/>
      <c r="J396" s="615" t="s">
        <v>580</v>
      </c>
      <c r="K396" s="696" t="s">
        <v>572</v>
      </c>
      <c r="L396" s="701"/>
      <c r="M396" s="847">
        <v>0</v>
      </c>
      <c r="N396" s="846" t="e">
        <f t="shared" si="11"/>
        <v>#VALUE!</v>
      </c>
      <c r="O396" s="847">
        <v>0</v>
      </c>
      <c r="P396" s="625" t="s">
        <v>1093</v>
      </c>
      <c r="Q396" s="625"/>
    </row>
    <row r="397" spans="1:17" x14ac:dyDescent="0.25">
      <c r="A397" s="695" t="s">
        <v>305</v>
      </c>
      <c r="B397" s="695" t="s">
        <v>305</v>
      </c>
      <c r="C397" s="696">
        <v>2021</v>
      </c>
      <c r="D397" s="697" t="s">
        <v>466</v>
      </c>
      <c r="E397" s="698" t="s">
        <v>551</v>
      </c>
      <c r="F397" s="699" t="s">
        <v>309</v>
      </c>
      <c r="G397" s="699" t="s">
        <v>557</v>
      </c>
      <c r="H397" s="696" t="s">
        <v>579</v>
      </c>
      <c r="I397" s="615"/>
      <c r="J397" s="615" t="s">
        <v>580</v>
      </c>
      <c r="K397" s="696" t="s">
        <v>572</v>
      </c>
      <c r="L397" s="701"/>
      <c r="M397" s="847">
        <v>0</v>
      </c>
      <c r="N397" s="846" t="e">
        <f t="shared" si="11"/>
        <v>#VALUE!</v>
      </c>
      <c r="O397" s="847">
        <v>0</v>
      </c>
      <c r="P397" s="625" t="s">
        <v>1093</v>
      </c>
      <c r="Q397" s="625"/>
    </row>
    <row r="398" spans="1:17" x14ac:dyDescent="0.25">
      <c r="A398" s="695" t="s">
        <v>305</v>
      </c>
      <c r="B398" s="695" t="s">
        <v>305</v>
      </c>
      <c r="C398" s="696">
        <v>2021</v>
      </c>
      <c r="D398" s="697" t="s">
        <v>467</v>
      </c>
      <c r="E398" s="698" t="s">
        <v>551</v>
      </c>
      <c r="F398" s="699" t="s">
        <v>309</v>
      </c>
      <c r="G398" s="699" t="s">
        <v>557</v>
      </c>
      <c r="H398" s="696" t="s">
        <v>579</v>
      </c>
      <c r="I398" s="615"/>
      <c r="J398" s="615" t="s">
        <v>580</v>
      </c>
      <c r="K398" s="696" t="s">
        <v>572</v>
      </c>
      <c r="L398" s="701"/>
      <c r="M398" s="847">
        <v>0</v>
      </c>
      <c r="N398" s="846" t="e">
        <f t="shared" si="11"/>
        <v>#VALUE!</v>
      </c>
      <c r="O398" s="847">
        <v>0</v>
      </c>
      <c r="P398" s="625" t="s">
        <v>1093</v>
      </c>
      <c r="Q398" s="625"/>
    </row>
    <row r="399" spans="1:17" x14ac:dyDescent="0.25">
      <c r="A399" s="695" t="s">
        <v>305</v>
      </c>
      <c r="B399" s="695" t="s">
        <v>305</v>
      </c>
      <c r="C399" s="696">
        <v>2021</v>
      </c>
      <c r="D399" s="697" t="s">
        <v>468</v>
      </c>
      <c r="E399" s="698" t="s">
        <v>551</v>
      </c>
      <c r="F399" s="699" t="s">
        <v>309</v>
      </c>
      <c r="G399" s="699" t="s">
        <v>557</v>
      </c>
      <c r="H399" s="696" t="s">
        <v>579</v>
      </c>
      <c r="I399" s="615"/>
      <c r="J399" s="615" t="s">
        <v>580</v>
      </c>
      <c r="K399" s="696" t="s">
        <v>572</v>
      </c>
      <c r="L399" s="701"/>
      <c r="M399" s="847">
        <v>0</v>
      </c>
      <c r="N399" s="846" t="e">
        <f t="shared" si="11"/>
        <v>#VALUE!</v>
      </c>
      <c r="O399" s="847">
        <v>0</v>
      </c>
      <c r="P399" s="625" t="s">
        <v>1093</v>
      </c>
      <c r="Q399" s="625"/>
    </row>
    <row r="400" spans="1:17" x14ac:dyDescent="0.25">
      <c r="A400" s="695" t="s">
        <v>305</v>
      </c>
      <c r="B400" s="695" t="s">
        <v>305</v>
      </c>
      <c r="C400" s="696">
        <v>2021</v>
      </c>
      <c r="D400" s="697" t="s">
        <v>469</v>
      </c>
      <c r="E400" s="698" t="s">
        <v>551</v>
      </c>
      <c r="F400" s="699" t="s">
        <v>309</v>
      </c>
      <c r="G400" s="699" t="s">
        <v>557</v>
      </c>
      <c r="H400" s="696" t="s">
        <v>579</v>
      </c>
      <c r="I400" s="615"/>
      <c r="J400" s="615" t="s">
        <v>580</v>
      </c>
      <c r="K400" s="696" t="s">
        <v>572</v>
      </c>
      <c r="L400" s="701"/>
      <c r="M400" s="847">
        <v>0</v>
      </c>
      <c r="N400" s="846" t="e">
        <f t="shared" si="11"/>
        <v>#VALUE!</v>
      </c>
      <c r="O400" s="847">
        <v>0</v>
      </c>
      <c r="P400" s="625" t="s">
        <v>1093</v>
      </c>
      <c r="Q400" s="625"/>
    </row>
    <row r="401" spans="1:17" ht="39.6" x14ac:dyDescent="0.25">
      <c r="A401" s="695" t="s">
        <v>305</v>
      </c>
      <c r="B401" s="695" t="s">
        <v>305</v>
      </c>
      <c r="C401" s="696">
        <v>2021</v>
      </c>
      <c r="D401" s="697" t="s">
        <v>470</v>
      </c>
      <c r="E401" s="698" t="s">
        <v>551</v>
      </c>
      <c r="F401" s="699" t="s">
        <v>309</v>
      </c>
      <c r="G401" s="699" t="s">
        <v>557</v>
      </c>
      <c r="H401" s="696" t="s">
        <v>579</v>
      </c>
      <c r="I401" s="615"/>
      <c r="J401" s="615" t="s">
        <v>580</v>
      </c>
      <c r="K401" s="696" t="s">
        <v>572</v>
      </c>
      <c r="L401" s="701"/>
      <c r="M401" s="847">
        <v>1</v>
      </c>
      <c r="N401" s="846" t="e">
        <f t="shared" si="11"/>
        <v>#VALUE!</v>
      </c>
      <c r="O401" s="847">
        <v>1</v>
      </c>
      <c r="P401" s="625" t="s">
        <v>1093</v>
      </c>
      <c r="Q401" s="625" t="s">
        <v>1232</v>
      </c>
    </row>
    <row r="402" spans="1:17" x14ac:dyDescent="0.25">
      <c r="A402" s="695" t="s">
        <v>305</v>
      </c>
      <c r="B402" s="695" t="s">
        <v>305</v>
      </c>
      <c r="C402" s="696">
        <v>2021</v>
      </c>
      <c r="D402" s="697" t="s">
        <v>471</v>
      </c>
      <c r="E402" s="698" t="s">
        <v>551</v>
      </c>
      <c r="F402" s="699" t="s">
        <v>309</v>
      </c>
      <c r="G402" s="699" t="s">
        <v>557</v>
      </c>
      <c r="H402" s="696" t="s">
        <v>579</v>
      </c>
      <c r="I402" s="615"/>
      <c r="J402" s="615" t="s">
        <v>580</v>
      </c>
      <c r="K402" s="696" t="s">
        <v>572</v>
      </c>
      <c r="L402" s="701"/>
      <c r="M402" s="847">
        <v>0</v>
      </c>
      <c r="N402" s="846" t="e">
        <f t="shared" si="11"/>
        <v>#VALUE!</v>
      </c>
      <c r="O402" s="847">
        <v>0</v>
      </c>
      <c r="P402" s="625" t="s">
        <v>1093</v>
      </c>
      <c r="Q402" s="625"/>
    </row>
    <row r="403" spans="1:17" ht="39.6" x14ac:dyDescent="0.25">
      <c r="A403" s="695" t="s">
        <v>305</v>
      </c>
      <c r="B403" s="695" t="s">
        <v>305</v>
      </c>
      <c r="C403" s="696">
        <v>2021</v>
      </c>
      <c r="D403" s="697" t="s">
        <v>513</v>
      </c>
      <c r="E403" s="698" t="s">
        <v>551</v>
      </c>
      <c r="F403" s="699" t="s">
        <v>309</v>
      </c>
      <c r="G403" s="699" t="s">
        <v>557</v>
      </c>
      <c r="H403" s="696" t="s">
        <v>579</v>
      </c>
      <c r="I403" s="615"/>
      <c r="J403" s="615" t="s">
        <v>580</v>
      </c>
      <c r="K403" s="696" t="s">
        <v>572</v>
      </c>
      <c r="L403" s="701"/>
      <c r="M403" s="847">
        <v>67</v>
      </c>
      <c r="N403" s="846" t="e">
        <f t="shared" si="11"/>
        <v>#VALUE!</v>
      </c>
      <c r="O403" s="847">
        <v>6</v>
      </c>
      <c r="P403" s="625" t="s">
        <v>1093</v>
      </c>
      <c r="Q403" s="625" t="s">
        <v>1232</v>
      </c>
    </row>
    <row r="404" spans="1:17" x14ac:dyDescent="0.25">
      <c r="A404" s="695" t="s">
        <v>305</v>
      </c>
      <c r="B404" s="695" t="s">
        <v>305</v>
      </c>
      <c r="C404" s="696">
        <v>2021</v>
      </c>
      <c r="D404" s="697" t="s">
        <v>514</v>
      </c>
      <c r="E404" s="698" t="s">
        <v>551</v>
      </c>
      <c r="F404" s="699" t="s">
        <v>309</v>
      </c>
      <c r="G404" s="699" t="s">
        <v>557</v>
      </c>
      <c r="H404" s="696" t="s">
        <v>579</v>
      </c>
      <c r="I404" s="615"/>
      <c r="J404" s="615" t="s">
        <v>580</v>
      </c>
      <c r="K404" s="696" t="s">
        <v>572</v>
      </c>
      <c r="L404" s="701"/>
      <c r="M404" s="847">
        <v>0</v>
      </c>
      <c r="N404" s="846" t="e">
        <f t="shared" si="11"/>
        <v>#VALUE!</v>
      </c>
      <c r="O404" s="847">
        <v>0</v>
      </c>
      <c r="P404" s="625" t="s">
        <v>1093</v>
      </c>
      <c r="Q404" s="625"/>
    </row>
    <row r="405" spans="1:17" x14ac:dyDescent="0.25">
      <c r="A405" s="695" t="s">
        <v>305</v>
      </c>
      <c r="B405" s="695" t="s">
        <v>305</v>
      </c>
      <c r="C405" s="696">
        <v>2021</v>
      </c>
      <c r="D405" s="697" t="s">
        <v>514</v>
      </c>
      <c r="E405" s="698" t="s">
        <v>551</v>
      </c>
      <c r="F405" s="699" t="s">
        <v>309</v>
      </c>
      <c r="G405" s="699" t="s">
        <v>557</v>
      </c>
      <c r="H405" s="696" t="s">
        <v>579</v>
      </c>
      <c r="I405" s="615"/>
      <c r="J405" s="615" t="s">
        <v>580</v>
      </c>
      <c r="K405" s="696" t="s">
        <v>572</v>
      </c>
      <c r="L405" s="701"/>
      <c r="M405" s="847">
        <v>0</v>
      </c>
      <c r="N405" s="846" t="e">
        <f t="shared" si="11"/>
        <v>#VALUE!</v>
      </c>
      <c r="O405" s="847">
        <v>0</v>
      </c>
      <c r="P405" s="625" t="s">
        <v>1093</v>
      </c>
      <c r="Q405" s="625"/>
    </row>
    <row r="406" spans="1:17" x14ac:dyDescent="0.25">
      <c r="A406" s="695" t="s">
        <v>305</v>
      </c>
      <c r="B406" s="695" t="s">
        <v>305</v>
      </c>
      <c r="C406" s="696">
        <v>2021</v>
      </c>
      <c r="D406" s="697" t="s">
        <v>522</v>
      </c>
      <c r="E406" s="698" t="s">
        <v>551</v>
      </c>
      <c r="F406" s="699" t="s">
        <v>309</v>
      </c>
      <c r="G406" s="699" t="s">
        <v>557</v>
      </c>
      <c r="H406" s="696" t="s">
        <v>579</v>
      </c>
      <c r="I406" s="615"/>
      <c r="J406" s="615" t="s">
        <v>580</v>
      </c>
      <c r="K406" s="696" t="s">
        <v>572</v>
      </c>
      <c r="L406" s="701"/>
      <c r="M406" s="847">
        <v>0</v>
      </c>
      <c r="N406" s="846" t="e">
        <f t="shared" si="11"/>
        <v>#VALUE!</v>
      </c>
      <c r="O406" s="847">
        <v>0</v>
      </c>
      <c r="P406" s="625" t="s">
        <v>1093</v>
      </c>
      <c r="Q406" s="625"/>
    </row>
    <row r="407" spans="1:17" ht="39.6" x14ac:dyDescent="0.25">
      <c r="A407" s="695" t="s">
        <v>305</v>
      </c>
      <c r="B407" s="695" t="s">
        <v>305</v>
      </c>
      <c r="C407" s="696">
        <v>2021</v>
      </c>
      <c r="D407" s="697" t="s">
        <v>474</v>
      </c>
      <c r="E407" s="698" t="s">
        <v>551</v>
      </c>
      <c r="F407" s="699" t="s">
        <v>309</v>
      </c>
      <c r="G407" s="699" t="s">
        <v>557</v>
      </c>
      <c r="H407" s="696" t="s">
        <v>579</v>
      </c>
      <c r="I407" s="615"/>
      <c r="J407" s="615" t="s">
        <v>580</v>
      </c>
      <c r="K407" s="696" t="s">
        <v>572</v>
      </c>
      <c r="L407" s="701"/>
      <c r="M407" s="847">
        <v>15</v>
      </c>
      <c r="N407" s="846" t="e">
        <f t="shared" si="11"/>
        <v>#VALUE!</v>
      </c>
      <c r="O407" s="847">
        <v>8</v>
      </c>
      <c r="P407" s="625" t="s">
        <v>1093</v>
      </c>
      <c r="Q407" s="625" t="s">
        <v>1232</v>
      </c>
    </row>
    <row r="408" spans="1:17" x14ac:dyDescent="0.25">
      <c r="A408" s="695" t="s">
        <v>305</v>
      </c>
      <c r="B408" s="695" t="s">
        <v>305</v>
      </c>
      <c r="C408" s="696">
        <v>2021</v>
      </c>
      <c r="D408" s="697" t="s">
        <v>476</v>
      </c>
      <c r="E408" s="698" t="s">
        <v>551</v>
      </c>
      <c r="F408" s="699" t="s">
        <v>309</v>
      </c>
      <c r="G408" s="699" t="s">
        <v>557</v>
      </c>
      <c r="H408" s="696" t="s">
        <v>579</v>
      </c>
      <c r="I408" s="615"/>
      <c r="J408" s="615" t="s">
        <v>580</v>
      </c>
      <c r="K408" s="696" t="s">
        <v>572</v>
      </c>
      <c r="L408" s="701"/>
      <c r="M408" s="847">
        <v>0</v>
      </c>
      <c r="N408" s="846" t="e">
        <f t="shared" si="11"/>
        <v>#VALUE!</v>
      </c>
      <c r="O408" s="847">
        <v>0</v>
      </c>
      <c r="P408" s="625" t="s">
        <v>1093</v>
      </c>
      <c r="Q408" s="625"/>
    </row>
    <row r="409" spans="1:17" x14ac:dyDescent="0.25">
      <c r="A409" s="695" t="s">
        <v>305</v>
      </c>
      <c r="B409" s="695" t="s">
        <v>305</v>
      </c>
      <c r="C409" s="696">
        <v>2021</v>
      </c>
      <c r="D409" s="697" t="s">
        <v>477</v>
      </c>
      <c r="E409" s="698" t="s">
        <v>551</v>
      </c>
      <c r="F409" s="699" t="s">
        <v>309</v>
      </c>
      <c r="G409" s="699" t="s">
        <v>557</v>
      </c>
      <c r="H409" s="696" t="s">
        <v>579</v>
      </c>
      <c r="I409" s="615"/>
      <c r="J409" s="615" t="s">
        <v>580</v>
      </c>
      <c r="K409" s="696" t="s">
        <v>572</v>
      </c>
      <c r="L409" s="701"/>
      <c r="M409" s="847">
        <v>0</v>
      </c>
      <c r="N409" s="846" t="e">
        <f t="shared" si="11"/>
        <v>#VALUE!</v>
      </c>
      <c r="O409" s="847">
        <v>0</v>
      </c>
      <c r="P409" s="625" t="s">
        <v>1093</v>
      </c>
      <c r="Q409" s="625"/>
    </row>
    <row r="410" spans="1:17" x14ac:dyDescent="0.25">
      <c r="A410" s="695" t="s">
        <v>305</v>
      </c>
      <c r="B410" s="695" t="s">
        <v>305</v>
      </c>
      <c r="C410" s="696">
        <v>2021</v>
      </c>
      <c r="D410" s="697" t="s">
        <v>404</v>
      </c>
      <c r="E410" s="698" t="s">
        <v>551</v>
      </c>
      <c r="F410" s="699" t="s">
        <v>309</v>
      </c>
      <c r="G410" s="699" t="s">
        <v>557</v>
      </c>
      <c r="H410" s="696" t="s">
        <v>579</v>
      </c>
      <c r="I410" s="615"/>
      <c r="J410" s="615" t="s">
        <v>580</v>
      </c>
      <c r="K410" s="696" t="s">
        <v>572</v>
      </c>
      <c r="L410" s="701"/>
      <c r="M410" s="847">
        <v>0</v>
      </c>
      <c r="N410" s="846" t="e">
        <f t="shared" si="11"/>
        <v>#VALUE!</v>
      </c>
      <c r="O410" s="847">
        <v>0</v>
      </c>
      <c r="P410" s="625" t="s">
        <v>1093</v>
      </c>
      <c r="Q410" s="625"/>
    </row>
    <row r="411" spans="1:17" x14ac:dyDescent="0.25">
      <c r="A411" s="695" t="s">
        <v>305</v>
      </c>
      <c r="B411" s="695" t="s">
        <v>305</v>
      </c>
      <c r="C411" s="696">
        <v>2021</v>
      </c>
      <c r="D411" s="697" t="s">
        <v>515</v>
      </c>
      <c r="E411" s="698" t="s">
        <v>551</v>
      </c>
      <c r="F411" s="699" t="s">
        <v>309</v>
      </c>
      <c r="G411" s="699" t="s">
        <v>557</v>
      </c>
      <c r="H411" s="696" t="s">
        <v>579</v>
      </c>
      <c r="I411" s="615"/>
      <c r="J411" s="615" t="s">
        <v>580</v>
      </c>
      <c r="K411" s="696" t="s">
        <v>572</v>
      </c>
      <c r="L411" s="701"/>
      <c r="M411" s="847">
        <v>0</v>
      </c>
      <c r="N411" s="846" t="e">
        <f t="shared" si="11"/>
        <v>#VALUE!</v>
      </c>
      <c r="O411" s="847">
        <v>0</v>
      </c>
      <c r="P411" s="625" t="s">
        <v>1093</v>
      </c>
      <c r="Q411" s="625"/>
    </row>
    <row r="412" spans="1:17" x14ac:dyDescent="0.25">
      <c r="A412" s="695" t="s">
        <v>305</v>
      </c>
      <c r="B412" s="695" t="s">
        <v>305</v>
      </c>
      <c r="C412" s="696">
        <v>2021</v>
      </c>
      <c r="D412" s="697" t="s">
        <v>516</v>
      </c>
      <c r="E412" s="698" t="s">
        <v>551</v>
      </c>
      <c r="F412" s="699" t="s">
        <v>309</v>
      </c>
      <c r="G412" s="699" t="s">
        <v>557</v>
      </c>
      <c r="H412" s="696" t="s">
        <v>579</v>
      </c>
      <c r="I412" s="615"/>
      <c r="J412" s="615" t="s">
        <v>580</v>
      </c>
      <c r="K412" s="696" t="s">
        <v>572</v>
      </c>
      <c r="L412" s="701"/>
      <c r="M412" s="847">
        <v>0</v>
      </c>
      <c r="N412" s="846" t="e">
        <f t="shared" si="11"/>
        <v>#VALUE!</v>
      </c>
      <c r="O412" s="847">
        <v>0</v>
      </c>
      <c r="P412" s="625" t="s">
        <v>1093</v>
      </c>
      <c r="Q412" s="625"/>
    </row>
    <row r="413" spans="1:17" ht="39.6" x14ac:dyDescent="0.25">
      <c r="A413" s="695" t="s">
        <v>305</v>
      </c>
      <c r="B413" s="695" t="s">
        <v>305</v>
      </c>
      <c r="C413" s="696">
        <v>2021</v>
      </c>
      <c r="D413" s="697" t="s">
        <v>517</v>
      </c>
      <c r="E413" s="698" t="s">
        <v>551</v>
      </c>
      <c r="F413" s="699" t="s">
        <v>309</v>
      </c>
      <c r="G413" s="699" t="s">
        <v>557</v>
      </c>
      <c r="H413" s="696" t="s">
        <v>579</v>
      </c>
      <c r="I413" s="615"/>
      <c r="J413" s="615" t="s">
        <v>580</v>
      </c>
      <c r="K413" s="696" t="s">
        <v>572</v>
      </c>
      <c r="L413" s="701"/>
      <c r="M413" s="847">
        <v>56</v>
      </c>
      <c r="N413" s="846" t="e">
        <f t="shared" si="11"/>
        <v>#VALUE!</v>
      </c>
      <c r="O413" s="847">
        <v>12</v>
      </c>
      <c r="P413" s="625" t="s">
        <v>1093</v>
      </c>
      <c r="Q413" s="625" t="s">
        <v>1232</v>
      </c>
    </row>
    <row r="414" spans="1:17" x14ac:dyDescent="0.25">
      <c r="A414" s="695" t="s">
        <v>305</v>
      </c>
      <c r="B414" s="695" t="s">
        <v>305</v>
      </c>
      <c r="C414" s="696">
        <v>2021</v>
      </c>
      <c r="D414" s="697" t="s">
        <v>481</v>
      </c>
      <c r="E414" s="698" t="s">
        <v>551</v>
      </c>
      <c r="F414" s="699" t="s">
        <v>309</v>
      </c>
      <c r="G414" s="699" t="s">
        <v>557</v>
      </c>
      <c r="H414" s="696" t="s">
        <v>579</v>
      </c>
      <c r="I414" s="615"/>
      <c r="J414" s="615" t="s">
        <v>580</v>
      </c>
      <c r="K414" s="696" t="s">
        <v>572</v>
      </c>
      <c r="L414" s="701"/>
      <c r="M414" s="847">
        <v>0</v>
      </c>
      <c r="N414" s="846" t="e">
        <f t="shared" si="11"/>
        <v>#VALUE!</v>
      </c>
      <c r="O414" s="847">
        <v>0</v>
      </c>
      <c r="P414" s="625" t="s">
        <v>1093</v>
      </c>
      <c r="Q414" s="625"/>
    </row>
    <row r="415" spans="1:17" x14ac:dyDescent="0.25">
      <c r="A415" s="695" t="s">
        <v>305</v>
      </c>
      <c r="B415" s="695" t="s">
        <v>305</v>
      </c>
      <c r="C415" s="696">
        <v>2021</v>
      </c>
      <c r="D415" s="697" t="s">
        <v>483</v>
      </c>
      <c r="E415" s="698" t="s">
        <v>551</v>
      </c>
      <c r="F415" s="699" t="s">
        <v>309</v>
      </c>
      <c r="G415" s="699" t="s">
        <v>557</v>
      </c>
      <c r="H415" s="696" t="s">
        <v>579</v>
      </c>
      <c r="I415" s="615"/>
      <c r="J415" s="615" t="s">
        <v>580</v>
      </c>
      <c r="K415" s="696" t="s">
        <v>572</v>
      </c>
      <c r="L415" s="701"/>
      <c r="M415" s="847">
        <v>0</v>
      </c>
      <c r="N415" s="846" t="e">
        <f t="shared" si="11"/>
        <v>#VALUE!</v>
      </c>
      <c r="O415" s="847">
        <v>0</v>
      </c>
      <c r="P415" s="625" t="s">
        <v>1093</v>
      </c>
      <c r="Q415" s="625"/>
    </row>
    <row r="416" spans="1:17" ht="39.6" x14ac:dyDescent="0.25">
      <c r="A416" s="695" t="s">
        <v>305</v>
      </c>
      <c r="B416" s="695" t="s">
        <v>305</v>
      </c>
      <c r="C416" s="696">
        <v>2021</v>
      </c>
      <c r="D416" s="697" t="s">
        <v>485</v>
      </c>
      <c r="E416" s="698" t="s">
        <v>551</v>
      </c>
      <c r="F416" s="699" t="s">
        <v>309</v>
      </c>
      <c r="G416" s="699" t="s">
        <v>557</v>
      </c>
      <c r="H416" s="696" t="s">
        <v>579</v>
      </c>
      <c r="I416" s="615"/>
      <c r="J416" s="615" t="s">
        <v>580</v>
      </c>
      <c r="K416" s="696" t="s">
        <v>572</v>
      </c>
      <c r="L416" s="701"/>
      <c r="M416" s="847">
        <v>1</v>
      </c>
      <c r="N416" s="846" t="e">
        <f t="shared" ref="N416:N421" si="12">100*M416/J416</f>
        <v>#VALUE!</v>
      </c>
      <c r="O416" s="847">
        <v>1</v>
      </c>
      <c r="P416" s="625" t="s">
        <v>1093</v>
      </c>
      <c r="Q416" s="625" t="s">
        <v>1232</v>
      </c>
    </row>
    <row r="417" spans="1:17" ht="39.6" x14ac:dyDescent="0.25">
      <c r="A417" s="695" t="s">
        <v>305</v>
      </c>
      <c r="B417" s="695" t="s">
        <v>305</v>
      </c>
      <c r="C417" s="696">
        <v>2021</v>
      </c>
      <c r="D417" s="697" t="s">
        <v>489</v>
      </c>
      <c r="E417" s="698" t="s">
        <v>551</v>
      </c>
      <c r="F417" s="699" t="s">
        <v>309</v>
      </c>
      <c r="G417" s="699" t="s">
        <v>557</v>
      </c>
      <c r="H417" s="696" t="s">
        <v>579</v>
      </c>
      <c r="I417" s="615"/>
      <c r="J417" s="615" t="s">
        <v>580</v>
      </c>
      <c r="K417" s="696" t="s">
        <v>572</v>
      </c>
      <c r="L417" s="701"/>
      <c r="M417" s="847">
        <v>2</v>
      </c>
      <c r="N417" s="846" t="e">
        <f t="shared" si="12"/>
        <v>#VALUE!</v>
      </c>
      <c r="O417" s="847">
        <v>2</v>
      </c>
      <c r="P417" s="625" t="s">
        <v>1093</v>
      </c>
      <c r="Q417" s="625" t="s">
        <v>1232</v>
      </c>
    </row>
    <row r="418" spans="1:17" x14ac:dyDescent="0.25">
      <c r="A418" s="695" t="s">
        <v>305</v>
      </c>
      <c r="B418" s="695" t="s">
        <v>305</v>
      </c>
      <c r="C418" s="696">
        <v>2021</v>
      </c>
      <c r="D418" s="697" t="s">
        <v>490</v>
      </c>
      <c r="E418" s="698" t="s">
        <v>551</v>
      </c>
      <c r="F418" s="699" t="s">
        <v>309</v>
      </c>
      <c r="G418" s="699" t="s">
        <v>557</v>
      </c>
      <c r="H418" s="696" t="s">
        <v>579</v>
      </c>
      <c r="I418" s="615"/>
      <c r="J418" s="615" t="s">
        <v>580</v>
      </c>
      <c r="K418" s="696" t="s">
        <v>572</v>
      </c>
      <c r="L418" s="701"/>
      <c r="M418" s="847">
        <v>0</v>
      </c>
      <c r="N418" s="846" t="e">
        <f t="shared" si="12"/>
        <v>#VALUE!</v>
      </c>
      <c r="O418" s="847">
        <v>0</v>
      </c>
      <c r="P418" s="625" t="s">
        <v>1093</v>
      </c>
      <c r="Q418" s="625"/>
    </row>
    <row r="419" spans="1:17" x14ac:dyDescent="0.25">
      <c r="A419" s="695" t="s">
        <v>305</v>
      </c>
      <c r="B419" s="695" t="s">
        <v>305</v>
      </c>
      <c r="C419" s="696">
        <v>2021</v>
      </c>
      <c r="D419" s="697" t="s">
        <v>491</v>
      </c>
      <c r="E419" s="698" t="s">
        <v>551</v>
      </c>
      <c r="F419" s="699" t="s">
        <v>309</v>
      </c>
      <c r="G419" s="699" t="s">
        <v>557</v>
      </c>
      <c r="H419" s="696" t="s">
        <v>579</v>
      </c>
      <c r="I419" s="615"/>
      <c r="J419" s="615" t="s">
        <v>580</v>
      </c>
      <c r="K419" s="696" t="s">
        <v>572</v>
      </c>
      <c r="L419" s="701"/>
      <c r="M419" s="847">
        <v>0</v>
      </c>
      <c r="N419" s="846" t="e">
        <f t="shared" si="12"/>
        <v>#VALUE!</v>
      </c>
      <c r="O419" s="847">
        <v>0</v>
      </c>
      <c r="P419" s="625" t="s">
        <v>1093</v>
      </c>
      <c r="Q419" s="625"/>
    </row>
    <row r="420" spans="1:17" x14ac:dyDescent="0.25">
      <c r="A420" s="695" t="s">
        <v>305</v>
      </c>
      <c r="B420" s="695" t="s">
        <v>305</v>
      </c>
      <c r="C420" s="696">
        <v>2021</v>
      </c>
      <c r="D420" s="697" t="s">
        <v>403</v>
      </c>
      <c r="E420" s="698" t="s">
        <v>551</v>
      </c>
      <c r="F420" s="699" t="s">
        <v>309</v>
      </c>
      <c r="G420" s="699" t="s">
        <v>557</v>
      </c>
      <c r="H420" s="696" t="s">
        <v>579</v>
      </c>
      <c r="I420" s="615"/>
      <c r="J420" s="615" t="s">
        <v>580</v>
      </c>
      <c r="K420" s="696" t="s">
        <v>572</v>
      </c>
      <c r="L420" s="701"/>
      <c r="M420" s="847">
        <v>0</v>
      </c>
      <c r="N420" s="846" t="e">
        <f t="shared" si="12"/>
        <v>#VALUE!</v>
      </c>
      <c r="O420" s="847">
        <v>0</v>
      </c>
      <c r="P420" s="625" t="s">
        <v>1093</v>
      </c>
      <c r="Q420" s="625"/>
    </row>
    <row r="421" spans="1:17" x14ac:dyDescent="0.25">
      <c r="A421" s="695" t="s">
        <v>305</v>
      </c>
      <c r="B421" s="695" t="s">
        <v>305</v>
      </c>
      <c r="C421" s="696">
        <v>2021</v>
      </c>
      <c r="D421" s="697" t="s">
        <v>402</v>
      </c>
      <c r="E421" s="698" t="s">
        <v>551</v>
      </c>
      <c r="F421" s="699" t="s">
        <v>309</v>
      </c>
      <c r="G421" s="699" t="s">
        <v>557</v>
      </c>
      <c r="H421" s="696" t="s">
        <v>579</v>
      </c>
      <c r="I421" s="615"/>
      <c r="J421" s="615" t="s">
        <v>580</v>
      </c>
      <c r="K421" s="696" t="s">
        <v>572</v>
      </c>
      <c r="L421" s="701"/>
      <c r="M421" s="847">
        <v>0</v>
      </c>
      <c r="N421" s="846" t="e">
        <f t="shared" si="12"/>
        <v>#VALUE!</v>
      </c>
      <c r="O421" s="847">
        <v>0</v>
      </c>
      <c r="P421" s="625" t="s">
        <v>1093</v>
      </c>
      <c r="Q421" s="625"/>
    </row>
    <row r="422" spans="1:17" x14ac:dyDescent="0.25">
      <c r="J422" s="630"/>
      <c r="K422" s="630"/>
      <c r="M422" s="681"/>
      <c r="N422" s="681"/>
      <c r="O422" s="681"/>
    </row>
    <row r="423" spans="1:17" x14ac:dyDescent="0.25">
      <c r="J423" s="630"/>
      <c r="K423" s="630"/>
      <c r="M423" s="681"/>
      <c r="N423" s="681"/>
      <c r="O423" s="681"/>
    </row>
    <row r="424" spans="1:17" x14ac:dyDescent="0.25">
      <c r="J424" s="630"/>
      <c r="K424" s="630"/>
      <c r="M424" s="681"/>
      <c r="N424" s="681"/>
      <c r="O424" s="681"/>
    </row>
    <row r="425" spans="1:17" x14ac:dyDescent="0.25">
      <c r="J425" s="630"/>
      <c r="K425" s="630"/>
      <c r="M425" s="681"/>
      <c r="N425" s="681"/>
      <c r="O425" s="681"/>
    </row>
    <row r="426" spans="1:17" x14ac:dyDescent="0.25">
      <c r="J426" s="630"/>
      <c r="K426" s="630"/>
      <c r="M426" s="681"/>
      <c r="N426" s="681"/>
      <c r="O426" s="681"/>
    </row>
    <row r="427" spans="1:17" x14ac:dyDescent="0.25">
      <c r="J427" s="630"/>
      <c r="K427" s="630"/>
      <c r="M427" s="681"/>
      <c r="N427" s="681"/>
      <c r="O427" s="681"/>
    </row>
    <row r="428" spans="1:17" x14ac:dyDescent="0.25">
      <c r="J428" s="630"/>
      <c r="K428" s="630"/>
      <c r="M428" s="681"/>
      <c r="N428" s="681"/>
      <c r="O428" s="681"/>
    </row>
    <row r="429" spans="1:17" x14ac:dyDescent="0.25">
      <c r="J429" s="630"/>
      <c r="K429" s="630"/>
      <c r="M429" s="681"/>
      <c r="N429" s="681"/>
      <c r="O429" s="681"/>
    </row>
    <row r="430" spans="1:17" x14ac:dyDescent="0.25">
      <c r="J430" s="630"/>
      <c r="K430" s="630"/>
      <c r="M430" s="681"/>
      <c r="N430" s="681"/>
      <c r="O430" s="681"/>
    </row>
    <row r="431" spans="1:17" x14ac:dyDescent="0.25">
      <c r="J431" s="630"/>
      <c r="K431" s="630"/>
      <c r="M431" s="681"/>
      <c r="N431" s="681"/>
      <c r="O431" s="681"/>
    </row>
    <row r="432" spans="1:17" x14ac:dyDescent="0.25">
      <c r="J432" s="630"/>
      <c r="K432" s="630"/>
      <c r="M432" s="681"/>
      <c r="N432" s="681"/>
      <c r="O432" s="681"/>
    </row>
    <row r="433" spans="10:15" x14ac:dyDescent="0.25">
      <c r="J433" s="630"/>
      <c r="K433" s="630"/>
      <c r="M433" s="681"/>
      <c r="N433" s="681"/>
      <c r="O433" s="681"/>
    </row>
    <row r="434" spans="10:15" x14ac:dyDescent="0.25">
      <c r="J434" s="630"/>
      <c r="K434" s="630"/>
      <c r="M434" s="681"/>
      <c r="N434" s="681"/>
      <c r="O434" s="681"/>
    </row>
    <row r="435" spans="10:15" x14ac:dyDescent="0.25">
      <c r="J435" s="630"/>
      <c r="K435" s="630"/>
      <c r="M435" s="681"/>
      <c r="N435" s="681"/>
      <c r="O435" s="681"/>
    </row>
    <row r="436" spans="10:15" x14ac:dyDescent="0.25">
      <c r="J436" s="630"/>
      <c r="K436" s="630"/>
      <c r="M436" s="681"/>
      <c r="N436" s="681"/>
      <c r="O436" s="681"/>
    </row>
    <row r="437" spans="10:15" x14ac:dyDescent="0.25">
      <c r="J437" s="630"/>
      <c r="K437" s="630"/>
      <c r="M437" s="681"/>
      <c r="N437" s="681"/>
      <c r="O437" s="681"/>
    </row>
    <row r="438" spans="10:15" x14ac:dyDescent="0.25">
      <c r="J438" s="630"/>
      <c r="K438" s="630"/>
      <c r="M438" s="681"/>
      <c r="N438" s="681"/>
      <c r="O438" s="681"/>
    </row>
    <row r="439" spans="10:15" x14ac:dyDescent="0.25">
      <c r="J439" s="630"/>
      <c r="K439" s="630"/>
      <c r="M439" s="681"/>
      <c r="N439" s="681"/>
      <c r="O439" s="681"/>
    </row>
    <row r="440" spans="10:15" x14ac:dyDescent="0.25">
      <c r="J440" s="630"/>
      <c r="K440" s="630"/>
      <c r="M440" s="681"/>
      <c r="N440" s="681"/>
      <c r="O440" s="681"/>
    </row>
    <row r="441" spans="10:15" x14ac:dyDescent="0.25">
      <c r="J441" s="630"/>
      <c r="K441" s="630"/>
      <c r="M441" s="681"/>
      <c r="N441" s="681"/>
      <c r="O441" s="681"/>
    </row>
    <row r="442" spans="10:15" x14ac:dyDescent="0.25">
      <c r="J442" s="630"/>
      <c r="K442" s="630"/>
      <c r="M442" s="681"/>
      <c r="N442" s="681"/>
      <c r="O442" s="681"/>
    </row>
    <row r="443" spans="10:15" x14ac:dyDescent="0.25">
      <c r="J443" s="630"/>
      <c r="K443" s="630"/>
      <c r="M443" s="681"/>
      <c r="N443" s="681"/>
      <c r="O443" s="681"/>
    </row>
    <row r="444" spans="10:15" x14ac:dyDescent="0.25">
      <c r="J444" s="630"/>
      <c r="K444" s="630"/>
      <c r="M444" s="681"/>
      <c r="N444" s="681"/>
      <c r="O444" s="681"/>
    </row>
    <row r="445" spans="10:15" x14ac:dyDescent="0.25">
      <c r="J445" s="630"/>
      <c r="K445" s="630"/>
      <c r="M445" s="681"/>
      <c r="N445" s="681"/>
      <c r="O445" s="681"/>
    </row>
    <row r="446" spans="10:15" x14ac:dyDescent="0.25">
      <c r="J446" s="630"/>
      <c r="K446" s="630"/>
      <c r="M446" s="681"/>
      <c r="N446" s="681"/>
      <c r="O446" s="681"/>
    </row>
    <row r="447" spans="10:15" x14ac:dyDescent="0.25">
      <c r="J447" s="630"/>
      <c r="K447" s="630"/>
      <c r="M447" s="681"/>
      <c r="N447" s="681"/>
      <c r="O447" s="681"/>
    </row>
    <row r="448" spans="10:15" x14ac:dyDescent="0.25">
      <c r="J448" s="630"/>
      <c r="K448" s="630"/>
      <c r="M448" s="681"/>
      <c r="N448" s="681"/>
      <c r="O448" s="681"/>
    </row>
    <row r="449" spans="10:15" x14ac:dyDescent="0.25">
      <c r="J449" s="630"/>
      <c r="K449" s="630"/>
      <c r="M449" s="681"/>
      <c r="N449" s="681"/>
      <c r="O449" s="681"/>
    </row>
    <row r="450" spans="10:15" x14ac:dyDescent="0.25">
      <c r="J450" s="630"/>
      <c r="K450" s="630"/>
      <c r="M450" s="681"/>
      <c r="N450" s="681"/>
      <c r="O450" s="681"/>
    </row>
    <row r="451" spans="10:15" x14ac:dyDescent="0.25">
      <c r="J451" s="630"/>
      <c r="K451" s="630"/>
      <c r="M451" s="681"/>
      <c r="N451" s="681"/>
      <c r="O451" s="681"/>
    </row>
    <row r="452" spans="10:15" x14ac:dyDescent="0.25">
      <c r="J452" s="630"/>
      <c r="K452" s="630"/>
      <c r="M452" s="681"/>
      <c r="N452" s="681"/>
      <c r="O452" s="681"/>
    </row>
    <row r="453" spans="10:15" x14ac:dyDescent="0.25">
      <c r="J453" s="630"/>
      <c r="K453" s="630"/>
      <c r="M453" s="681"/>
      <c r="N453" s="681"/>
      <c r="O453" s="681"/>
    </row>
    <row r="454" spans="10:15" x14ac:dyDescent="0.25">
      <c r="J454" s="630"/>
      <c r="K454" s="630"/>
      <c r="M454" s="681"/>
      <c r="N454" s="681"/>
      <c r="O454" s="681"/>
    </row>
    <row r="455" spans="10:15" x14ac:dyDescent="0.25">
      <c r="J455" s="630"/>
      <c r="K455" s="630"/>
      <c r="M455" s="681"/>
      <c r="N455" s="681"/>
      <c r="O455" s="681"/>
    </row>
    <row r="456" spans="10:15" x14ac:dyDescent="0.25">
      <c r="M456" s="681"/>
      <c r="N456" s="681"/>
      <c r="O456" s="681"/>
    </row>
    <row r="457" spans="10:15" x14ac:dyDescent="0.25">
      <c r="M457" s="681"/>
      <c r="N457" s="681"/>
      <c r="O457" s="681"/>
    </row>
    <row r="458" spans="10:15" x14ac:dyDescent="0.25">
      <c r="M458" s="681"/>
      <c r="N458" s="681"/>
      <c r="O458" s="681"/>
    </row>
    <row r="459" spans="10:15" x14ac:dyDescent="0.25">
      <c r="M459" s="681"/>
      <c r="N459" s="681"/>
      <c r="O459" s="681"/>
    </row>
    <row r="460" spans="10:15" x14ac:dyDescent="0.25">
      <c r="M460" s="681"/>
      <c r="N460" s="681"/>
      <c r="O460" s="681"/>
    </row>
  </sheetData>
  <sortState xmlns:xlrd2="http://schemas.microsoft.com/office/spreadsheetml/2017/richdata2" ref="B352:Q421">
    <sortCondition ref="D352:D42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1"/>
  <sheetViews>
    <sheetView view="pageBreakPreview" topLeftCell="N25" zoomScale="60" zoomScaleNormal="60" workbookViewId="0">
      <selection activeCell="Y5" sqref="Y5"/>
    </sheetView>
  </sheetViews>
  <sheetFormatPr defaultColWidth="39.5546875" defaultRowHeight="13.2" x14ac:dyDescent="0.25"/>
  <cols>
    <col min="1" max="1" width="11.88671875" style="6" customWidth="1"/>
    <col min="2" max="2" width="14.6640625" style="6" customWidth="1"/>
    <col min="3" max="3" width="18" style="6" customWidth="1"/>
    <col min="4" max="4" width="17.5546875" style="6" customWidth="1"/>
    <col min="5" max="5" width="39.5546875" style="118"/>
    <col min="6" max="6" width="30.5546875" style="6" customWidth="1"/>
    <col min="7" max="7" width="39.5546875" style="6"/>
    <col min="8" max="8" width="20.33203125" style="6" customWidth="1"/>
    <col min="9" max="9" width="18.44140625" style="6" customWidth="1"/>
    <col min="10" max="10" width="24" style="6" customWidth="1"/>
    <col min="11" max="11" width="21" style="6" customWidth="1"/>
    <col min="12" max="12" width="17.6640625" style="6" customWidth="1"/>
    <col min="13" max="13" width="35.44140625" style="6" customWidth="1"/>
    <col min="14" max="16384" width="39.5546875" style="6"/>
  </cols>
  <sheetData>
    <row r="1" spans="1:25" ht="13.8" thickBot="1" x14ac:dyDescent="0.3">
      <c r="A1" s="103" t="s">
        <v>40</v>
      </c>
      <c r="G1" s="104"/>
    </row>
    <row r="2" spans="1:25" ht="13.8" thickBot="1" x14ac:dyDescent="0.3">
      <c r="X2" s="105" t="s">
        <v>1</v>
      </c>
      <c r="Y2" s="550" t="s">
        <v>2</v>
      </c>
    </row>
    <row r="3" spans="1:25" ht="13.8" thickBot="1" x14ac:dyDescent="0.3">
      <c r="A3" s="7"/>
      <c r="B3" s="7"/>
      <c r="C3" s="7"/>
      <c r="D3" s="7"/>
      <c r="E3" s="119"/>
      <c r="F3" s="7"/>
      <c r="G3" s="7"/>
      <c r="H3" s="7"/>
      <c r="I3" s="7"/>
      <c r="J3" s="7"/>
      <c r="K3" s="7"/>
      <c r="L3" s="7"/>
      <c r="N3" s="7"/>
      <c r="O3" s="7"/>
      <c r="P3" s="7"/>
      <c r="Q3" s="7"/>
      <c r="R3" s="7"/>
      <c r="S3" s="7"/>
      <c r="T3" s="7"/>
      <c r="U3" s="7"/>
      <c r="V3" s="7"/>
      <c r="X3" s="106" t="s">
        <v>3</v>
      </c>
      <c r="Y3" s="107">
        <v>2021</v>
      </c>
    </row>
    <row r="4" spans="1:25" ht="50.25" customHeight="1" thickBot="1" x14ac:dyDescent="0.3">
      <c r="A4" s="551" t="s">
        <v>4</v>
      </c>
      <c r="B4" s="551" t="s">
        <v>30</v>
      </c>
      <c r="C4" s="551" t="s">
        <v>41</v>
      </c>
      <c r="D4" s="248" t="s">
        <v>8</v>
      </c>
      <c r="E4" s="551" t="s">
        <v>6</v>
      </c>
      <c r="F4" s="551" t="s">
        <v>42</v>
      </c>
      <c r="G4" s="250" t="s">
        <v>43</v>
      </c>
      <c r="H4" s="551" t="s">
        <v>44</v>
      </c>
      <c r="I4" s="551" t="s">
        <v>45</v>
      </c>
      <c r="J4" s="551" t="s">
        <v>46</v>
      </c>
      <c r="K4" s="551" t="s">
        <v>47</v>
      </c>
      <c r="L4" s="551" t="s">
        <v>48</v>
      </c>
      <c r="M4" s="551" t="s">
        <v>15</v>
      </c>
      <c r="N4" s="251" t="s">
        <v>49</v>
      </c>
      <c r="O4" s="251" t="s">
        <v>50</v>
      </c>
      <c r="P4" s="251" t="s">
        <v>21</v>
      </c>
      <c r="Q4" s="251" t="s">
        <v>51</v>
      </c>
      <c r="R4" s="251" t="s">
        <v>52</v>
      </c>
      <c r="S4" s="251" t="s">
        <v>53</v>
      </c>
      <c r="T4" s="251" t="s">
        <v>54</v>
      </c>
      <c r="U4" s="251" t="s">
        <v>55</v>
      </c>
      <c r="V4" s="251" t="s">
        <v>56</v>
      </c>
      <c r="W4" s="251" t="s">
        <v>57</v>
      </c>
      <c r="X4" s="251" t="s">
        <v>58</v>
      </c>
      <c r="Y4" s="251" t="s">
        <v>59</v>
      </c>
    </row>
    <row r="5" spans="1:25" ht="131.25" customHeight="1" x14ac:dyDescent="0.25">
      <c r="A5" s="109" t="s">
        <v>305</v>
      </c>
      <c r="B5" s="117">
        <v>2021</v>
      </c>
      <c r="C5" s="110" t="s">
        <v>308</v>
      </c>
      <c r="D5" s="109" t="s">
        <v>326</v>
      </c>
      <c r="E5" s="101" t="s">
        <v>581</v>
      </c>
      <c r="F5" s="109" t="s">
        <v>311</v>
      </c>
      <c r="G5" s="101" t="s">
        <v>610</v>
      </c>
      <c r="H5" s="109" t="s">
        <v>572</v>
      </c>
      <c r="I5" s="109" t="s">
        <v>313</v>
      </c>
      <c r="J5" s="109" t="s">
        <v>313</v>
      </c>
      <c r="K5" s="111" t="s">
        <v>313</v>
      </c>
      <c r="L5" s="111" t="s">
        <v>572</v>
      </c>
      <c r="M5" s="101" t="s">
        <v>582</v>
      </c>
      <c r="N5" s="488" t="s">
        <v>1156</v>
      </c>
      <c r="O5" s="488" t="s">
        <v>1157</v>
      </c>
      <c r="P5" s="489" t="s">
        <v>669</v>
      </c>
      <c r="Q5" s="489" t="s">
        <v>311</v>
      </c>
      <c r="R5" s="489" t="s">
        <v>311</v>
      </c>
      <c r="S5" s="489" t="s">
        <v>313</v>
      </c>
      <c r="T5" s="489" t="s">
        <v>313</v>
      </c>
      <c r="U5" s="489" t="s">
        <v>313</v>
      </c>
      <c r="V5" s="489" t="s">
        <v>313</v>
      </c>
      <c r="W5" s="489" t="s">
        <v>313</v>
      </c>
      <c r="X5" s="489" t="s">
        <v>311</v>
      </c>
      <c r="Y5" s="756" t="s">
        <v>1180</v>
      </c>
    </row>
    <row r="6" spans="1:25" ht="26.4" x14ac:dyDescent="0.25">
      <c r="A6" s="89" t="s">
        <v>305</v>
      </c>
      <c r="B6" s="89">
        <v>2021</v>
      </c>
      <c r="C6" s="102" t="s">
        <v>308</v>
      </c>
      <c r="D6" s="89" t="s">
        <v>583</v>
      </c>
      <c r="E6" s="112" t="s">
        <v>307</v>
      </c>
      <c r="F6" s="89" t="s">
        <v>311</v>
      </c>
      <c r="G6" s="113" t="s">
        <v>584</v>
      </c>
      <c r="H6" s="89" t="s">
        <v>572</v>
      </c>
      <c r="I6" s="89" t="s">
        <v>313</v>
      </c>
      <c r="J6" s="89" t="s">
        <v>313</v>
      </c>
      <c r="K6" s="114" t="s">
        <v>313</v>
      </c>
      <c r="L6" s="115" t="s">
        <v>572</v>
      </c>
      <c r="M6" s="89"/>
      <c r="N6" s="549" t="s">
        <v>572</v>
      </c>
      <c r="O6" s="549" t="s">
        <v>572</v>
      </c>
      <c r="P6" s="549" t="s">
        <v>572</v>
      </c>
      <c r="Q6" s="549" t="s">
        <v>572</v>
      </c>
      <c r="R6" s="549" t="s">
        <v>572</v>
      </c>
      <c r="S6" s="549" t="s">
        <v>572</v>
      </c>
      <c r="T6" s="549" t="s">
        <v>572</v>
      </c>
      <c r="U6" s="549" t="s">
        <v>572</v>
      </c>
      <c r="V6" s="549" t="s">
        <v>572</v>
      </c>
      <c r="W6" s="549" t="s">
        <v>572</v>
      </c>
      <c r="X6" s="549" t="s">
        <v>572</v>
      </c>
      <c r="Y6" s="549"/>
    </row>
    <row r="7" spans="1:25" ht="27" x14ac:dyDescent="0.3">
      <c r="A7" s="89" t="s">
        <v>305</v>
      </c>
      <c r="B7" s="89">
        <v>2021</v>
      </c>
      <c r="C7" s="102" t="s">
        <v>308</v>
      </c>
      <c r="D7" s="89" t="s">
        <v>583</v>
      </c>
      <c r="E7" s="120" t="s">
        <v>585</v>
      </c>
      <c r="F7" s="89" t="s">
        <v>311</v>
      </c>
      <c r="G7" s="113" t="s">
        <v>586</v>
      </c>
      <c r="H7" s="89" t="s">
        <v>572</v>
      </c>
      <c r="I7" s="89" t="s">
        <v>587</v>
      </c>
      <c r="J7" s="89" t="s">
        <v>587</v>
      </c>
      <c r="K7" s="114" t="s">
        <v>587</v>
      </c>
      <c r="L7" s="115" t="s">
        <v>588</v>
      </c>
      <c r="M7" s="116"/>
      <c r="N7" s="549" t="s">
        <v>572</v>
      </c>
      <c r="O7" s="549" t="s">
        <v>572</v>
      </c>
      <c r="P7" s="549" t="s">
        <v>572</v>
      </c>
      <c r="Q7" s="549" t="s">
        <v>572</v>
      </c>
      <c r="R7" s="549" t="s">
        <v>572</v>
      </c>
      <c r="S7" s="549" t="s">
        <v>572</v>
      </c>
      <c r="T7" s="549" t="s">
        <v>572</v>
      </c>
      <c r="U7" s="549" t="s">
        <v>572</v>
      </c>
      <c r="V7" s="549" t="s">
        <v>572</v>
      </c>
      <c r="W7" s="549" t="s">
        <v>572</v>
      </c>
      <c r="X7" s="549" t="s">
        <v>572</v>
      </c>
      <c r="Y7" s="549"/>
    </row>
    <row r="8" spans="1:25" ht="27" x14ac:dyDescent="0.3">
      <c r="A8" s="89" t="s">
        <v>305</v>
      </c>
      <c r="B8" s="89">
        <v>2021</v>
      </c>
      <c r="C8" s="102" t="s">
        <v>308</v>
      </c>
      <c r="D8" s="89" t="s">
        <v>326</v>
      </c>
      <c r="E8" s="120" t="s">
        <v>589</v>
      </c>
      <c r="F8" s="89" t="s">
        <v>311</v>
      </c>
      <c r="G8" s="113" t="s">
        <v>586</v>
      </c>
      <c r="H8" s="89" t="s">
        <v>572</v>
      </c>
      <c r="I8" s="89" t="s">
        <v>587</v>
      </c>
      <c r="J8" s="89" t="s">
        <v>587</v>
      </c>
      <c r="K8" s="114" t="s">
        <v>587</v>
      </c>
      <c r="L8" s="115" t="s">
        <v>588</v>
      </c>
      <c r="M8" s="116"/>
      <c r="N8" s="549" t="s">
        <v>572</v>
      </c>
      <c r="O8" s="549" t="s">
        <v>572</v>
      </c>
      <c r="P8" s="549" t="s">
        <v>572</v>
      </c>
      <c r="Q8" s="549" t="s">
        <v>572</v>
      </c>
      <c r="R8" s="549" t="s">
        <v>572</v>
      </c>
      <c r="S8" s="549" t="s">
        <v>572</v>
      </c>
      <c r="T8" s="549" t="s">
        <v>572</v>
      </c>
      <c r="U8" s="549" t="s">
        <v>572</v>
      </c>
      <c r="V8" s="549" t="s">
        <v>572</v>
      </c>
      <c r="W8" s="549" t="s">
        <v>572</v>
      </c>
      <c r="X8" s="549" t="s">
        <v>572</v>
      </c>
      <c r="Y8" s="549"/>
    </row>
    <row r="9" spans="1:25" ht="27" x14ac:dyDescent="0.3">
      <c r="A9" s="89" t="s">
        <v>305</v>
      </c>
      <c r="B9" s="89">
        <v>2021</v>
      </c>
      <c r="C9" s="102" t="s">
        <v>308</v>
      </c>
      <c r="D9" s="89" t="s">
        <v>583</v>
      </c>
      <c r="E9" s="120" t="s">
        <v>590</v>
      </c>
      <c r="F9" s="89" t="s">
        <v>311</v>
      </c>
      <c r="G9" s="113" t="s">
        <v>586</v>
      </c>
      <c r="H9" s="89" t="s">
        <v>572</v>
      </c>
      <c r="I9" s="89" t="s">
        <v>587</v>
      </c>
      <c r="J9" s="89" t="s">
        <v>587</v>
      </c>
      <c r="K9" s="114" t="s">
        <v>587</v>
      </c>
      <c r="L9" s="115" t="s">
        <v>588</v>
      </c>
      <c r="M9" s="116"/>
      <c r="N9" s="549" t="s">
        <v>572</v>
      </c>
      <c r="O9" s="549" t="s">
        <v>572</v>
      </c>
      <c r="P9" s="549" t="s">
        <v>572</v>
      </c>
      <c r="Q9" s="549" t="s">
        <v>572</v>
      </c>
      <c r="R9" s="549" t="s">
        <v>572</v>
      </c>
      <c r="S9" s="549" t="s">
        <v>572</v>
      </c>
      <c r="T9" s="549" t="s">
        <v>572</v>
      </c>
      <c r="U9" s="549" t="s">
        <v>572</v>
      </c>
      <c r="V9" s="549" t="s">
        <v>572</v>
      </c>
      <c r="W9" s="549" t="s">
        <v>572</v>
      </c>
      <c r="X9" s="549" t="s">
        <v>572</v>
      </c>
      <c r="Y9" s="549"/>
    </row>
    <row r="10" spans="1:25" ht="27" x14ac:dyDescent="0.3">
      <c r="A10" s="89" t="s">
        <v>305</v>
      </c>
      <c r="B10" s="89">
        <v>2021</v>
      </c>
      <c r="C10" s="102" t="s">
        <v>308</v>
      </c>
      <c r="D10" s="89" t="s">
        <v>583</v>
      </c>
      <c r="E10" s="120" t="s">
        <v>591</v>
      </c>
      <c r="F10" s="89" t="s">
        <v>311</v>
      </c>
      <c r="G10" s="113" t="s">
        <v>586</v>
      </c>
      <c r="H10" s="89" t="s">
        <v>572</v>
      </c>
      <c r="I10" s="89" t="s">
        <v>587</v>
      </c>
      <c r="J10" s="89" t="s">
        <v>587</v>
      </c>
      <c r="K10" s="114" t="s">
        <v>587</v>
      </c>
      <c r="L10" s="115" t="s">
        <v>588</v>
      </c>
      <c r="M10" s="116"/>
      <c r="N10" s="549" t="s">
        <v>572</v>
      </c>
      <c r="O10" s="549" t="s">
        <v>572</v>
      </c>
      <c r="P10" s="549" t="s">
        <v>572</v>
      </c>
      <c r="Q10" s="549" t="s">
        <v>572</v>
      </c>
      <c r="R10" s="549" t="s">
        <v>572</v>
      </c>
      <c r="S10" s="549" t="s">
        <v>572</v>
      </c>
      <c r="T10" s="549" t="s">
        <v>572</v>
      </c>
      <c r="U10" s="549" t="s">
        <v>572</v>
      </c>
      <c r="V10" s="549" t="s">
        <v>572</v>
      </c>
      <c r="W10" s="549" t="s">
        <v>572</v>
      </c>
      <c r="X10" s="549" t="s">
        <v>572</v>
      </c>
      <c r="Y10" s="549"/>
    </row>
    <row r="11" spans="1:25" ht="27" x14ac:dyDescent="0.3">
      <c r="A11" s="89" t="s">
        <v>305</v>
      </c>
      <c r="B11" s="89">
        <v>2021</v>
      </c>
      <c r="C11" s="102" t="s">
        <v>308</v>
      </c>
      <c r="D11" s="89" t="s">
        <v>583</v>
      </c>
      <c r="E11" s="120" t="s">
        <v>592</v>
      </c>
      <c r="F11" s="89" t="s">
        <v>311</v>
      </c>
      <c r="G11" s="113" t="s">
        <v>586</v>
      </c>
      <c r="H11" s="89" t="s">
        <v>572</v>
      </c>
      <c r="I11" s="89" t="s">
        <v>587</v>
      </c>
      <c r="J11" s="89" t="s">
        <v>587</v>
      </c>
      <c r="K11" s="114" t="s">
        <v>587</v>
      </c>
      <c r="L11" s="115" t="s">
        <v>588</v>
      </c>
      <c r="M11" s="116"/>
      <c r="N11" s="489" t="s">
        <v>572</v>
      </c>
      <c r="O11" s="489" t="s">
        <v>572</v>
      </c>
      <c r="P11" s="489" t="s">
        <v>572</v>
      </c>
      <c r="Q11" s="489" t="s">
        <v>572</v>
      </c>
      <c r="R11" s="489" t="s">
        <v>572</v>
      </c>
      <c r="S11" s="489" t="s">
        <v>572</v>
      </c>
      <c r="T11" s="489" t="s">
        <v>572</v>
      </c>
      <c r="U11" s="489" t="s">
        <v>572</v>
      </c>
      <c r="V11" s="489" t="s">
        <v>572</v>
      </c>
      <c r="W11" s="489" t="s">
        <v>572</v>
      </c>
      <c r="X11" s="489" t="s">
        <v>572</v>
      </c>
      <c r="Y11" s="489"/>
    </row>
    <row r="12" spans="1:25" ht="27" x14ac:dyDescent="0.3">
      <c r="A12" s="89" t="s">
        <v>305</v>
      </c>
      <c r="B12" s="89">
        <v>2021</v>
      </c>
      <c r="C12" s="102" t="s">
        <v>308</v>
      </c>
      <c r="D12" s="89" t="s">
        <v>583</v>
      </c>
      <c r="E12" s="120" t="s">
        <v>593</v>
      </c>
      <c r="F12" s="89" t="s">
        <v>311</v>
      </c>
      <c r="G12" s="113" t="s">
        <v>586</v>
      </c>
      <c r="H12" s="89" t="s">
        <v>572</v>
      </c>
      <c r="I12" s="89" t="s">
        <v>587</v>
      </c>
      <c r="J12" s="89" t="s">
        <v>587</v>
      </c>
      <c r="K12" s="114" t="s">
        <v>587</v>
      </c>
      <c r="L12" s="115" t="s">
        <v>588</v>
      </c>
      <c r="M12" s="116"/>
      <c r="N12" s="489" t="s">
        <v>572</v>
      </c>
      <c r="O12" s="489" t="s">
        <v>572</v>
      </c>
      <c r="P12" s="489" t="s">
        <v>572</v>
      </c>
      <c r="Q12" s="489" t="s">
        <v>572</v>
      </c>
      <c r="R12" s="489" t="s">
        <v>572</v>
      </c>
      <c r="S12" s="489" t="s">
        <v>572</v>
      </c>
      <c r="T12" s="489" t="s">
        <v>572</v>
      </c>
      <c r="U12" s="489" t="s">
        <v>572</v>
      </c>
      <c r="V12" s="489" t="s">
        <v>572</v>
      </c>
      <c r="W12" s="489" t="s">
        <v>572</v>
      </c>
      <c r="X12" s="489" t="s">
        <v>572</v>
      </c>
      <c r="Y12" s="489"/>
    </row>
    <row r="13" spans="1:25" ht="27" x14ac:dyDescent="0.3">
      <c r="A13" s="89" t="s">
        <v>305</v>
      </c>
      <c r="B13" s="89">
        <v>2021</v>
      </c>
      <c r="C13" s="102" t="s">
        <v>308</v>
      </c>
      <c r="D13" s="89" t="s">
        <v>326</v>
      </c>
      <c r="E13" s="120" t="s">
        <v>594</v>
      </c>
      <c r="F13" s="89" t="s">
        <v>311</v>
      </c>
      <c r="G13" s="113" t="s">
        <v>586</v>
      </c>
      <c r="H13" s="89" t="s">
        <v>572</v>
      </c>
      <c r="I13" s="89" t="s">
        <v>587</v>
      </c>
      <c r="J13" s="89" t="s">
        <v>587</v>
      </c>
      <c r="K13" s="114" t="s">
        <v>587</v>
      </c>
      <c r="L13" s="115" t="s">
        <v>588</v>
      </c>
      <c r="M13" s="116"/>
      <c r="N13" s="489" t="s">
        <v>572</v>
      </c>
      <c r="O13" s="489" t="s">
        <v>572</v>
      </c>
      <c r="P13" s="489" t="s">
        <v>572</v>
      </c>
      <c r="Q13" s="489" t="s">
        <v>572</v>
      </c>
      <c r="R13" s="489" t="s">
        <v>572</v>
      </c>
      <c r="S13" s="489" t="s">
        <v>572</v>
      </c>
      <c r="T13" s="489" t="s">
        <v>572</v>
      </c>
      <c r="U13" s="489" t="s">
        <v>572</v>
      </c>
      <c r="V13" s="489" t="s">
        <v>572</v>
      </c>
      <c r="W13" s="489" t="s">
        <v>572</v>
      </c>
      <c r="X13" s="489" t="s">
        <v>572</v>
      </c>
      <c r="Y13" s="489"/>
    </row>
    <row r="14" spans="1:25" ht="27" x14ac:dyDescent="0.3">
      <c r="A14" s="89" t="s">
        <v>305</v>
      </c>
      <c r="B14" s="89">
        <v>2021</v>
      </c>
      <c r="C14" s="102" t="s">
        <v>308</v>
      </c>
      <c r="D14" s="89" t="s">
        <v>326</v>
      </c>
      <c r="E14" s="120" t="s">
        <v>595</v>
      </c>
      <c r="F14" s="89" t="s">
        <v>311</v>
      </c>
      <c r="G14" s="113" t="s">
        <v>586</v>
      </c>
      <c r="H14" s="89" t="s">
        <v>572</v>
      </c>
      <c r="I14" s="89" t="s">
        <v>587</v>
      </c>
      <c r="J14" s="89" t="s">
        <v>587</v>
      </c>
      <c r="K14" s="114" t="s">
        <v>587</v>
      </c>
      <c r="L14" s="115" t="s">
        <v>588</v>
      </c>
      <c r="M14" s="116"/>
      <c r="N14" s="489" t="s">
        <v>572</v>
      </c>
      <c r="O14" s="489" t="s">
        <v>572</v>
      </c>
      <c r="P14" s="489" t="s">
        <v>572</v>
      </c>
      <c r="Q14" s="489" t="s">
        <v>572</v>
      </c>
      <c r="R14" s="489" t="s">
        <v>572</v>
      </c>
      <c r="S14" s="489" t="s">
        <v>572</v>
      </c>
      <c r="T14" s="489" t="s">
        <v>572</v>
      </c>
      <c r="U14" s="489" t="s">
        <v>572</v>
      </c>
      <c r="V14" s="489" t="s">
        <v>572</v>
      </c>
      <c r="W14" s="489" t="s">
        <v>572</v>
      </c>
      <c r="X14" s="489" t="s">
        <v>572</v>
      </c>
      <c r="Y14" s="489"/>
    </row>
    <row r="15" spans="1:25" ht="27" x14ac:dyDescent="0.3">
      <c r="A15" s="89" t="s">
        <v>305</v>
      </c>
      <c r="B15" s="89">
        <v>2021</v>
      </c>
      <c r="C15" s="102" t="s">
        <v>308</v>
      </c>
      <c r="D15" s="89" t="s">
        <v>583</v>
      </c>
      <c r="E15" s="120" t="s">
        <v>596</v>
      </c>
      <c r="F15" s="89" t="s">
        <v>311</v>
      </c>
      <c r="G15" s="113" t="s">
        <v>586</v>
      </c>
      <c r="H15" s="89" t="s">
        <v>572</v>
      </c>
      <c r="I15" s="89" t="s">
        <v>587</v>
      </c>
      <c r="J15" s="89" t="s">
        <v>587</v>
      </c>
      <c r="K15" s="114" t="s">
        <v>587</v>
      </c>
      <c r="L15" s="115" t="s">
        <v>588</v>
      </c>
      <c r="M15" s="116"/>
      <c r="N15" s="489" t="s">
        <v>572</v>
      </c>
      <c r="O15" s="489" t="s">
        <v>572</v>
      </c>
      <c r="P15" s="489" t="s">
        <v>572</v>
      </c>
      <c r="Q15" s="489" t="s">
        <v>572</v>
      </c>
      <c r="R15" s="489" t="s">
        <v>572</v>
      </c>
      <c r="S15" s="489" t="s">
        <v>572</v>
      </c>
      <c r="T15" s="489" t="s">
        <v>572</v>
      </c>
      <c r="U15" s="489" t="s">
        <v>572</v>
      </c>
      <c r="V15" s="489" t="s">
        <v>572</v>
      </c>
      <c r="W15" s="489" t="s">
        <v>572</v>
      </c>
      <c r="X15" s="489" t="s">
        <v>572</v>
      </c>
      <c r="Y15" s="489"/>
    </row>
    <row r="16" spans="1:25" ht="27" x14ac:dyDescent="0.3">
      <c r="A16" s="89" t="s">
        <v>305</v>
      </c>
      <c r="B16" s="89">
        <v>2021</v>
      </c>
      <c r="C16" s="102" t="s">
        <v>308</v>
      </c>
      <c r="D16" s="89" t="s">
        <v>583</v>
      </c>
      <c r="E16" s="120" t="s">
        <v>611</v>
      </c>
      <c r="F16" s="89" t="s">
        <v>311</v>
      </c>
      <c r="G16" s="113" t="s">
        <v>586</v>
      </c>
      <c r="H16" s="89" t="s">
        <v>572</v>
      </c>
      <c r="I16" s="89" t="s">
        <v>587</v>
      </c>
      <c r="J16" s="89" t="s">
        <v>587</v>
      </c>
      <c r="K16" s="114" t="s">
        <v>587</v>
      </c>
      <c r="L16" s="115" t="s">
        <v>588</v>
      </c>
      <c r="M16" s="116"/>
      <c r="N16" s="489" t="s">
        <v>572</v>
      </c>
      <c r="O16" s="489" t="s">
        <v>572</v>
      </c>
      <c r="P16" s="489" t="s">
        <v>572</v>
      </c>
      <c r="Q16" s="489" t="s">
        <v>572</v>
      </c>
      <c r="R16" s="489" t="s">
        <v>572</v>
      </c>
      <c r="S16" s="489" t="s">
        <v>572</v>
      </c>
      <c r="T16" s="489" t="s">
        <v>572</v>
      </c>
      <c r="U16" s="489" t="s">
        <v>572</v>
      </c>
      <c r="V16" s="489" t="s">
        <v>572</v>
      </c>
      <c r="W16" s="489" t="s">
        <v>572</v>
      </c>
      <c r="X16" s="489" t="s">
        <v>572</v>
      </c>
      <c r="Y16" s="489"/>
    </row>
    <row r="17" spans="1:25" ht="27" x14ac:dyDescent="0.3">
      <c r="A17" s="89" t="s">
        <v>305</v>
      </c>
      <c r="B17" s="89">
        <v>2021</v>
      </c>
      <c r="C17" s="102" t="s">
        <v>308</v>
      </c>
      <c r="D17" s="89" t="s">
        <v>583</v>
      </c>
      <c r="E17" s="120" t="s">
        <v>597</v>
      </c>
      <c r="F17" s="89" t="s">
        <v>311</v>
      </c>
      <c r="G17" s="113" t="s">
        <v>586</v>
      </c>
      <c r="H17" s="89" t="s">
        <v>572</v>
      </c>
      <c r="I17" s="89" t="s">
        <v>587</v>
      </c>
      <c r="J17" s="89" t="s">
        <v>587</v>
      </c>
      <c r="K17" s="114" t="s">
        <v>587</v>
      </c>
      <c r="L17" s="115" t="s">
        <v>588</v>
      </c>
      <c r="M17" s="116"/>
      <c r="N17" s="489" t="s">
        <v>572</v>
      </c>
      <c r="O17" s="489" t="s">
        <v>572</v>
      </c>
      <c r="P17" s="489" t="s">
        <v>572</v>
      </c>
      <c r="Q17" s="489" t="s">
        <v>572</v>
      </c>
      <c r="R17" s="489" t="s">
        <v>572</v>
      </c>
      <c r="S17" s="489" t="s">
        <v>572</v>
      </c>
      <c r="T17" s="489" t="s">
        <v>572</v>
      </c>
      <c r="U17" s="489" t="s">
        <v>572</v>
      </c>
      <c r="V17" s="489" t="s">
        <v>572</v>
      </c>
      <c r="W17" s="489" t="s">
        <v>572</v>
      </c>
      <c r="X17" s="489" t="s">
        <v>572</v>
      </c>
      <c r="Y17" s="489"/>
    </row>
    <row r="18" spans="1:25" ht="27" x14ac:dyDescent="0.3">
      <c r="A18" s="89" t="s">
        <v>305</v>
      </c>
      <c r="B18" s="89">
        <v>2021</v>
      </c>
      <c r="C18" s="102" t="s">
        <v>308</v>
      </c>
      <c r="D18" s="89" t="s">
        <v>583</v>
      </c>
      <c r="E18" s="120" t="s">
        <v>598</v>
      </c>
      <c r="F18" s="89" t="s">
        <v>311</v>
      </c>
      <c r="G18" s="113" t="s">
        <v>586</v>
      </c>
      <c r="H18" s="89" t="s">
        <v>572</v>
      </c>
      <c r="I18" s="89" t="s">
        <v>587</v>
      </c>
      <c r="J18" s="89" t="s">
        <v>587</v>
      </c>
      <c r="K18" s="114" t="s">
        <v>587</v>
      </c>
      <c r="L18" s="115" t="s">
        <v>588</v>
      </c>
      <c r="M18" s="116"/>
      <c r="N18" s="489" t="s">
        <v>572</v>
      </c>
      <c r="O18" s="489" t="s">
        <v>572</v>
      </c>
      <c r="P18" s="489" t="s">
        <v>572</v>
      </c>
      <c r="Q18" s="489" t="s">
        <v>572</v>
      </c>
      <c r="R18" s="489" t="s">
        <v>572</v>
      </c>
      <c r="S18" s="489" t="s">
        <v>572</v>
      </c>
      <c r="T18" s="489" t="s">
        <v>572</v>
      </c>
      <c r="U18" s="489" t="s">
        <v>572</v>
      </c>
      <c r="V18" s="489" t="s">
        <v>572</v>
      </c>
      <c r="W18" s="489" t="s">
        <v>572</v>
      </c>
      <c r="X18" s="489" t="s">
        <v>572</v>
      </c>
      <c r="Y18" s="489"/>
    </row>
    <row r="19" spans="1:25" ht="27" x14ac:dyDescent="0.3">
      <c r="A19" s="89" t="s">
        <v>305</v>
      </c>
      <c r="B19" s="89">
        <v>2021</v>
      </c>
      <c r="C19" s="102" t="s">
        <v>308</v>
      </c>
      <c r="D19" s="89" t="s">
        <v>583</v>
      </c>
      <c r="E19" s="120" t="s">
        <v>599</v>
      </c>
      <c r="F19" s="89" t="s">
        <v>311</v>
      </c>
      <c r="G19" s="113" t="s">
        <v>586</v>
      </c>
      <c r="H19" s="89" t="s">
        <v>572</v>
      </c>
      <c r="I19" s="89" t="s">
        <v>587</v>
      </c>
      <c r="J19" s="89" t="s">
        <v>587</v>
      </c>
      <c r="K19" s="114" t="s">
        <v>587</v>
      </c>
      <c r="L19" s="115" t="s">
        <v>588</v>
      </c>
      <c r="M19" s="116"/>
      <c r="N19" s="489" t="s">
        <v>572</v>
      </c>
      <c r="O19" s="489" t="s">
        <v>572</v>
      </c>
      <c r="P19" s="489" t="s">
        <v>572</v>
      </c>
      <c r="Q19" s="489" t="s">
        <v>572</v>
      </c>
      <c r="R19" s="489" t="s">
        <v>572</v>
      </c>
      <c r="S19" s="489" t="s">
        <v>572</v>
      </c>
      <c r="T19" s="489" t="s">
        <v>572</v>
      </c>
      <c r="U19" s="489" t="s">
        <v>572</v>
      </c>
      <c r="V19" s="489" t="s">
        <v>572</v>
      </c>
      <c r="W19" s="489" t="s">
        <v>572</v>
      </c>
      <c r="X19" s="489" t="s">
        <v>572</v>
      </c>
      <c r="Y19" s="489"/>
    </row>
    <row r="20" spans="1:25" ht="27" x14ac:dyDescent="0.3">
      <c r="A20" s="89" t="s">
        <v>305</v>
      </c>
      <c r="B20" s="89">
        <v>2021</v>
      </c>
      <c r="C20" s="102" t="s">
        <v>308</v>
      </c>
      <c r="D20" s="89" t="s">
        <v>583</v>
      </c>
      <c r="E20" s="120" t="s">
        <v>612</v>
      </c>
      <c r="F20" s="89" t="s">
        <v>311</v>
      </c>
      <c r="G20" s="113" t="s">
        <v>586</v>
      </c>
      <c r="H20" s="89" t="s">
        <v>572</v>
      </c>
      <c r="I20" s="89" t="s">
        <v>587</v>
      </c>
      <c r="J20" s="89" t="s">
        <v>587</v>
      </c>
      <c r="K20" s="114" t="s">
        <v>587</v>
      </c>
      <c r="L20" s="115" t="s">
        <v>588</v>
      </c>
      <c r="M20" s="116"/>
      <c r="N20" s="489" t="s">
        <v>572</v>
      </c>
      <c r="O20" s="489" t="s">
        <v>572</v>
      </c>
      <c r="P20" s="489" t="s">
        <v>572</v>
      </c>
      <c r="Q20" s="489" t="s">
        <v>572</v>
      </c>
      <c r="R20" s="489" t="s">
        <v>572</v>
      </c>
      <c r="S20" s="489" t="s">
        <v>572</v>
      </c>
      <c r="T20" s="489" t="s">
        <v>572</v>
      </c>
      <c r="U20" s="489" t="s">
        <v>572</v>
      </c>
      <c r="V20" s="489" t="s">
        <v>572</v>
      </c>
      <c r="W20" s="489" t="s">
        <v>572</v>
      </c>
      <c r="X20" s="489" t="s">
        <v>572</v>
      </c>
      <c r="Y20" s="489"/>
    </row>
    <row r="21" spans="1:25" ht="27" x14ac:dyDescent="0.3">
      <c r="A21" s="89" t="s">
        <v>305</v>
      </c>
      <c r="B21" s="89">
        <v>2021</v>
      </c>
      <c r="C21" s="102" t="s">
        <v>308</v>
      </c>
      <c r="D21" s="89" t="s">
        <v>583</v>
      </c>
      <c r="E21" s="120" t="s">
        <v>613</v>
      </c>
      <c r="F21" s="89" t="s">
        <v>311</v>
      </c>
      <c r="G21" s="113" t="s">
        <v>586</v>
      </c>
      <c r="H21" s="89" t="s">
        <v>572</v>
      </c>
      <c r="I21" s="89" t="s">
        <v>587</v>
      </c>
      <c r="J21" s="89" t="s">
        <v>587</v>
      </c>
      <c r="K21" s="114" t="s">
        <v>587</v>
      </c>
      <c r="L21" s="115" t="s">
        <v>588</v>
      </c>
      <c r="M21" s="116"/>
      <c r="N21" s="489" t="s">
        <v>572</v>
      </c>
      <c r="O21" s="489" t="s">
        <v>572</v>
      </c>
      <c r="P21" s="489" t="s">
        <v>572</v>
      </c>
      <c r="Q21" s="489" t="s">
        <v>572</v>
      </c>
      <c r="R21" s="489" t="s">
        <v>572</v>
      </c>
      <c r="S21" s="489" t="s">
        <v>572</v>
      </c>
      <c r="T21" s="489" t="s">
        <v>572</v>
      </c>
      <c r="U21" s="489" t="s">
        <v>572</v>
      </c>
      <c r="V21" s="489" t="s">
        <v>572</v>
      </c>
      <c r="W21" s="489" t="s">
        <v>572</v>
      </c>
      <c r="X21" s="489" t="s">
        <v>572</v>
      </c>
      <c r="Y21" s="489"/>
    </row>
    <row r="22" spans="1:25" ht="27" x14ac:dyDescent="0.3">
      <c r="A22" s="89" t="s">
        <v>305</v>
      </c>
      <c r="B22" s="89">
        <v>2021</v>
      </c>
      <c r="C22" s="102" t="s">
        <v>308</v>
      </c>
      <c r="D22" s="89" t="s">
        <v>583</v>
      </c>
      <c r="E22" s="120" t="s">
        <v>614</v>
      </c>
      <c r="F22" s="89" t="s">
        <v>311</v>
      </c>
      <c r="G22" s="113" t="s">
        <v>586</v>
      </c>
      <c r="H22" s="89" t="s">
        <v>572</v>
      </c>
      <c r="I22" s="89" t="s">
        <v>587</v>
      </c>
      <c r="J22" s="89" t="s">
        <v>587</v>
      </c>
      <c r="K22" s="114" t="s">
        <v>587</v>
      </c>
      <c r="L22" s="115" t="s">
        <v>588</v>
      </c>
      <c r="M22" s="116"/>
      <c r="N22" s="489" t="s">
        <v>572</v>
      </c>
      <c r="O22" s="489" t="s">
        <v>572</v>
      </c>
      <c r="P22" s="489" t="s">
        <v>572</v>
      </c>
      <c r="Q22" s="489" t="s">
        <v>572</v>
      </c>
      <c r="R22" s="489" t="s">
        <v>572</v>
      </c>
      <c r="S22" s="489" t="s">
        <v>572</v>
      </c>
      <c r="T22" s="489" t="s">
        <v>572</v>
      </c>
      <c r="U22" s="489" t="s">
        <v>572</v>
      </c>
      <c r="V22" s="489" t="s">
        <v>572</v>
      </c>
      <c r="W22" s="489" t="s">
        <v>572</v>
      </c>
      <c r="X22" s="489" t="s">
        <v>572</v>
      </c>
      <c r="Y22" s="489"/>
    </row>
    <row r="23" spans="1:25" ht="27" x14ac:dyDescent="0.3">
      <c r="A23" s="89" t="s">
        <v>305</v>
      </c>
      <c r="B23" s="89">
        <v>2021</v>
      </c>
      <c r="C23" s="102" t="s">
        <v>308</v>
      </c>
      <c r="D23" s="89" t="s">
        <v>583</v>
      </c>
      <c r="E23" s="120" t="s">
        <v>600</v>
      </c>
      <c r="F23" s="89" t="s">
        <v>311</v>
      </c>
      <c r="G23" s="113" t="s">
        <v>586</v>
      </c>
      <c r="H23" s="89" t="s">
        <v>572</v>
      </c>
      <c r="I23" s="89" t="s">
        <v>587</v>
      </c>
      <c r="J23" s="89" t="s">
        <v>587</v>
      </c>
      <c r="K23" s="114" t="s">
        <v>587</v>
      </c>
      <c r="L23" s="115" t="s">
        <v>588</v>
      </c>
      <c r="M23" s="116"/>
      <c r="N23" s="489" t="s">
        <v>572</v>
      </c>
      <c r="O23" s="489" t="s">
        <v>572</v>
      </c>
      <c r="P23" s="489" t="s">
        <v>572</v>
      </c>
      <c r="Q23" s="489" t="s">
        <v>572</v>
      </c>
      <c r="R23" s="489" t="s">
        <v>572</v>
      </c>
      <c r="S23" s="489" t="s">
        <v>572</v>
      </c>
      <c r="T23" s="489" t="s">
        <v>572</v>
      </c>
      <c r="U23" s="489" t="s">
        <v>572</v>
      </c>
      <c r="V23" s="489" t="s">
        <v>572</v>
      </c>
      <c r="W23" s="489" t="s">
        <v>572</v>
      </c>
      <c r="X23" s="489" t="s">
        <v>572</v>
      </c>
      <c r="Y23" s="489"/>
    </row>
    <row r="24" spans="1:25" ht="27" x14ac:dyDescent="0.3">
      <c r="A24" s="89" t="s">
        <v>305</v>
      </c>
      <c r="B24" s="89">
        <v>2021</v>
      </c>
      <c r="C24" s="102" t="s">
        <v>308</v>
      </c>
      <c r="D24" s="89" t="s">
        <v>583</v>
      </c>
      <c r="E24" s="120" t="s">
        <v>601</v>
      </c>
      <c r="F24" s="89" t="s">
        <v>311</v>
      </c>
      <c r="G24" s="113" t="s">
        <v>586</v>
      </c>
      <c r="H24" s="89" t="s">
        <v>572</v>
      </c>
      <c r="I24" s="89" t="s">
        <v>587</v>
      </c>
      <c r="J24" s="89" t="s">
        <v>587</v>
      </c>
      <c r="K24" s="114" t="s">
        <v>587</v>
      </c>
      <c r="L24" s="115" t="s">
        <v>588</v>
      </c>
      <c r="M24" s="116"/>
      <c r="N24" s="489" t="s">
        <v>572</v>
      </c>
      <c r="O24" s="489" t="s">
        <v>572</v>
      </c>
      <c r="P24" s="489" t="s">
        <v>572</v>
      </c>
      <c r="Q24" s="489" t="s">
        <v>572</v>
      </c>
      <c r="R24" s="489" t="s">
        <v>572</v>
      </c>
      <c r="S24" s="489" t="s">
        <v>572</v>
      </c>
      <c r="T24" s="489" t="s">
        <v>572</v>
      </c>
      <c r="U24" s="489" t="s">
        <v>572</v>
      </c>
      <c r="V24" s="489" t="s">
        <v>572</v>
      </c>
      <c r="W24" s="489" t="s">
        <v>572</v>
      </c>
      <c r="X24" s="489" t="s">
        <v>572</v>
      </c>
      <c r="Y24" s="489"/>
    </row>
    <row r="25" spans="1:25" ht="27" x14ac:dyDescent="0.3">
      <c r="A25" s="89" t="s">
        <v>305</v>
      </c>
      <c r="B25" s="89">
        <v>2021</v>
      </c>
      <c r="C25" s="102" t="s">
        <v>308</v>
      </c>
      <c r="D25" s="89" t="s">
        <v>326</v>
      </c>
      <c r="E25" s="120" t="s">
        <v>602</v>
      </c>
      <c r="F25" s="89" t="s">
        <v>311</v>
      </c>
      <c r="G25" s="113" t="s">
        <v>586</v>
      </c>
      <c r="H25" s="89" t="s">
        <v>572</v>
      </c>
      <c r="I25" s="89" t="s">
        <v>587</v>
      </c>
      <c r="J25" s="89" t="s">
        <v>587</v>
      </c>
      <c r="K25" s="114" t="s">
        <v>587</v>
      </c>
      <c r="L25" s="115" t="s">
        <v>588</v>
      </c>
      <c r="M25" s="116"/>
      <c r="N25" s="489" t="s">
        <v>572</v>
      </c>
      <c r="O25" s="489" t="s">
        <v>572</v>
      </c>
      <c r="P25" s="489" t="s">
        <v>572</v>
      </c>
      <c r="Q25" s="489" t="s">
        <v>572</v>
      </c>
      <c r="R25" s="489" t="s">
        <v>572</v>
      </c>
      <c r="S25" s="489" t="s">
        <v>572</v>
      </c>
      <c r="T25" s="489" t="s">
        <v>572</v>
      </c>
      <c r="U25" s="489" t="s">
        <v>572</v>
      </c>
      <c r="V25" s="489" t="s">
        <v>572</v>
      </c>
      <c r="W25" s="489" t="s">
        <v>572</v>
      </c>
      <c r="X25" s="489" t="s">
        <v>572</v>
      </c>
      <c r="Y25" s="489"/>
    </row>
    <row r="26" spans="1:25" ht="27" x14ac:dyDescent="0.3">
      <c r="A26" s="89" t="s">
        <v>305</v>
      </c>
      <c r="B26" s="89">
        <v>2021</v>
      </c>
      <c r="C26" s="102" t="s">
        <v>308</v>
      </c>
      <c r="D26" s="89" t="s">
        <v>326</v>
      </c>
      <c r="E26" s="120" t="s">
        <v>603</v>
      </c>
      <c r="F26" s="89" t="s">
        <v>311</v>
      </c>
      <c r="G26" s="113" t="s">
        <v>586</v>
      </c>
      <c r="H26" s="89" t="s">
        <v>572</v>
      </c>
      <c r="I26" s="89" t="s">
        <v>587</v>
      </c>
      <c r="J26" s="89" t="s">
        <v>587</v>
      </c>
      <c r="K26" s="114" t="s">
        <v>587</v>
      </c>
      <c r="L26" s="115" t="s">
        <v>588</v>
      </c>
      <c r="M26" s="116"/>
      <c r="N26" s="489" t="s">
        <v>572</v>
      </c>
      <c r="O26" s="489" t="s">
        <v>572</v>
      </c>
      <c r="P26" s="489" t="s">
        <v>572</v>
      </c>
      <c r="Q26" s="489" t="s">
        <v>572</v>
      </c>
      <c r="R26" s="489" t="s">
        <v>572</v>
      </c>
      <c r="S26" s="489" t="s">
        <v>572</v>
      </c>
      <c r="T26" s="489" t="s">
        <v>572</v>
      </c>
      <c r="U26" s="489" t="s">
        <v>572</v>
      </c>
      <c r="V26" s="489" t="s">
        <v>572</v>
      </c>
      <c r="W26" s="489" t="s">
        <v>572</v>
      </c>
      <c r="X26" s="489" t="s">
        <v>572</v>
      </c>
      <c r="Y26" s="489"/>
    </row>
    <row r="27" spans="1:25" ht="27" x14ac:dyDescent="0.3">
      <c r="A27" s="89" t="s">
        <v>305</v>
      </c>
      <c r="B27" s="89">
        <v>2021</v>
      </c>
      <c r="C27" s="102" t="s">
        <v>308</v>
      </c>
      <c r="D27" s="89" t="s">
        <v>326</v>
      </c>
      <c r="E27" s="120" t="s">
        <v>604</v>
      </c>
      <c r="F27" s="89" t="s">
        <v>311</v>
      </c>
      <c r="G27" s="113" t="s">
        <v>586</v>
      </c>
      <c r="H27" s="89" t="s">
        <v>572</v>
      </c>
      <c r="I27" s="89" t="s">
        <v>587</v>
      </c>
      <c r="J27" s="89" t="s">
        <v>587</v>
      </c>
      <c r="K27" s="114" t="s">
        <v>587</v>
      </c>
      <c r="L27" s="115" t="s">
        <v>588</v>
      </c>
      <c r="M27" s="116"/>
      <c r="N27" s="489" t="s">
        <v>572</v>
      </c>
      <c r="O27" s="489" t="s">
        <v>572</v>
      </c>
      <c r="P27" s="489" t="s">
        <v>572</v>
      </c>
      <c r="Q27" s="489" t="s">
        <v>572</v>
      </c>
      <c r="R27" s="489" t="s">
        <v>572</v>
      </c>
      <c r="S27" s="489" t="s">
        <v>572</v>
      </c>
      <c r="T27" s="489" t="s">
        <v>572</v>
      </c>
      <c r="U27" s="489" t="s">
        <v>572</v>
      </c>
      <c r="V27" s="489" t="s">
        <v>572</v>
      </c>
      <c r="W27" s="489" t="s">
        <v>572</v>
      </c>
      <c r="X27" s="489" t="s">
        <v>572</v>
      </c>
      <c r="Y27" s="489"/>
    </row>
    <row r="28" spans="1:25" ht="27" x14ac:dyDescent="0.3">
      <c r="A28" s="89" t="s">
        <v>305</v>
      </c>
      <c r="B28" s="89">
        <v>2021</v>
      </c>
      <c r="C28" s="102" t="s">
        <v>308</v>
      </c>
      <c r="D28" s="89" t="s">
        <v>583</v>
      </c>
      <c r="E28" s="120" t="s">
        <v>605</v>
      </c>
      <c r="F28" s="89" t="s">
        <v>311</v>
      </c>
      <c r="G28" s="113" t="s">
        <v>586</v>
      </c>
      <c r="H28" s="89" t="s">
        <v>572</v>
      </c>
      <c r="I28" s="89" t="s">
        <v>587</v>
      </c>
      <c r="J28" s="89" t="s">
        <v>587</v>
      </c>
      <c r="K28" s="114" t="s">
        <v>587</v>
      </c>
      <c r="L28" s="115" t="s">
        <v>588</v>
      </c>
      <c r="M28" s="116"/>
      <c r="N28" s="489" t="s">
        <v>572</v>
      </c>
      <c r="O28" s="489" t="s">
        <v>572</v>
      </c>
      <c r="P28" s="489" t="s">
        <v>572</v>
      </c>
      <c r="Q28" s="489" t="s">
        <v>572</v>
      </c>
      <c r="R28" s="489" t="s">
        <v>572</v>
      </c>
      <c r="S28" s="489" t="s">
        <v>572</v>
      </c>
      <c r="T28" s="489" t="s">
        <v>572</v>
      </c>
      <c r="U28" s="489" t="s">
        <v>572</v>
      </c>
      <c r="V28" s="489" t="s">
        <v>572</v>
      </c>
      <c r="W28" s="489" t="s">
        <v>572</v>
      </c>
      <c r="X28" s="489" t="s">
        <v>572</v>
      </c>
      <c r="Y28" s="489"/>
    </row>
    <row r="29" spans="1:25" ht="27" x14ac:dyDescent="0.3">
      <c r="A29" s="89" t="s">
        <v>305</v>
      </c>
      <c r="B29" s="89">
        <v>2021</v>
      </c>
      <c r="C29" s="102" t="s">
        <v>308</v>
      </c>
      <c r="D29" s="89" t="s">
        <v>583</v>
      </c>
      <c r="E29" s="120" t="s">
        <v>606</v>
      </c>
      <c r="F29" s="89" t="s">
        <v>311</v>
      </c>
      <c r="G29" s="113" t="s">
        <v>586</v>
      </c>
      <c r="H29" s="89" t="s">
        <v>572</v>
      </c>
      <c r="I29" s="89" t="s">
        <v>587</v>
      </c>
      <c r="J29" s="89" t="s">
        <v>587</v>
      </c>
      <c r="K29" s="114" t="s">
        <v>587</v>
      </c>
      <c r="L29" s="115" t="s">
        <v>588</v>
      </c>
      <c r="M29" s="116"/>
      <c r="N29" s="489" t="s">
        <v>572</v>
      </c>
      <c r="O29" s="489" t="s">
        <v>572</v>
      </c>
      <c r="P29" s="489" t="s">
        <v>572</v>
      </c>
      <c r="Q29" s="489" t="s">
        <v>572</v>
      </c>
      <c r="R29" s="489" t="s">
        <v>572</v>
      </c>
      <c r="S29" s="489" t="s">
        <v>572</v>
      </c>
      <c r="T29" s="489" t="s">
        <v>572</v>
      </c>
      <c r="U29" s="489" t="s">
        <v>572</v>
      </c>
      <c r="V29" s="489" t="s">
        <v>572</v>
      </c>
      <c r="W29" s="489" t="s">
        <v>572</v>
      </c>
      <c r="X29" s="489" t="s">
        <v>572</v>
      </c>
      <c r="Y29" s="489"/>
    </row>
    <row r="30" spans="1:25" ht="27" x14ac:dyDescent="0.3">
      <c r="A30" s="89" t="s">
        <v>305</v>
      </c>
      <c r="B30" s="89">
        <v>2021</v>
      </c>
      <c r="C30" s="102" t="s">
        <v>308</v>
      </c>
      <c r="D30" s="89" t="s">
        <v>583</v>
      </c>
      <c r="E30" s="120" t="s">
        <v>607</v>
      </c>
      <c r="F30" s="89" t="s">
        <v>311</v>
      </c>
      <c r="G30" s="113" t="s">
        <v>586</v>
      </c>
      <c r="H30" s="89" t="s">
        <v>572</v>
      </c>
      <c r="I30" s="89" t="s">
        <v>587</v>
      </c>
      <c r="J30" s="89" t="s">
        <v>587</v>
      </c>
      <c r="K30" s="114" t="s">
        <v>587</v>
      </c>
      <c r="L30" s="115" t="s">
        <v>588</v>
      </c>
      <c r="M30" s="116"/>
      <c r="N30" s="489" t="s">
        <v>572</v>
      </c>
      <c r="O30" s="489" t="s">
        <v>572</v>
      </c>
      <c r="P30" s="489" t="s">
        <v>572</v>
      </c>
      <c r="Q30" s="489" t="s">
        <v>572</v>
      </c>
      <c r="R30" s="489" t="s">
        <v>572</v>
      </c>
      <c r="S30" s="489" t="s">
        <v>572</v>
      </c>
      <c r="T30" s="489" t="s">
        <v>572</v>
      </c>
      <c r="U30" s="489" t="s">
        <v>572</v>
      </c>
      <c r="V30" s="489" t="s">
        <v>572</v>
      </c>
      <c r="W30" s="489" t="s">
        <v>572</v>
      </c>
      <c r="X30" s="489" t="s">
        <v>572</v>
      </c>
      <c r="Y30" s="489"/>
    </row>
    <row r="31" spans="1:25" ht="138.75" customHeight="1" x14ac:dyDescent="0.25">
      <c r="A31" s="89" t="s">
        <v>305</v>
      </c>
      <c r="B31" s="89">
        <v>2021</v>
      </c>
      <c r="C31" s="102" t="s">
        <v>308</v>
      </c>
      <c r="D31" s="89" t="s">
        <v>583</v>
      </c>
      <c r="E31" s="113" t="s">
        <v>608</v>
      </c>
      <c r="F31" s="89" t="s">
        <v>311</v>
      </c>
      <c r="G31" s="113"/>
      <c r="H31" s="89" t="s">
        <v>572</v>
      </c>
      <c r="I31" s="89" t="s">
        <v>572</v>
      </c>
      <c r="J31" s="89" t="s">
        <v>572</v>
      </c>
      <c r="K31" s="89" t="s">
        <v>572</v>
      </c>
      <c r="L31" s="115"/>
      <c r="M31" s="102" t="s">
        <v>609</v>
      </c>
      <c r="N31" s="488" t="s">
        <v>1156</v>
      </c>
      <c r="O31" s="488" t="s">
        <v>1157</v>
      </c>
      <c r="P31" s="489" t="s">
        <v>669</v>
      </c>
      <c r="Q31" s="489" t="s">
        <v>311</v>
      </c>
      <c r="R31" s="489" t="s">
        <v>311</v>
      </c>
      <c r="S31" s="489" t="s">
        <v>313</v>
      </c>
      <c r="T31" s="489" t="s">
        <v>313</v>
      </c>
      <c r="U31" s="489" t="s">
        <v>313</v>
      </c>
      <c r="V31" s="489" t="s">
        <v>313</v>
      </c>
      <c r="W31" s="489" t="s">
        <v>313</v>
      </c>
      <c r="X31" s="489" t="s">
        <v>311</v>
      </c>
      <c r="Y31" s="756" t="s">
        <v>1233</v>
      </c>
    </row>
  </sheetData>
  <dataValidations count="1">
    <dataValidation type="textLength" showInputMessage="1" showErrorMessage="1" sqref="M5:M6" xr:uid="{00898519-8607-43AF-865F-7F5D8E16AA2B}">
      <formula1>0</formula1>
      <formula2>150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6"/>
  <sheetViews>
    <sheetView view="pageBreakPreview" zoomScale="60" zoomScaleNormal="60" workbookViewId="0">
      <selection activeCell="U20" sqref="U20"/>
    </sheetView>
  </sheetViews>
  <sheetFormatPr defaultColWidth="9.109375" defaultRowHeight="13.8" x14ac:dyDescent="0.25"/>
  <cols>
    <col min="1" max="1" width="9.109375" style="512"/>
    <col min="2" max="2" width="16.33203125" style="512" bestFit="1" customWidth="1"/>
    <col min="3" max="3" width="9.109375" style="512"/>
    <col min="4" max="4" width="13.5546875" style="512" bestFit="1" customWidth="1"/>
    <col min="5" max="5" width="19.44140625" style="512" customWidth="1"/>
    <col min="6" max="6" width="11" style="512" customWidth="1"/>
    <col min="7" max="7" width="10.33203125" style="512" customWidth="1"/>
    <col min="8" max="8" width="11.33203125" style="512" customWidth="1"/>
    <col min="9" max="9" width="11" style="512" customWidth="1"/>
    <col min="10" max="10" width="12.5546875" style="512" customWidth="1"/>
    <col min="11" max="11" width="14.44140625" style="512" bestFit="1" customWidth="1"/>
    <col min="12" max="12" width="9.109375" style="512"/>
    <col min="13" max="13" width="10.6640625" style="512" customWidth="1"/>
    <col min="14" max="14" width="11" style="512" customWidth="1"/>
    <col min="15" max="15" width="38.6640625" style="512" customWidth="1"/>
    <col min="16" max="16" width="14.33203125" style="512" customWidth="1"/>
    <col min="17" max="17" width="13.33203125" style="512" customWidth="1"/>
    <col min="18" max="18" width="34.109375" style="512" customWidth="1"/>
    <col min="19" max="19" width="13.44140625" style="512" customWidth="1"/>
    <col min="20" max="20" width="18.6640625" style="512" customWidth="1"/>
    <col min="21" max="21" width="39.88671875" style="512" customWidth="1"/>
    <col min="22" max="16384" width="9.109375" style="512"/>
  </cols>
  <sheetData>
    <row r="1" spans="1:21" s="6" customFormat="1" ht="14.4" thickBot="1" x14ac:dyDescent="0.3">
      <c r="A1" s="513" t="s">
        <v>60</v>
      </c>
      <c r="S1" s="442"/>
      <c r="T1" s="492"/>
      <c r="U1" s="31"/>
    </row>
    <row r="2" spans="1:21" s="6" customFormat="1" ht="13.2" x14ac:dyDescent="0.25">
      <c r="A2" s="514"/>
      <c r="S2" s="442"/>
      <c r="T2" s="11" t="s">
        <v>1</v>
      </c>
      <c r="U2" s="32" t="s">
        <v>2</v>
      </c>
    </row>
    <row r="3" spans="1:21" s="6" customFormat="1" thickBot="1" x14ac:dyDescent="0.3">
      <c r="A3" s="8"/>
      <c r="S3" s="442"/>
      <c r="T3" s="97" t="s">
        <v>3</v>
      </c>
      <c r="U3" s="98">
        <v>2021</v>
      </c>
    </row>
    <row r="4" spans="1:21" s="118" customFormat="1" ht="59.25" customHeight="1" thickBot="1" x14ac:dyDescent="0.3">
      <c r="A4" s="493" t="s">
        <v>4</v>
      </c>
      <c r="B4" s="494" t="s">
        <v>61</v>
      </c>
      <c r="C4" s="493" t="s">
        <v>62</v>
      </c>
      <c r="D4" s="494" t="s">
        <v>8</v>
      </c>
      <c r="E4" s="494" t="s">
        <v>6</v>
      </c>
      <c r="F4" s="493" t="s">
        <v>63</v>
      </c>
      <c r="G4" s="493" t="s">
        <v>43</v>
      </c>
      <c r="H4" s="494" t="s">
        <v>64</v>
      </c>
      <c r="I4" s="494" t="s">
        <v>65</v>
      </c>
      <c r="J4" s="495" t="s">
        <v>66</v>
      </c>
      <c r="K4" s="496" t="s">
        <v>67</v>
      </c>
      <c r="L4" s="496" t="s">
        <v>68</v>
      </c>
      <c r="M4" s="495" t="s">
        <v>69</v>
      </c>
      <c r="N4" s="495" t="s">
        <v>21</v>
      </c>
      <c r="O4" s="493" t="s">
        <v>15</v>
      </c>
      <c r="P4" s="497" t="s">
        <v>70</v>
      </c>
      <c r="Q4" s="498" t="s">
        <v>71</v>
      </c>
      <c r="R4" s="497" t="s">
        <v>72</v>
      </c>
      <c r="S4" s="499" t="s">
        <v>73</v>
      </c>
      <c r="T4" s="497" t="s">
        <v>74</v>
      </c>
      <c r="U4" s="500" t="s">
        <v>75</v>
      </c>
    </row>
    <row r="5" spans="1:21" s="6" customFormat="1" ht="79.8" x14ac:dyDescent="0.3">
      <c r="A5" s="515" t="s">
        <v>305</v>
      </c>
      <c r="B5" s="516">
        <v>2020</v>
      </c>
      <c r="C5" s="517" t="s">
        <v>615</v>
      </c>
      <c r="D5" s="517" t="s">
        <v>583</v>
      </c>
      <c r="E5" s="518" t="s">
        <v>307</v>
      </c>
      <c r="F5" s="519" t="s">
        <v>311</v>
      </c>
      <c r="G5" s="520" t="s">
        <v>572</v>
      </c>
      <c r="H5" s="521" t="s">
        <v>616</v>
      </c>
      <c r="I5" s="521" t="s">
        <v>617</v>
      </c>
      <c r="J5" s="521" t="s">
        <v>618</v>
      </c>
      <c r="K5" s="521" t="s">
        <v>619</v>
      </c>
      <c r="L5" s="519" t="s">
        <v>620</v>
      </c>
      <c r="M5" s="522" t="s">
        <v>621</v>
      </c>
      <c r="N5" s="523" t="s">
        <v>622</v>
      </c>
      <c r="O5" s="524" t="s">
        <v>623</v>
      </c>
      <c r="P5" s="487" t="s">
        <v>588</v>
      </c>
      <c r="Q5" s="10"/>
      <c r="R5" s="501"/>
      <c r="S5" s="502"/>
      <c r="T5" s="501"/>
      <c r="U5" s="503" t="s">
        <v>1164</v>
      </c>
    </row>
    <row r="6" spans="1:21" s="6" customFormat="1" ht="85.95" customHeight="1" x14ac:dyDescent="0.3">
      <c r="A6" s="515" t="s">
        <v>305</v>
      </c>
      <c r="B6" s="516">
        <v>2021</v>
      </c>
      <c r="C6" s="517" t="s">
        <v>624</v>
      </c>
      <c r="D6" s="517" t="s">
        <v>583</v>
      </c>
      <c r="E6" s="518" t="s">
        <v>307</v>
      </c>
      <c r="F6" s="519" t="s">
        <v>311</v>
      </c>
      <c r="G6" s="520" t="s">
        <v>572</v>
      </c>
      <c r="H6" s="521" t="s">
        <v>616</v>
      </c>
      <c r="I6" s="521" t="s">
        <v>617</v>
      </c>
      <c r="J6" s="521" t="s">
        <v>618</v>
      </c>
      <c r="K6" s="521" t="s">
        <v>619</v>
      </c>
      <c r="L6" s="519" t="s">
        <v>620</v>
      </c>
      <c r="M6" s="522" t="s">
        <v>621</v>
      </c>
      <c r="N6" s="523" t="s">
        <v>622</v>
      </c>
      <c r="O6" s="524" t="s">
        <v>625</v>
      </c>
      <c r="P6" s="504">
        <v>0</v>
      </c>
      <c r="Q6" s="10">
        <v>0</v>
      </c>
      <c r="R6" s="510" t="s">
        <v>1167</v>
      </c>
      <c r="S6" s="506" t="s">
        <v>1243</v>
      </c>
      <c r="T6" s="869" t="s">
        <v>311</v>
      </c>
      <c r="U6" s="836"/>
    </row>
    <row r="7" spans="1:21" s="6" customFormat="1" ht="52.8" x14ac:dyDescent="0.25">
      <c r="A7" s="515" t="s">
        <v>305</v>
      </c>
      <c r="B7" s="521">
        <v>2020</v>
      </c>
      <c r="C7" s="89" t="s">
        <v>615</v>
      </c>
      <c r="D7" s="89" t="s">
        <v>583</v>
      </c>
      <c r="E7" s="518" t="s">
        <v>307</v>
      </c>
      <c r="F7" s="519" t="s">
        <v>311</v>
      </c>
      <c r="G7" s="519" t="s">
        <v>572</v>
      </c>
      <c r="H7" s="521" t="s">
        <v>616</v>
      </c>
      <c r="I7" s="521" t="s">
        <v>617</v>
      </c>
      <c r="J7" s="521" t="s">
        <v>618</v>
      </c>
      <c r="K7" s="521" t="s">
        <v>619</v>
      </c>
      <c r="L7" s="519" t="s">
        <v>620</v>
      </c>
      <c r="M7" s="519">
        <v>200</v>
      </c>
      <c r="N7" s="519" t="s">
        <v>553</v>
      </c>
      <c r="O7" s="524" t="s">
        <v>626</v>
      </c>
      <c r="P7" s="504" t="s">
        <v>572</v>
      </c>
      <c r="Q7" s="10"/>
      <c r="R7" s="506"/>
      <c r="S7" s="506"/>
      <c r="T7" s="506"/>
      <c r="U7" s="507" t="s">
        <v>1164</v>
      </c>
    </row>
    <row r="8" spans="1:21" s="6" customFormat="1" ht="66" x14ac:dyDescent="0.25">
      <c r="A8" s="515" t="s">
        <v>305</v>
      </c>
      <c r="B8" s="521">
        <v>2021</v>
      </c>
      <c r="C8" s="89" t="s">
        <v>615</v>
      </c>
      <c r="D8" s="89" t="s">
        <v>583</v>
      </c>
      <c r="E8" s="518" t="s">
        <v>307</v>
      </c>
      <c r="F8" s="519" t="s">
        <v>311</v>
      </c>
      <c r="G8" s="519" t="s">
        <v>572</v>
      </c>
      <c r="H8" s="521" t="s">
        <v>616</v>
      </c>
      <c r="I8" s="521" t="s">
        <v>617</v>
      </c>
      <c r="J8" s="521" t="s">
        <v>618</v>
      </c>
      <c r="K8" s="521" t="s">
        <v>619</v>
      </c>
      <c r="L8" s="519" t="s">
        <v>620</v>
      </c>
      <c r="M8" s="519">
        <v>200</v>
      </c>
      <c r="N8" s="519" t="s">
        <v>553</v>
      </c>
      <c r="O8" s="524" t="s">
        <v>626</v>
      </c>
      <c r="P8" s="508">
        <v>125</v>
      </c>
      <c r="Q8" s="10">
        <f t="shared" ref="Q8:Q14" si="0">P8*100/M8</f>
        <v>62.5</v>
      </c>
      <c r="R8" s="507" t="s">
        <v>1165</v>
      </c>
      <c r="S8" s="506" t="s">
        <v>1244</v>
      </c>
      <c r="T8" s="869" t="s">
        <v>311</v>
      </c>
      <c r="U8" s="509"/>
    </row>
    <row r="9" spans="1:21" s="6" customFormat="1" ht="52.8" x14ac:dyDescent="0.25">
      <c r="A9" s="515" t="s">
        <v>305</v>
      </c>
      <c r="B9" s="521">
        <v>2020</v>
      </c>
      <c r="C9" s="89" t="s">
        <v>627</v>
      </c>
      <c r="D9" s="89" t="s">
        <v>583</v>
      </c>
      <c r="E9" s="518" t="s">
        <v>307</v>
      </c>
      <c r="F9" s="519" t="s">
        <v>311</v>
      </c>
      <c r="G9" s="519" t="s">
        <v>572</v>
      </c>
      <c r="H9" s="521" t="s">
        <v>616</v>
      </c>
      <c r="I9" s="521" t="s">
        <v>617</v>
      </c>
      <c r="J9" s="521" t="s">
        <v>618</v>
      </c>
      <c r="K9" s="521" t="s">
        <v>619</v>
      </c>
      <c r="L9" s="519" t="s">
        <v>620</v>
      </c>
      <c r="M9" s="519">
        <v>200</v>
      </c>
      <c r="N9" s="519" t="s">
        <v>553</v>
      </c>
      <c r="O9" s="524" t="s">
        <v>626</v>
      </c>
      <c r="P9" s="508" t="s">
        <v>572</v>
      </c>
      <c r="Q9" s="10"/>
      <c r="R9" s="506"/>
      <c r="S9" s="506"/>
      <c r="T9" s="506"/>
      <c r="U9" s="507" t="s">
        <v>1164</v>
      </c>
    </row>
    <row r="10" spans="1:21" s="6" customFormat="1" ht="86.4" x14ac:dyDescent="0.3">
      <c r="A10" s="515" t="s">
        <v>305</v>
      </c>
      <c r="B10" s="521">
        <v>2021</v>
      </c>
      <c r="C10" s="89" t="s">
        <v>627</v>
      </c>
      <c r="D10" s="89" t="s">
        <v>583</v>
      </c>
      <c r="E10" s="518" t="s">
        <v>307</v>
      </c>
      <c r="F10" s="519" t="s">
        <v>311</v>
      </c>
      <c r="G10" s="519" t="s">
        <v>572</v>
      </c>
      <c r="H10" s="521" t="s">
        <v>616</v>
      </c>
      <c r="I10" s="521" t="s">
        <v>617</v>
      </c>
      <c r="J10" s="521" t="s">
        <v>618</v>
      </c>
      <c r="K10" s="521" t="s">
        <v>619</v>
      </c>
      <c r="L10" s="519" t="s">
        <v>620</v>
      </c>
      <c r="M10" s="519">
        <v>200</v>
      </c>
      <c r="N10" s="519" t="s">
        <v>553</v>
      </c>
      <c r="O10" s="524" t="s">
        <v>626</v>
      </c>
      <c r="P10" s="504">
        <v>0</v>
      </c>
      <c r="Q10" s="10">
        <f t="shared" si="0"/>
        <v>0</v>
      </c>
      <c r="R10" s="505" t="s">
        <v>1166</v>
      </c>
      <c r="S10" s="506" t="s">
        <v>1245</v>
      </c>
      <c r="T10" s="869" t="s">
        <v>311</v>
      </c>
      <c r="U10" s="509"/>
    </row>
    <row r="11" spans="1:21" s="6" customFormat="1" ht="39.6" x14ac:dyDescent="0.25">
      <c r="A11" s="515" t="s">
        <v>305</v>
      </c>
      <c r="B11" s="521">
        <v>2020</v>
      </c>
      <c r="C11" s="89" t="s">
        <v>624</v>
      </c>
      <c r="D11" s="89" t="s">
        <v>583</v>
      </c>
      <c r="E11" s="518" t="s">
        <v>307</v>
      </c>
      <c r="F11" s="519" t="s">
        <v>311</v>
      </c>
      <c r="G11" s="519" t="s">
        <v>572</v>
      </c>
      <c r="H11" s="521" t="s">
        <v>616</v>
      </c>
      <c r="I11" s="521" t="s">
        <v>617</v>
      </c>
      <c r="J11" s="521" t="s">
        <v>618</v>
      </c>
      <c r="K11" s="521" t="s">
        <v>619</v>
      </c>
      <c r="L11" s="519" t="s">
        <v>620</v>
      </c>
      <c r="M11" s="519">
        <v>200</v>
      </c>
      <c r="N11" s="519" t="s">
        <v>553</v>
      </c>
      <c r="O11" s="524" t="s">
        <v>626</v>
      </c>
      <c r="P11" s="504" t="s">
        <v>588</v>
      </c>
      <c r="Q11" s="10"/>
      <c r="R11" s="506"/>
      <c r="S11" s="506"/>
      <c r="T11" s="506"/>
      <c r="U11" s="507" t="s">
        <v>1164</v>
      </c>
    </row>
    <row r="12" spans="1:21" s="6" customFormat="1" ht="86.4" x14ac:dyDescent="0.3">
      <c r="A12" s="515" t="s">
        <v>305</v>
      </c>
      <c r="B12" s="521">
        <v>2021</v>
      </c>
      <c r="C12" s="89" t="s">
        <v>624</v>
      </c>
      <c r="D12" s="89" t="s">
        <v>583</v>
      </c>
      <c r="E12" s="518" t="s">
        <v>307</v>
      </c>
      <c r="F12" s="519" t="s">
        <v>311</v>
      </c>
      <c r="G12" s="519" t="s">
        <v>572</v>
      </c>
      <c r="H12" s="521" t="s">
        <v>616</v>
      </c>
      <c r="I12" s="521" t="s">
        <v>617</v>
      </c>
      <c r="J12" s="521" t="s">
        <v>618</v>
      </c>
      <c r="K12" s="521" t="s">
        <v>619</v>
      </c>
      <c r="L12" s="519" t="s">
        <v>620</v>
      </c>
      <c r="M12" s="519">
        <v>200</v>
      </c>
      <c r="N12" s="519" t="s">
        <v>553</v>
      </c>
      <c r="O12" s="524" t="s">
        <v>626</v>
      </c>
      <c r="P12" s="508">
        <v>0</v>
      </c>
      <c r="Q12" s="10">
        <f t="shared" si="0"/>
        <v>0</v>
      </c>
      <c r="R12" s="505" t="s">
        <v>1167</v>
      </c>
      <c r="S12" s="506" t="s">
        <v>1246</v>
      </c>
      <c r="T12" s="869" t="s">
        <v>311</v>
      </c>
      <c r="U12" s="509"/>
    </row>
    <row r="13" spans="1:21" s="6" customFormat="1" ht="66.599999999999994" x14ac:dyDescent="0.3">
      <c r="A13" s="525" t="s">
        <v>305</v>
      </c>
      <c r="B13" s="516">
        <v>2020</v>
      </c>
      <c r="C13" s="121" t="s">
        <v>628</v>
      </c>
      <c r="D13" s="121" t="s">
        <v>583</v>
      </c>
      <c r="E13" s="526" t="s">
        <v>307</v>
      </c>
      <c r="F13" s="527" t="s">
        <v>311</v>
      </c>
      <c r="G13" s="520" t="s">
        <v>572</v>
      </c>
      <c r="H13" s="528" t="s">
        <v>629</v>
      </c>
      <c r="I13" s="529" t="s">
        <v>630</v>
      </c>
      <c r="J13" s="529" t="s">
        <v>631</v>
      </c>
      <c r="K13" s="528" t="s">
        <v>632</v>
      </c>
      <c r="L13" s="527" t="s">
        <v>633</v>
      </c>
      <c r="M13" s="528">
        <v>1</v>
      </c>
      <c r="N13" s="530" t="s">
        <v>622</v>
      </c>
      <c r="O13" s="531" t="s">
        <v>634</v>
      </c>
      <c r="P13" s="508" t="s">
        <v>588</v>
      </c>
      <c r="Q13" s="10"/>
      <c r="R13" s="506"/>
      <c r="S13" s="506"/>
      <c r="T13" s="506"/>
      <c r="U13" s="507" t="s">
        <v>1164</v>
      </c>
    </row>
    <row r="14" spans="1:21" s="6" customFormat="1" ht="86.4" x14ac:dyDescent="0.3">
      <c r="A14" s="525" t="s">
        <v>305</v>
      </c>
      <c r="B14" s="516">
        <v>2021</v>
      </c>
      <c r="C14" s="121" t="s">
        <v>635</v>
      </c>
      <c r="D14" s="121" t="s">
        <v>583</v>
      </c>
      <c r="E14" s="526" t="s">
        <v>307</v>
      </c>
      <c r="F14" s="527" t="s">
        <v>311</v>
      </c>
      <c r="G14" s="520" t="s">
        <v>572</v>
      </c>
      <c r="H14" s="528" t="s">
        <v>629</v>
      </c>
      <c r="I14" s="529" t="s">
        <v>630</v>
      </c>
      <c r="J14" s="529" t="s">
        <v>631</v>
      </c>
      <c r="K14" s="528" t="s">
        <v>632</v>
      </c>
      <c r="L14" s="527" t="s">
        <v>633</v>
      </c>
      <c r="M14" s="528">
        <v>1</v>
      </c>
      <c r="N14" s="530" t="s">
        <v>622</v>
      </c>
      <c r="O14" s="531" t="s">
        <v>625</v>
      </c>
      <c r="P14" s="504">
        <v>0</v>
      </c>
      <c r="Q14" s="10">
        <f t="shared" si="0"/>
        <v>0</v>
      </c>
      <c r="R14" s="510" t="s">
        <v>1167</v>
      </c>
      <c r="S14" s="506" t="s">
        <v>1247</v>
      </c>
      <c r="T14" s="869" t="s">
        <v>313</v>
      </c>
      <c r="U14" s="511"/>
    </row>
    <row r="15" spans="1:21" s="6" customFormat="1" ht="67.2" thickBot="1" x14ac:dyDescent="0.35">
      <c r="A15" s="532" t="s">
        <v>305</v>
      </c>
      <c r="B15" s="516">
        <v>2020</v>
      </c>
      <c r="C15" s="121" t="s">
        <v>615</v>
      </c>
      <c r="D15" s="121" t="s">
        <v>583</v>
      </c>
      <c r="E15" s="526" t="s">
        <v>307</v>
      </c>
      <c r="F15" s="527" t="s">
        <v>311</v>
      </c>
      <c r="G15" s="530" t="s">
        <v>572</v>
      </c>
      <c r="H15" s="528" t="s">
        <v>629</v>
      </c>
      <c r="I15" s="529" t="s">
        <v>636</v>
      </c>
      <c r="J15" s="529" t="s">
        <v>631</v>
      </c>
      <c r="K15" s="528" t="s">
        <v>637</v>
      </c>
      <c r="L15" s="527" t="s">
        <v>633</v>
      </c>
      <c r="M15" s="528">
        <v>1</v>
      </c>
      <c r="N15" s="530" t="s">
        <v>622</v>
      </c>
      <c r="O15" s="531" t="s">
        <v>634</v>
      </c>
      <c r="P15" s="504" t="s">
        <v>588</v>
      </c>
      <c r="Q15" s="10"/>
      <c r="R15" s="506"/>
      <c r="S15" s="506"/>
      <c r="T15" s="506"/>
      <c r="U15" s="507" t="s">
        <v>1164</v>
      </c>
    </row>
    <row r="16" spans="1:21" s="6" customFormat="1" ht="115.8" thickBot="1" x14ac:dyDescent="0.35">
      <c r="A16" s="532" t="s">
        <v>305</v>
      </c>
      <c r="B16" s="516">
        <v>2021</v>
      </c>
      <c r="C16" s="121" t="s">
        <v>624</v>
      </c>
      <c r="D16" s="121" t="s">
        <v>583</v>
      </c>
      <c r="E16" s="526" t="s">
        <v>307</v>
      </c>
      <c r="F16" s="527" t="s">
        <v>311</v>
      </c>
      <c r="G16" s="530" t="s">
        <v>572</v>
      </c>
      <c r="H16" s="528" t="s">
        <v>629</v>
      </c>
      <c r="I16" s="529" t="s">
        <v>636</v>
      </c>
      <c r="J16" s="529" t="s">
        <v>631</v>
      </c>
      <c r="K16" s="528" t="s">
        <v>637</v>
      </c>
      <c r="L16" s="527" t="s">
        <v>633</v>
      </c>
      <c r="M16" s="528">
        <v>1</v>
      </c>
      <c r="N16" s="530" t="s">
        <v>622</v>
      </c>
      <c r="O16" s="531" t="s">
        <v>625</v>
      </c>
      <c r="P16" s="504" t="s">
        <v>588</v>
      </c>
      <c r="Q16" s="10"/>
      <c r="R16" s="505" t="s">
        <v>1168</v>
      </c>
      <c r="S16" s="506" t="s">
        <v>1248</v>
      </c>
      <c r="T16" s="869" t="s">
        <v>313</v>
      </c>
      <c r="U16" s="50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4"/>
  <sheetViews>
    <sheetView view="pageBreakPreview" topLeftCell="A7" zoomScale="60" zoomScaleNormal="60" workbookViewId="0">
      <selection activeCell="A6" sqref="A6"/>
    </sheetView>
  </sheetViews>
  <sheetFormatPr defaultColWidth="9.109375" defaultRowHeight="13.2" x14ac:dyDescent="0.25"/>
  <cols>
    <col min="1" max="1" width="9.109375" style="6"/>
    <col min="2" max="2" width="12.5546875" style="6" customWidth="1"/>
    <col min="3" max="3" width="17.44140625" style="6" bestFit="1" customWidth="1"/>
    <col min="4" max="6" width="9.109375" style="6"/>
    <col min="7" max="7" width="13.6640625" style="6" bestFit="1" customWidth="1"/>
    <col min="8" max="8" width="19.88671875" style="6" customWidth="1"/>
    <col min="9" max="9" width="10.88671875" style="6" customWidth="1"/>
    <col min="10" max="10" width="33.33203125" style="6" customWidth="1"/>
    <col min="11" max="11" width="20.6640625" style="118" customWidth="1"/>
    <col min="12" max="22" width="20.6640625" style="6" customWidth="1"/>
    <col min="23" max="23" width="36.88671875" style="6" customWidth="1"/>
    <col min="24" max="16384" width="9.109375" style="6"/>
  </cols>
  <sheetData>
    <row r="1" spans="1:23" ht="13.8" thickBot="1" x14ac:dyDescent="0.3">
      <c r="A1" s="122" t="s">
        <v>76</v>
      </c>
      <c r="B1" s="125"/>
      <c r="C1" s="126"/>
      <c r="D1" s="126"/>
      <c r="E1" s="126"/>
      <c r="F1" s="126"/>
      <c r="G1" s="126"/>
      <c r="H1" s="126"/>
      <c r="I1" s="126"/>
      <c r="J1" s="126"/>
      <c r="L1" s="126"/>
      <c r="M1" s="126"/>
      <c r="N1" s="126"/>
      <c r="O1" s="126"/>
      <c r="P1" s="126"/>
      <c r="Q1" s="126"/>
      <c r="R1" s="126"/>
      <c r="S1" s="126"/>
      <c r="T1" s="126"/>
      <c r="U1" s="126"/>
      <c r="V1" s="126"/>
      <c r="W1" s="126"/>
    </row>
    <row r="2" spans="1:23" x14ac:dyDescent="0.25">
      <c r="A2" s="33"/>
      <c r="B2" s="33"/>
      <c r="C2" s="33"/>
      <c r="D2" s="33"/>
      <c r="E2" s="33"/>
      <c r="F2" s="33"/>
      <c r="G2" s="33"/>
      <c r="H2" s="33"/>
      <c r="I2" s="33"/>
      <c r="J2" s="33"/>
      <c r="K2" s="389"/>
      <c r="L2" s="33"/>
      <c r="M2" s="33"/>
      <c r="N2" s="33"/>
      <c r="O2" s="33"/>
      <c r="P2" s="33"/>
      <c r="Q2" s="33"/>
      <c r="R2" s="33"/>
      <c r="S2" s="33"/>
      <c r="T2" s="33"/>
      <c r="U2" s="33"/>
      <c r="V2" s="11" t="s">
        <v>1</v>
      </c>
      <c r="W2" s="32" t="s">
        <v>2</v>
      </c>
    </row>
    <row r="3" spans="1:23" ht="13.8" thickBot="1" x14ac:dyDescent="0.3">
      <c r="A3" s="33"/>
      <c r="B3" s="33"/>
      <c r="C3" s="33"/>
      <c r="D3" s="33"/>
      <c r="E3" s="33"/>
      <c r="F3" s="33"/>
      <c r="G3" s="33"/>
      <c r="H3" s="33"/>
      <c r="I3" s="33"/>
      <c r="J3" s="33"/>
      <c r="K3" s="389"/>
      <c r="L3" s="33"/>
      <c r="M3" s="33"/>
      <c r="N3" s="33"/>
      <c r="O3" s="33"/>
      <c r="P3" s="34"/>
      <c r="Q3" s="34"/>
      <c r="R3" s="34"/>
      <c r="S3" s="34"/>
      <c r="T3" s="34"/>
      <c r="U3" s="34"/>
      <c r="V3" s="123" t="s">
        <v>3</v>
      </c>
      <c r="W3" s="124">
        <v>2021</v>
      </c>
    </row>
    <row r="4" spans="1:23" ht="13.8" thickBot="1" x14ac:dyDescent="0.3">
      <c r="A4" s="33"/>
      <c r="B4" s="33"/>
      <c r="C4" s="33"/>
      <c r="D4" s="33"/>
      <c r="E4" s="33"/>
      <c r="F4" s="33"/>
      <c r="G4" s="33"/>
      <c r="H4" s="33"/>
      <c r="I4" s="33"/>
      <c r="J4" s="33"/>
      <c r="K4" s="389"/>
      <c r="L4" s="33"/>
      <c r="M4" s="33"/>
      <c r="N4" s="757"/>
      <c r="O4" s="758"/>
      <c r="P4" s="896" t="s">
        <v>95</v>
      </c>
      <c r="Q4" s="897"/>
      <c r="R4" s="897"/>
      <c r="S4" s="897"/>
      <c r="T4" s="898"/>
      <c r="U4" s="759"/>
      <c r="V4" s="759"/>
      <c r="W4" s="759"/>
    </row>
    <row r="5" spans="1:23" ht="66" x14ac:dyDescent="0.25">
      <c r="A5" s="774" t="s">
        <v>4</v>
      </c>
      <c r="B5" s="775" t="s">
        <v>77</v>
      </c>
      <c r="C5" s="775" t="s">
        <v>7</v>
      </c>
      <c r="D5" s="775" t="s">
        <v>8</v>
      </c>
      <c r="E5" s="776" t="s">
        <v>78</v>
      </c>
      <c r="F5" s="777" t="s">
        <v>79</v>
      </c>
      <c r="G5" s="775" t="s">
        <v>80</v>
      </c>
      <c r="H5" s="777" t="s">
        <v>81</v>
      </c>
      <c r="I5" s="777" t="s">
        <v>82</v>
      </c>
      <c r="J5" s="777" t="s">
        <v>15</v>
      </c>
      <c r="K5" s="762" t="s">
        <v>83</v>
      </c>
      <c r="L5" s="762" t="s">
        <v>84</v>
      </c>
      <c r="M5" s="762" t="s">
        <v>85</v>
      </c>
      <c r="N5" s="762" t="s">
        <v>86</v>
      </c>
      <c r="O5" s="763" t="s">
        <v>87</v>
      </c>
      <c r="P5" s="763" t="s">
        <v>88</v>
      </c>
      <c r="Q5" s="763" t="s">
        <v>89</v>
      </c>
      <c r="R5" s="763" t="s">
        <v>90</v>
      </c>
      <c r="S5" s="763" t="s">
        <v>91</v>
      </c>
      <c r="T5" s="763" t="s">
        <v>92</v>
      </c>
      <c r="U5" s="763" t="s">
        <v>93</v>
      </c>
      <c r="V5" s="763" t="s">
        <v>94</v>
      </c>
      <c r="W5" s="764" t="s">
        <v>75</v>
      </c>
    </row>
    <row r="6" spans="1:23" ht="250.8" x14ac:dyDescent="0.25">
      <c r="A6" s="778" t="s">
        <v>305</v>
      </c>
      <c r="B6" s="127" t="s">
        <v>20</v>
      </c>
      <c r="C6" s="128" t="s">
        <v>551</v>
      </c>
      <c r="D6" s="127" t="s">
        <v>583</v>
      </c>
      <c r="E6" s="101" t="s">
        <v>554</v>
      </c>
      <c r="F6" s="109" t="s">
        <v>638</v>
      </c>
      <c r="G6" s="129" t="s">
        <v>639</v>
      </c>
      <c r="H6" s="463" t="s">
        <v>640</v>
      </c>
      <c r="I6" s="127" t="s">
        <v>567</v>
      </c>
      <c r="J6" s="772" t="s">
        <v>641</v>
      </c>
      <c r="K6" s="773">
        <v>54216</v>
      </c>
      <c r="L6" s="415">
        <v>86</v>
      </c>
      <c r="M6" s="415">
        <v>61</v>
      </c>
      <c r="N6" s="760" t="s">
        <v>1101</v>
      </c>
      <c r="O6" s="760" t="s">
        <v>587</v>
      </c>
      <c r="P6" s="760" t="s">
        <v>311</v>
      </c>
      <c r="Q6" s="760" t="s">
        <v>313</v>
      </c>
      <c r="R6" s="760" t="s">
        <v>313</v>
      </c>
      <c r="S6" s="760" t="s">
        <v>313</v>
      </c>
      <c r="T6" s="760" t="s">
        <v>311</v>
      </c>
      <c r="U6" s="760" t="s">
        <v>313</v>
      </c>
      <c r="V6" s="761" t="s">
        <v>587</v>
      </c>
      <c r="W6" s="765" t="s">
        <v>1234</v>
      </c>
    </row>
    <row r="7" spans="1:23" ht="92.4" x14ac:dyDescent="0.25">
      <c r="A7" s="778" t="s">
        <v>305</v>
      </c>
      <c r="B7" s="127" t="s">
        <v>20</v>
      </c>
      <c r="C7" s="128" t="s">
        <v>551</v>
      </c>
      <c r="D7" s="779" t="s">
        <v>583</v>
      </c>
      <c r="E7" s="780" t="s">
        <v>554</v>
      </c>
      <c r="F7" s="781" t="s">
        <v>642</v>
      </c>
      <c r="G7" s="782" t="s">
        <v>643</v>
      </c>
      <c r="H7" s="772" t="s">
        <v>640</v>
      </c>
      <c r="I7" s="127" t="s">
        <v>567</v>
      </c>
      <c r="J7" s="772" t="s">
        <v>641</v>
      </c>
      <c r="K7" s="766" t="s">
        <v>572</v>
      </c>
      <c r="L7" s="766" t="s">
        <v>572</v>
      </c>
      <c r="M7" s="766" t="s">
        <v>572</v>
      </c>
      <c r="N7" s="766" t="s">
        <v>572</v>
      </c>
      <c r="O7" s="766" t="s">
        <v>572</v>
      </c>
      <c r="P7" s="766" t="s">
        <v>572</v>
      </c>
      <c r="Q7" s="766" t="s">
        <v>572</v>
      </c>
      <c r="R7" s="766" t="s">
        <v>572</v>
      </c>
      <c r="S7" s="766" t="s">
        <v>572</v>
      </c>
      <c r="T7" s="766" t="s">
        <v>572</v>
      </c>
      <c r="U7" s="766" t="s">
        <v>572</v>
      </c>
      <c r="V7" s="766" t="s">
        <v>572</v>
      </c>
      <c r="W7" s="765" t="s">
        <v>1235</v>
      </c>
    </row>
    <row r="8" spans="1:23" ht="92.4" x14ac:dyDescent="0.25">
      <c r="A8" s="778" t="s">
        <v>305</v>
      </c>
      <c r="B8" s="127" t="s">
        <v>20</v>
      </c>
      <c r="C8" s="128" t="s">
        <v>551</v>
      </c>
      <c r="D8" s="779" t="s">
        <v>583</v>
      </c>
      <c r="E8" s="780" t="s">
        <v>554</v>
      </c>
      <c r="F8" s="781" t="s">
        <v>638</v>
      </c>
      <c r="G8" s="782" t="s">
        <v>644</v>
      </c>
      <c r="H8" s="772" t="s">
        <v>640</v>
      </c>
      <c r="I8" s="127" t="s">
        <v>567</v>
      </c>
      <c r="J8" s="772" t="s">
        <v>641</v>
      </c>
      <c r="K8" s="773">
        <v>332086</v>
      </c>
      <c r="L8" s="766">
        <v>266</v>
      </c>
      <c r="M8" s="766">
        <v>186</v>
      </c>
      <c r="N8" s="767" t="s">
        <v>1101</v>
      </c>
      <c r="O8" s="767" t="s">
        <v>587</v>
      </c>
      <c r="P8" s="767" t="s">
        <v>311</v>
      </c>
      <c r="Q8" s="767" t="s">
        <v>313</v>
      </c>
      <c r="R8" s="767" t="s">
        <v>313</v>
      </c>
      <c r="S8" s="767" t="s">
        <v>313</v>
      </c>
      <c r="T8" s="767" t="s">
        <v>311</v>
      </c>
      <c r="U8" s="767" t="s">
        <v>313</v>
      </c>
      <c r="V8" s="767" t="s">
        <v>587</v>
      </c>
      <c r="W8" s="768" t="s">
        <v>664</v>
      </c>
    </row>
    <row r="9" spans="1:23" ht="92.4" x14ac:dyDescent="0.25">
      <c r="A9" s="778" t="s">
        <v>305</v>
      </c>
      <c r="B9" s="127" t="s">
        <v>20</v>
      </c>
      <c r="C9" s="128" t="s">
        <v>551</v>
      </c>
      <c r="D9" s="779" t="s">
        <v>583</v>
      </c>
      <c r="E9" s="780" t="s">
        <v>554</v>
      </c>
      <c r="F9" s="781" t="s">
        <v>638</v>
      </c>
      <c r="G9" s="782" t="s">
        <v>645</v>
      </c>
      <c r="H9" s="772" t="s">
        <v>640</v>
      </c>
      <c r="I9" s="127" t="s">
        <v>567</v>
      </c>
      <c r="J9" s="772" t="s">
        <v>641</v>
      </c>
      <c r="K9" s="773">
        <v>50731</v>
      </c>
      <c r="L9" s="766">
        <v>89</v>
      </c>
      <c r="M9" s="766">
        <v>61</v>
      </c>
      <c r="N9" s="767" t="s">
        <v>1101</v>
      </c>
      <c r="O9" s="767" t="s">
        <v>587</v>
      </c>
      <c r="P9" s="767" t="s">
        <v>311</v>
      </c>
      <c r="Q9" s="767" t="s">
        <v>313</v>
      </c>
      <c r="R9" s="767" t="s">
        <v>313</v>
      </c>
      <c r="S9" s="767" t="s">
        <v>313</v>
      </c>
      <c r="T9" s="767" t="s">
        <v>311</v>
      </c>
      <c r="U9" s="767" t="s">
        <v>313</v>
      </c>
      <c r="V9" s="767" t="s">
        <v>587</v>
      </c>
      <c r="W9" s="768" t="s">
        <v>664</v>
      </c>
    </row>
    <row r="10" spans="1:23" ht="92.4" x14ac:dyDescent="0.25">
      <c r="A10" s="778" t="s">
        <v>305</v>
      </c>
      <c r="B10" s="127" t="s">
        <v>20</v>
      </c>
      <c r="C10" s="128" t="s">
        <v>551</v>
      </c>
      <c r="D10" s="779" t="s">
        <v>583</v>
      </c>
      <c r="E10" s="780" t="s">
        <v>554</v>
      </c>
      <c r="F10" s="781" t="s">
        <v>638</v>
      </c>
      <c r="G10" s="132" t="s">
        <v>646</v>
      </c>
      <c r="H10" s="772" t="s">
        <v>640</v>
      </c>
      <c r="I10" s="127" t="s">
        <v>567</v>
      </c>
      <c r="J10" s="772" t="s">
        <v>641</v>
      </c>
      <c r="K10" s="773">
        <v>5271</v>
      </c>
      <c r="L10" s="766">
        <v>42</v>
      </c>
      <c r="M10" s="766">
        <v>42</v>
      </c>
      <c r="N10" s="767" t="s">
        <v>1101</v>
      </c>
      <c r="O10" s="767" t="s">
        <v>587</v>
      </c>
      <c r="P10" s="767" t="s">
        <v>311</v>
      </c>
      <c r="Q10" s="767" t="s">
        <v>313</v>
      </c>
      <c r="R10" s="767" t="s">
        <v>313</v>
      </c>
      <c r="S10" s="767" t="s">
        <v>313</v>
      </c>
      <c r="T10" s="767" t="s">
        <v>311</v>
      </c>
      <c r="U10" s="767" t="s">
        <v>313</v>
      </c>
      <c r="V10" s="767" t="s">
        <v>587</v>
      </c>
      <c r="W10" s="768" t="s">
        <v>664</v>
      </c>
    </row>
    <row r="11" spans="1:23" ht="92.4" x14ac:dyDescent="0.25">
      <c r="A11" s="778" t="s">
        <v>305</v>
      </c>
      <c r="B11" s="127" t="s">
        <v>20</v>
      </c>
      <c r="C11" s="128" t="s">
        <v>551</v>
      </c>
      <c r="D11" s="779" t="s">
        <v>583</v>
      </c>
      <c r="E11" s="780" t="s">
        <v>554</v>
      </c>
      <c r="F11" s="781" t="s">
        <v>638</v>
      </c>
      <c r="G11" s="783" t="s">
        <v>647</v>
      </c>
      <c r="H11" s="772" t="s">
        <v>640</v>
      </c>
      <c r="I11" s="127" t="s">
        <v>567</v>
      </c>
      <c r="J11" s="772" t="s">
        <v>641</v>
      </c>
      <c r="K11" s="766" t="s">
        <v>572</v>
      </c>
      <c r="L11" s="766" t="s">
        <v>572</v>
      </c>
      <c r="M11" s="766" t="s">
        <v>572</v>
      </c>
      <c r="N11" s="766" t="s">
        <v>572</v>
      </c>
      <c r="O11" s="766" t="s">
        <v>572</v>
      </c>
      <c r="P11" s="766" t="s">
        <v>572</v>
      </c>
      <c r="Q11" s="766" t="s">
        <v>572</v>
      </c>
      <c r="R11" s="766" t="s">
        <v>572</v>
      </c>
      <c r="S11" s="766" t="s">
        <v>572</v>
      </c>
      <c r="T11" s="766" t="s">
        <v>572</v>
      </c>
      <c r="U11" s="766" t="s">
        <v>572</v>
      </c>
      <c r="V11" s="766" t="s">
        <v>572</v>
      </c>
      <c r="W11" s="765" t="s">
        <v>663</v>
      </c>
    </row>
    <row r="12" spans="1:23" ht="92.4" x14ac:dyDescent="0.25">
      <c r="A12" s="778" t="s">
        <v>305</v>
      </c>
      <c r="B12" s="127" t="s">
        <v>20</v>
      </c>
      <c r="C12" s="128" t="s">
        <v>551</v>
      </c>
      <c r="D12" s="779" t="s">
        <v>583</v>
      </c>
      <c r="E12" s="780" t="s">
        <v>556</v>
      </c>
      <c r="F12" s="781" t="s">
        <v>648</v>
      </c>
      <c r="G12" s="784" t="s">
        <v>649</v>
      </c>
      <c r="H12" s="772" t="s">
        <v>640</v>
      </c>
      <c r="I12" s="127" t="s">
        <v>567</v>
      </c>
      <c r="J12" s="772" t="s">
        <v>641</v>
      </c>
      <c r="K12" s="766" t="s">
        <v>572</v>
      </c>
      <c r="L12" s="766" t="s">
        <v>572</v>
      </c>
      <c r="M12" s="766" t="s">
        <v>572</v>
      </c>
      <c r="N12" s="766" t="s">
        <v>572</v>
      </c>
      <c r="O12" s="766" t="s">
        <v>572</v>
      </c>
      <c r="P12" s="766" t="s">
        <v>572</v>
      </c>
      <c r="Q12" s="766" t="s">
        <v>572</v>
      </c>
      <c r="R12" s="766" t="s">
        <v>572</v>
      </c>
      <c r="S12" s="766" t="s">
        <v>572</v>
      </c>
      <c r="T12" s="766" t="s">
        <v>572</v>
      </c>
      <c r="U12" s="766" t="s">
        <v>572</v>
      </c>
      <c r="V12" s="766" t="s">
        <v>572</v>
      </c>
      <c r="W12" s="765" t="s">
        <v>1235</v>
      </c>
    </row>
    <row r="13" spans="1:23" ht="92.4" x14ac:dyDescent="0.25">
      <c r="A13" s="778" t="s">
        <v>305</v>
      </c>
      <c r="B13" s="127" t="s">
        <v>20</v>
      </c>
      <c r="C13" s="128" t="s">
        <v>551</v>
      </c>
      <c r="D13" s="779" t="s">
        <v>583</v>
      </c>
      <c r="E13" s="780" t="s">
        <v>556</v>
      </c>
      <c r="F13" s="781" t="s">
        <v>638</v>
      </c>
      <c r="G13" s="785" t="s">
        <v>650</v>
      </c>
      <c r="H13" s="772" t="s">
        <v>640</v>
      </c>
      <c r="I13" s="127" t="s">
        <v>567</v>
      </c>
      <c r="J13" s="772" t="s">
        <v>641</v>
      </c>
      <c r="K13" s="773">
        <v>31122.5</v>
      </c>
      <c r="L13" s="766">
        <v>193</v>
      </c>
      <c r="M13" s="766">
        <v>193</v>
      </c>
      <c r="N13" s="767" t="s">
        <v>1101</v>
      </c>
      <c r="O13" s="767" t="s">
        <v>587</v>
      </c>
      <c r="P13" s="767" t="s">
        <v>311</v>
      </c>
      <c r="Q13" s="767" t="s">
        <v>313</v>
      </c>
      <c r="R13" s="767" t="s">
        <v>313</v>
      </c>
      <c r="S13" s="767" t="s">
        <v>311</v>
      </c>
      <c r="T13" s="767" t="s">
        <v>311</v>
      </c>
      <c r="U13" s="767" t="s">
        <v>313</v>
      </c>
      <c r="V13" s="767" t="s">
        <v>587</v>
      </c>
      <c r="W13" s="768" t="s">
        <v>664</v>
      </c>
    </row>
    <row r="14" spans="1:23" ht="92.4" x14ac:dyDescent="0.25">
      <c r="A14" s="778" t="s">
        <v>305</v>
      </c>
      <c r="B14" s="127" t="s">
        <v>20</v>
      </c>
      <c r="C14" s="128" t="s">
        <v>551</v>
      </c>
      <c r="D14" s="779" t="s">
        <v>583</v>
      </c>
      <c r="E14" s="780" t="s">
        <v>556</v>
      </c>
      <c r="F14" s="781" t="s">
        <v>638</v>
      </c>
      <c r="G14" s="784" t="s">
        <v>651</v>
      </c>
      <c r="H14" s="772" t="s">
        <v>640</v>
      </c>
      <c r="I14" s="127" t="s">
        <v>567</v>
      </c>
      <c r="J14" s="772" t="s">
        <v>641</v>
      </c>
      <c r="K14" s="773">
        <v>240196</v>
      </c>
      <c r="L14" s="766">
        <v>442</v>
      </c>
      <c r="M14" s="766">
        <v>198</v>
      </c>
      <c r="N14" s="767" t="s">
        <v>1101</v>
      </c>
      <c r="O14" s="767" t="s">
        <v>587</v>
      </c>
      <c r="P14" s="767" t="s">
        <v>311</v>
      </c>
      <c r="Q14" s="767" t="s">
        <v>313</v>
      </c>
      <c r="R14" s="767" t="s">
        <v>313</v>
      </c>
      <c r="S14" s="767" t="s">
        <v>313</v>
      </c>
      <c r="T14" s="767" t="s">
        <v>311</v>
      </c>
      <c r="U14" s="767" t="s">
        <v>313</v>
      </c>
      <c r="V14" s="767" t="s">
        <v>587</v>
      </c>
      <c r="W14" s="768" t="s">
        <v>664</v>
      </c>
    </row>
    <row r="15" spans="1:23" ht="92.4" x14ac:dyDescent="0.25">
      <c r="A15" s="778" t="s">
        <v>305</v>
      </c>
      <c r="B15" s="127" t="s">
        <v>20</v>
      </c>
      <c r="C15" s="128" t="s">
        <v>551</v>
      </c>
      <c r="D15" s="779" t="s">
        <v>583</v>
      </c>
      <c r="E15" s="780" t="s">
        <v>556</v>
      </c>
      <c r="F15" s="781" t="s">
        <v>638</v>
      </c>
      <c r="G15" s="784" t="s">
        <v>652</v>
      </c>
      <c r="H15" s="772" t="s">
        <v>640</v>
      </c>
      <c r="I15" s="127" t="s">
        <v>567</v>
      </c>
      <c r="J15" s="772" t="s">
        <v>641</v>
      </c>
      <c r="K15" s="773">
        <v>422461</v>
      </c>
      <c r="L15" s="766">
        <v>496</v>
      </c>
      <c r="M15" s="766">
        <v>237</v>
      </c>
      <c r="N15" s="767" t="s">
        <v>1101</v>
      </c>
      <c r="O15" s="767" t="s">
        <v>587</v>
      </c>
      <c r="P15" s="767" t="s">
        <v>311</v>
      </c>
      <c r="Q15" s="767" t="s">
        <v>313</v>
      </c>
      <c r="R15" s="767" t="s">
        <v>313</v>
      </c>
      <c r="S15" s="767" t="s">
        <v>313</v>
      </c>
      <c r="T15" s="767" t="s">
        <v>311</v>
      </c>
      <c r="U15" s="767" t="s">
        <v>313</v>
      </c>
      <c r="V15" s="767" t="s">
        <v>587</v>
      </c>
      <c r="W15" s="768" t="s">
        <v>664</v>
      </c>
    </row>
    <row r="16" spans="1:23" ht="92.4" x14ac:dyDescent="0.25">
      <c r="A16" s="778" t="s">
        <v>305</v>
      </c>
      <c r="B16" s="127" t="s">
        <v>20</v>
      </c>
      <c r="C16" s="128" t="s">
        <v>551</v>
      </c>
      <c r="D16" s="779" t="s">
        <v>583</v>
      </c>
      <c r="E16" s="780" t="s">
        <v>556</v>
      </c>
      <c r="F16" s="781" t="s">
        <v>638</v>
      </c>
      <c r="G16" s="784" t="s">
        <v>653</v>
      </c>
      <c r="H16" s="772" t="s">
        <v>640</v>
      </c>
      <c r="I16" s="127" t="s">
        <v>567</v>
      </c>
      <c r="J16" s="772" t="s">
        <v>641</v>
      </c>
      <c r="K16" s="773">
        <v>230369</v>
      </c>
      <c r="L16" s="766">
        <v>300</v>
      </c>
      <c r="M16" s="766">
        <v>156</v>
      </c>
      <c r="N16" s="767" t="s">
        <v>1101</v>
      </c>
      <c r="O16" s="767" t="s">
        <v>587</v>
      </c>
      <c r="P16" s="767" t="s">
        <v>311</v>
      </c>
      <c r="Q16" s="767" t="s">
        <v>313</v>
      </c>
      <c r="R16" s="767" t="s">
        <v>313</v>
      </c>
      <c r="S16" s="767" t="s">
        <v>313</v>
      </c>
      <c r="T16" s="767" t="s">
        <v>313</v>
      </c>
      <c r="U16" s="767" t="s">
        <v>313</v>
      </c>
      <c r="V16" s="767" t="s">
        <v>587</v>
      </c>
      <c r="W16" s="768" t="s">
        <v>664</v>
      </c>
    </row>
    <row r="17" spans="1:23" ht="92.4" x14ac:dyDescent="0.25">
      <c r="A17" s="778" t="s">
        <v>305</v>
      </c>
      <c r="B17" s="127" t="s">
        <v>20</v>
      </c>
      <c r="C17" s="128" t="s">
        <v>551</v>
      </c>
      <c r="D17" s="779" t="s">
        <v>583</v>
      </c>
      <c r="E17" s="780" t="s">
        <v>556</v>
      </c>
      <c r="F17" s="781" t="s">
        <v>638</v>
      </c>
      <c r="G17" s="784" t="s">
        <v>654</v>
      </c>
      <c r="H17" s="772" t="s">
        <v>640</v>
      </c>
      <c r="I17" s="127" t="s">
        <v>567</v>
      </c>
      <c r="J17" s="772" t="s">
        <v>641</v>
      </c>
      <c r="K17" s="766" t="s">
        <v>572</v>
      </c>
      <c r="L17" s="766" t="s">
        <v>572</v>
      </c>
      <c r="M17" s="766" t="s">
        <v>572</v>
      </c>
      <c r="N17" s="766" t="s">
        <v>572</v>
      </c>
      <c r="O17" s="766" t="s">
        <v>572</v>
      </c>
      <c r="P17" s="766" t="s">
        <v>572</v>
      </c>
      <c r="Q17" s="766" t="s">
        <v>572</v>
      </c>
      <c r="R17" s="766" t="s">
        <v>572</v>
      </c>
      <c r="S17" s="766" t="s">
        <v>572</v>
      </c>
      <c r="T17" s="766" t="s">
        <v>572</v>
      </c>
      <c r="U17" s="766" t="s">
        <v>572</v>
      </c>
      <c r="V17" s="766" t="s">
        <v>572</v>
      </c>
      <c r="W17" s="765" t="s">
        <v>1183</v>
      </c>
    </row>
    <row r="18" spans="1:23" ht="92.4" x14ac:dyDescent="0.25">
      <c r="A18" s="778" t="s">
        <v>305</v>
      </c>
      <c r="B18" s="127" t="s">
        <v>20</v>
      </c>
      <c r="C18" s="128" t="s">
        <v>551</v>
      </c>
      <c r="D18" s="779" t="s">
        <v>583</v>
      </c>
      <c r="E18" s="780" t="s">
        <v>556</v>
      </c>
      <c r="F18" s="781" t="s">
        <v>638</v>
      </c>
      <c r="G18" s="786" t="s">
        <v>655</v>
      </c>
      <c r="H18" s="772" t="s">
        <v>640</v>
      </c>
      <c r="I18" s="127" t="s">
        <v>567</v>
      </c>
      <c r="J18" s="772" t="s">
        <v>641</v>
      </c>
      <c r="K18" s="766" t="s">
        <v>572</v>
      </c>
      <c r="L18" s="766" t="s">
        <v>572</v>
      </c>
      <c r="M18" s="766" t="s">
        <v>572</v>
      </c>
      <c r="N18" s="766" t="s">
        <v>572</v>
      </c>
      <c r="O18" s="766" t="s">
        <v>572</v>
      </c>
      <c r="P18" s="766" t="s">
        <v>572</v>
      </c>
      <c r="Q18" s="766" t="s">
        <v>572</v>
      </c>
      <c r="R18" s="766" t="s">
        <v>572</v>
      </c>
      <c r="S18" s="766" t="s">
        <v>572</v>
      </c>
      <c r="T18" s="766" t="s">
        <v>572</v>
      </c>
      <c r="U18" s="766" t="s">
        <v>572</v>
      </c>
      <c r="V18" s="766" t="s">
        <v>572</v>
      </c>
      <c r="W18" s="765" t="s">
        <v>1236</v>
      </c>
    </row>
    <row r="19" spans="1:23" ht="92.4" x14ac:dyDescent="0.25">
      <c r="A19" s="778" t="s">
        <v>305</v>
      </c>
      <c r="B19" s="127" t="s">
        <v>20</v>
      </c>
      <c r="C19" s="128" t="s">
        <v>551</v>
      </c>
      <c r="D19" s="779" t="s">
        <v>583</v>
      </c>
      <c r="E19" s="780" t="s">
        <v>557</v>
      </c>
      <c r="F19" s="781" t="s">
        <v>638</v>
      </c>
      <c r="G19" s="784" t="s">
        <v>656</v>
      </c>
      <c r="H19" s="772" t="s">
        <v>640</v>
      </c>
      <c r="I19" s="127" t="s">
        <v>567</v>
      </c>
      <c r="J19" s="772" t="s">
        <v>641</v>
      </c>
      <c r="K19" s="773">
        <v>52929</v>
      </c>
      <c r="L19" s="766">
        <v>53</v>
      </c>
      <c r="M19" s="766">
        <v>38</v>
      </c>
      <c r="N19" s="767" t="s">
        <v>1101</v>
      </c>
      <c r="O19" s="767" t="s">
        <v>587</v>
      </c>
      <c r="P19" s="767" t="s">
        <v>311</v>
      </c>
      <c r="Q19" s="767" t="s">
        <v>313</v>
      </c>
      <c r="R19" s="767" t="s">
        <v>313</v>
      </c>
      <c r="S19" s="767" t="s">
        <v>313</v>
      </c>
      <c r="T19" s="767" t="s">
        <v>313</v>
      </c>
      <c r="U19" s="767" t="s">
        <v>313</v>
      </c>
      <c r="V19" s="767" t="s">
        <v>587</v>
      </c>
      <c r="W19" s="768" t="s">
        <v>664</v>
      </c>
    </row>
    <row r="20" spans="1:23" ht="92.4" x14ac:dyDescent="0.25">
      <c r="A20" s="778" t="s">
        <v>305</v>
      </c>
      <c r="B20" s="127" t="s">
        <v>20</v>
      </c>
      <c r="C20" s="128" t="s">
        <v>551</v>
      </c>
      <c r="D20" s="787" t="s">
        <v>583</v>
      </c>
      <c r="E20" s="788" t="s">
        <v>557</v>
      </c>
      <c r="F20" s="789" t="s">
        <v>638</v>
      </c>
      <c r="G20" s="784" t="s">
        <v>657</v>
      </c>
      <c r="H20" s="772" t="s">
        <v>640</v>
      </c>
      <c r="I20" s="127" t="s">
        <v>567</v>
      </c>
      <c r="J20" s="772" t="s">
        <v>641</v>
      </c>
      <c r="K20" s="773">
        <v>1708</v>
      </c>
      <c r="L20" s="766">
        <v>8</v>
      </c>
      <c r="M20" s="766">
        <v>8</v>
      </c>
      <c r="N20" s="767" t="s">
        <v>1101</v>
      </c>
      <c r="O20" s="767" t="s">
        <v>587</v>
      </c>
      <c r="P20" s="767" t="s">
        <v>311</v>
      </c>
      <c r="Q20" s="767" t="s">
        <v>313</v>
      </c>
      <c r="R20" s="767" t="s">
        <v>313</v>
      </c>
      <c r="S20" s="767" t="s">
        <v>313</v>
      </c>
      <c r="T20" s="767" t="s">
        <v>313</v>
      </c>
      <c r="U20" s="767" t="s">
        <v>313</v>
      </c>
      <c r="V20" s="767" t="s">
        <v>587</v>
      </c>
      <c r="W20" s="768" t="s">
        <v>664</v>
      </c>
    </row>
    <row r="21" spans="1:23" ht="92.4" x14ac:dyDescent="0.25">
      <c r="A21" s="778" t="s">
        <v>305</v>
      </c>
      <c r="B21" s="127" t="s">
        <v>20</v>
      </c>
      <c r="C21" s="128" t="s">
        <v>551</v>
      </c>
      <c r="D21" s="787" t="s">
        <v>583</v>
      </c>
      <c r="E21" s="790" t="s">
        <v>557</v>
      </c>
      <c r="F21" s="789" t="s">
        <v>638</v>
      </c>
      <c r="G21" s="784" t="s">
        <v>658</v>
      </c>
      <c r="H21" s="772" t="s">
        <v>640</v>
      </c>
      <c r="I21" s="127" t="s">
        <v>567</v>
      </c>
      <c r="J21" s="772" t="s">
        <v>641</v>
      </c>
      <c r="K21" s="766" t="s">
        <v>572</v>
      </c>
      <c r="L21" s="766" t="s">
        <v>572</v>
      </c>
      <c r="M21" s="766" t="s">
        <v>572</v>
      </c>
      <c r="N21" s="766" t="s">
        <v>572</v>
      </c>
      <c r="O21" s="766" t="s">
        <v>572</v>
      </c>
      <c r="P21" s="766" t="s">
        <v>572</v>
      </c>
      <c r="Q21" s="766" t="s">
        <v>572</v>
      </c>
      <c r="R21" s="766" t="s">
        <v>572</v>
      </c>
      <c r="S21" s="766" t="s">
        <v>572</v>
      </c>
      <c r="T21" s="766" t="s">
        <v>572</v>
      </c>
      <c r="U21" s="766" t="s">
        <v>572</v>
      </c>
      <c r="V21" s="766" t="s">
        <v>572</v>
      </c>
      <c r="W21" s="765" t="s">
        <v>1237</v>
      </c>
    </row>
    <row r="22" spans="1:23" ht="92.4" x14ac:dyDescent="0.25">
      <c r="A22" s="778" t="s">
        <v>305</v>
      </c>
      <c r="B22" s="127" t="s">
        <v>20</v>
      </c>
      <c r="C22" s="128" t="s">
        <v>551</v>
      </c>
      <c r="D22" s="779" t="s">
        <v>583</v>
      </c>
      <c r="E22" s="791" t="s">
        <v>557</v>
      </c>
      <c r="F22" s="781" t="s">
        <v>638</v>
      </c>
      <c r="G22" s="792" t="s">
        <v>659</v>
      </c>
      <c r="H22" s="772" t="s">
        <v>640</v>
      </c>
      <c r="I22" s="127" t="s">
        <v>567</v>
      </c>
      <c r="J22" s="772" t="s">
        <v>641</v>
      </c>
      <c r="K22" s="773">
        <v>15519</v>
      </c>
      <c r="L22" s="766">
        <v>31</v>
      </c>
      <c r="M22" s="766">
        <v>19</v>
      </c>
      <c r="N22" s="767" t="s">
        <v>1101</v>
      </c>
      <c r="O22" s="767" t="s">
        <v>587</v>
      </c>
      <c r="P22" s="767" t="s">
        <v>311</v>
      </c>
      <c r="Q22" s="767" t="s">
        <v>313</v>
      </c>
      <c r="R22" s="767" t="s">
        <v>313</v>
      </c>
      <c r="S22" s="767" t="s">
        <v>313</v>
      </c>
      <c r="T22" s="767" t="s">
        <v>313</v>
      </c>
      <c r="U22" s="767" t="s">
        <v>313</v>
      </c>
      <c r="V22" s="767" t="s">
        <v>587</v>
      </c>
      <c r="W22" s="768" t="s">
        <v>664</v>
      </c>
    </row>
    <row r="23" spans="1:23" ht="92.4" x14ac:dyDescent="0.25">
      <c r="A23" s="778" t="s">
        <v>305</v>
      </c>
      <c r="B23" s="127" t="s">
        <v>20</v>
      </c>
      <c r="C23" s="128" t="s">
        <v>551</v>
      </c>
      <c r="D23" s="779" t="s">
        <v>583</v>
      </c>
      <c r="E23" s="793" t="s">
        <v>557</v>
      </c>
      <c r="F23" s="781" t="s">
        <v>638</v>
      </c>
      <c r="G23" s="782" t="s">
        <v>660</v>
      </c>
      <c r="H23" s="772" t="s">
        <v>640</v>
      </c>
      <c r="I23" s="127" t="s">
        <v>567</v>
      </c>
      <c r="J23" s="772" t="s">
        <v>641</v>
      </c>
      <c r="K23" s="773">
        <v>6883</v>
      </c>
      <c r="L23" s="766">
        <v>20</v>
      </c>
      <c r="M23" s="766">
        <v>15</v>
      </c>
      <c r="N23" s="767" t="s">
        <v>1101</v>
      </c>
      <c r="O23" s="767" t="s">
        <v>587</v>
      </c>
      <c r="P23" s="767" t="s">
        <v>311</v>
      </c>
      <c r="Q23" s="767" t="s">
        <v>313</v>
      </c>
      <c r="R23" s="767" t="s">
        <v>313</v>
      </c>
      <c r="S23" s="767" t="s">
        <v>313</v>
      </c>
      <c r="T23" s="767" t="s">
        <v>313</v>
      </c>
      <c r="U23" s="767" t="s">
        <v>313</v>
      </c>
      <c r="V23" s="767" t="s">
        <v>587</v>
      </c>
      <c r="W23" s="768" t="s">
        <v>664</v>
      </c>
    </row>
    <row r="24" spans="1:23" ht="93" thickBot="1" x14ac:dyDescent="0.3">
      <c r="A24" s="794" t="s">
        <v>305</v>
      </c>
      <c r="B24" s="795" t="s">
        <v>20</v>
      </c>
      <c r="C24" s="796" t="s">
        <v>551</v>
      </c>
      <c r="D24" s="797" t="s">
        <v>326</v>
      </c>
      <c r="E24" s="797" t="s">
        <v>661</v>
      </c>
      <c r="F24" s="798" t="s">
        <v>648</v>
      </c>
      <c r="G24" s="799" t="s">
        <v>662</v>
      </c>
      <c r="H24" s="800" t="s">
        <v>640</v>
      </c>
      <c r="I24" s="795" t="s">
        <v>567</v>
      </c>
      <c r="J24" s="800" t="s">
        <v>641</v>
      </c>
      <c r="K24" s="801">
        <v>19902</v>
      </c>
      <c r="L24" s="769">
        <v>266</v>
      </c>
      <c r="M24" s="769">
        <v>127</v>
      </c>
      <c r="N24" s="770" t="s">
        <v>1101</v>
      </c>
      <c r="O24" s="770" t="s">
        <v>587</v>
      </c>
      <c r="P24" s="770" t="s">
        <v>311</v>
      </c>
      <c r="Q24" s="770" t="s">
        <v>313</v>
      </c>
      <c r="R24" s="770" t="s">
        <v>313</v>
      </c>
      <c r="S24" s="770" t="s">
        <v>313</v>
      </c>
      <c r="T24" s="770" t="s">
        <v>313</v>
      </c>
      <c r="U24" s="770" t="s">
        <v>313</v>
      </c>
      <c r="V24" s="770" t="s">
        <v>587</v>
      </c>
      <c r="W24" s="771" t="s">
        <v>664</v>
      </c>
    </row>
  </sheetData>
  <autoFilter ref="A5:W24" xr:uid="{00000000-0001-0000-0500-000000000000}"/>
  <mergeCells count="1">
    <mergeCell ref="P4:T4"/>
  </mergeCells>
  <phoneticPr fontId="24" type="noConversion"/>
  <dataValidations count="1">
    <dataValidation type="list" allowBlank="1" showInputMessage="1" showErrorMessage="1" sqref="D6:D23" xr:uid="{582AEF95-5C71-416E-8316-3B62CAC46FFC}">
      <formula1>#REF!</formula1>
    </dataValidation>
  </dataValidation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
  <sheetViews>
    <sheetView view="pageBreakPreview" zoomScale="60" zoomScaleNormal="70" workbookViewId="0">
      <selection activeCell="A9" sqref="A1:AA9"/>
    </sheetView>
  </sheetViews>
  <sheetFormatPr defaultColWidth="9.109375" defaultRowHeight="13.2" x14ac:dyDescent="0.25"/>
  <cols>
    <col min="1" max="3" width="9.109375" style="12"/>
    <col min="4" max="4" width="11.33203125" style="12" customWidth="1"/>
    <col min="5" max="5" width="11.109375" style="12" customWidth="1"/>
    <col min="6" max="9" width="9.109375" style="12"/>
    <col min="10" max="10" width="11.6640625" style="12" customWidth="1"/>
    <col min="11" max="14" width="9.109375" style="12"/>
    <col min="15" max="15" width="14.5546875" style="12" customWidth="1"/>
    <col min="16" max="16" width="12.5546875" style="12" customWidth="1"/>
    <col min="17" max="17" width="23.33203125" style="12" customWidth="1"/>
    <col min="18" max="18" width="12.6640625" style="12" customWidth="1"/>
    <col min="19" max="19" width="15.5546875" style="12" customWidth="1"/>
    <col min="20" max="22" width="9.109375" style="12"/>
    <col min="23" max="23" width="13.109375" style="12" customWidth="1"/>
    <col min="24" max="24" width="16" style="12" customWidth="1"/>
    <col min="25" max="25" width="16.109375" style="12" customWidth="1"/>
    <col min="26" max="26" width="17.33203125" style="12" customWidth="1"/>
    <col min="27" max="27" width="33.88671875" style="12" customWidth="1"/>
    <col min="28" max="16384" width="9.109375" style="12"/>
  </cols>
  <sheetData>
    <row r="1" spans="1:27" ht="13.8" thickBot="1" x14ac:dyDescent="0.3">
      <c r="A1" s="33" t="s">
        <v>96</v>
      </c>
    </row>
    <row r="2" spans="1:27" x14ac:dyDescent="0.25">
      <c r="H2" s="899"/>
      <c r="I2" s="899"/>
      <c r="J2" s="899"/>
      <c r="K2" s="899"/>
      <c r="L2" s="899"/>
      <c r="M2" s="899"/>
      <c r="N2" s="899"/>
      <c r="O2" s="899"/>
      <c r="P2" s="899"/>
      <c r="Q2" s="899"/>
      <c r="R2" s="899"/>
      <c r="S2" s="899"/>
      <c r="T2" s="899"/>
      <c r="U2" s="899"/>
      <c r="V2" s="899"/>
      <c r="W2" s="899"/>
      <c r="X2" s="442"/>
      <c r="Y2" s="442"/>
      <c r="Z2" s="134" t="s">
        <v>1</v>
      </c>
      <c r="AA2" s="41" t="s">
        <v>2</v>
      </c>
    </row>
    <row r="3" spans="1:27" ht="13.8" thickBot="1" x14ac:dyDescent="0.3">
      <c r="A3" s="13"/>
      <c r="B3" s="14"/>
      <c r="C3" s="14"/>
      <c r="D3" s="14"/>
      <c r="E3" s="14"/>
      <c r="F3" s="14"/>
      <c r="G3" s="14"/>
      <c r="H3" s="14"/>
      <c r="I3" s="14"/>
      <c r="J3" s="14"/>
      <c r="K3" s="14"/>
      <c r="L3" s="14"/>
      <c r="M3" s="14"/>
      <c r="N3" s="14"/>
      <c r="O3" s="14"/>
      <c r="P3" s="14"/>
      <c r="Q3" s="14"/>
      <c r="R3" s="900"/>
      <c r="S3" s="900"/>
      <c r="T3" s="900"/>
      <c r="U3" s="442"/>
      <c r="Z3" s="135" t="s">
        <v>3</v>
      </c>
      <c r="AA3" s="136">
        <v>2021</v>
      </c>
    </row>
    <row r="4" spans="1:27" ht="52.2" thickBot="1" x14ac:dyDescent="0.3">
      <c r="A4" s="137" t="s">
        <v>4</v>
      </c>
      <c r="B4" s="138" t="s">
        <v>97</v>
      </c>
      <c r="C4" s="138" t="s">
        <v>98</v>
      </c>
      <c r="D4" s="138" t="s">
        <v>99</v>
      </c>
      <c r="E4" s="138" t="s">
        <v>44</v>
      </c>
      <c r="F4" s="139" t="s">
        <v>100</v>
      </c>
      <c r="G4" s="140" t="s">
        <v>101</v>
      </c>
      <c r="H4" s="141" t="s">
        <v>102</v>
      </c>
      <c r="I4" s="138" t="s">
        <v>103</v>
      </c>
      <c r="J4" s="138" t="s">
        <v>21</v>
      </c>
      <c r="K4" s="142" t="s">
        <v>104</v>
      </c>
      <c r="L4" s="138" t="s">
        <v>105</v>
      </c>
      <c r="M4" s="138" t="s">
        <v>106</v>
      </c>
      <c r="N4" s="138" t="s">
        <v>107</v>
      </c>
      <c r="O4" s="138" t="s">
        <v>108</v>
      </c>
      <c r="P4" s="138" t="s">
        <v>109</v>
      </c>
      <c r="Q4" s="143" t="s">
        <v>15</v>
      </c>
      <c r="R4" s="144" t="s">
        <v>110</v>
      </c>
      <c r="S4" s="144" t="s">
        <v>111</v>
      </c>
      <c r="T4" s="144" t="s">
        <v>112</v>
      </c>
      <c r="U4" s="145" t="s">
        <v>113</v>
      </c>
      <c r="V4" s="144" t="s">
        <v>114</v>
      </c>
      <c r="W4" s="144" t="s">
        <v>115</v>
      </c>
      <c r="X4" s="146" t="s">
        <v>116</v>
      </c>
      <c r="Y4" s="147" t="s">
        <v>117</v>
      </c>
      <c r="Z4" s="147" t="s">
        <v>118</v>
      </c>
      <c r="AA4" s="148" t="s">
        <v>75</v>
      </c>
    </row>
    <row r="5" spans="1:27" ht="115.2" x14ac:dyDescent="0.3">
      <c r="A5" s="149" t="s">
        <v>305</v>
      </c>
      <c r="B5" s="150" t="s">
        <v>665</v>
      </c>
      <c r="C5" s="84" t="s">
        <v>666</v>
      </c>
      <c r="D5" s="151" t="s">
        <v>311</v>
      </c>
      <c r="E5" s="152" t="s">
        <v>587</v>
      </c>
      <c r="F5" s="151" t="s">
        <v>311</v>
      </c>
      <c r="G5" s="153" t="s">
        <v>572</v>
      </c>
      <c r="H5" s="154" t="s">
        <v>667</v>
      </c>
      <c r="I5" s="155" t="s">
        <v>668</v>
      </c>
      <c r="J5" s="156" t="s">
        <v>669</v>
      </c>
      <c r="K5" s="93">
        <v>105</v>
      </c>
      <c r="L5" s="157" t="s">
        <v>670</v>
      </c>
      <c r="M5" s="158">
        <v>184</v>
      </c>
      <c r="N5" s="159" t="s">
        <v>671</v>
      </c>
      <c r="O5" s="151" t="s">
        <v>672</v>
      </c>
      <c r="P5" s="160" t="s">
        <v>673</v>
      </c>
      <c r="Q5" s="151"/>
      <c r="R5" s="443" t="s">
        <v>1110</v>
      </c>
      <c r="S5" s="444" t="s">
        <v>572</v>
      </c>
      <c r="T5" s="161">
        <v>88</v>
      </c>
      <c r="U5" s="443">
        <v>186</v>
      </c>
      <c r="V5" s="35"/>
      <c r="W5" s="444" t="s">
        <v>311</v>
      </c>
      <c r="X5" s="444" t="s">
        <v>311</v>
      </c>
      <c r="Y5" s="162" t="str">
        <f t="shared" ref="Y5" si="0">IF(((-K5+T5)/K5*100)&gt;50,"x",IF(((-K5+T5)/K5*100)&lt;-10,"x",IF(T5="","","")))</f>
        <v>x</v>
      </c>
      <c r="Z5" s="449" t="str">
        <f>IF(OR(W5="N",X5="N"),"x","")</f>
        <v/>
      </c>
      <c r="AA5" s="175" t="s">
        <v>703</v>
      </c>
    </row>
    <row r="6" spans="1:27" ht="106.2" x14ac:dyDescent="0.3">
      <c r="A6" s="84" t="s">
        <v>305</v>
      </c>
      <c r="B6" s="150" t="s">
        <v>674</v>
      </c>
      <c r="C6" s="163" t="s">
        <v>675</v>
      </c>
      <c r="D6" s="163" t="s">
        <v>311</v>
      </c>
      <c r="E6" s="152" t="s">
        <v>587</v>
      </c>
      <c r="F6" s="163" t="s">
        <v>311</v>
      </c>
      <c r="G6" s="164" t="s">
        <v>572</v>
      </c>
      <c r="H6" s="163" t="s">
        <v>676</v>
      </c>
      <c r="I6" s="165" t="s">
        <v>668</v>
      </c>
      <c r="J6" s="166" t="s">
        <v>669</v>
      </c>
      <c r="K6" s="166">
        <v>70</v>
      </c>
      <c r="L6" s="167" t="s">
        <v>677</v>
      </c>
      <c r="M6" s="168">
        <v>1700</v>
      </c>
      <c r="N6" s="169" t="s">
        <v>678</v>
      </c>
      <c r="O6" s="163" t="s">
        <v>679</v>
      </c>
      <c r="P6" s="163" t="s">
        <v>572</v>
      </c>
      <c r="Q6" s="151" t="s">
        <v>680</v>
      </c>
      <c r="R6" s="446" t="s">
        <v>1110</v>
      </c>
      <c r="S6" s="444" t="s">
        <v>572</v>
      </c>
      <c r="T6" s="447">
        <v>0</v>
      </c>
      <c r="U6" s="446">
        <v>0</v>
      </c>
      <c r="V6" s="427" t="s">
        <v>313</v>
      </c>
      <c r="W6" s="448" t="s">
        <v>313</v>
      </c>
      <c r="X6" s="448" t="s">
        <v>313</v>
      </c>
      <c r="Y6" s="162" t="str">
        <f t="shared" ref="Y6:Y9" si="1">IF(((-K6+T6)/K6*100)&gt;50,"x",IF(((-K6+T6)/K6*100)&lt;-10,"x",IF(T6="","","")))</f>
        <v>x</v>
      </c>
      <c r="Z6" s="449" t="str">
        <f t="shared" ref="Z6:Z9" si="2">IF(OR(W6="N",X6="N"),"x","")</f>
        <v>x</v>
      </c>
      <c r="AA6" s="445" t="s">
        <v>1111</v>
      </c>
    </row>
    <row r="7" spans="1:27" ht="119.4" x14ac:dyDescent="0.3">
      <c r="A7" s="84" t="s">
        <v>305</v>
      </c>
      <c r="B7" s="150" t="s">
        <v>674</v>
      </c>
      <c r="C7" s="163" t="s">
        <v>675</v>
      </c>
      <c r="D7" s="163" t="s">
        <v>311</v>
      </c>
      <c r="E7" s="152" t="s">
        <v>587</v>
      </c>
      <c r="F7" s="163" t="s">
        <v>311</v>
      </c>
      <c r="G7" s="170" t="s">
        <v>572</v>
      </c>
      <c r="H7" s="163" t="s">
        <v>676</v>
      </c>
      <c r="I7" s="165" t="s">
        <v>668</v>
      </c>
      <c r="J7" s="166" t="s">
        <v>669</v>
      </c>
      <c r="K7" s="166">
        <v>70</v>
      </c>
      <c r="L7" s="171" t="s">
        <v>670</v>
      </c>
      <c r="M7" s="171">
        <v>40</v>
      </c>
      <c r="N7" s="172"/>
      <c r="O7" s="163" t="s">
        <v>679</v>
      </c>
      <c r="P7" s="163" t="s">
        <v>572</v>
      </c>
      <c r="Q7" s="173" t="s">
        <v>681</v>
      </c>
      <c r="R7" s="446" t="s">
        <v>1110</v>
      </c>
      <c r="S7" s="444" t="s">
        <v>572</v>
      </c>
      <c r="T7" s="447">
        <v>0</v>
      </c>
      <c r="U7" s="446">
        <v>0</v>
      </c>
      <c r="V7" s="427" t="s">
        <v>313</v>
      </c>
      <c r="W7" s="448" t="s">
        <v>313</v>
      </c>
      <c r="X7" s="448" t="s">
        <v>313</v>
      </c>
      <c r="Y7" s="162" t="str">
        <f t="shared" si="1"/>
        <v>x</v>
      </c>
      <c r="Z7" s="449" t="str">
        <f t="shared" si="2"/>
        <v>x</v>
      </c>
      <c r="AA7" s="445" t="s">
        <v>1112</v>
      </c>
    </row>
    <row r="8" spans="1:27" ht="93" x14ac:dyDescent="0.3">
      <c r="A8" s="84" t="s">
        <v>305</v>
      </c>
      <c r="B8" s="150" t="s">
        <v>674</v>
      </c>
      <c r="C8" s="163" t="s">
        <v>675</v>
      </c>
      <c r="D8" s="163" t="s">
        <v>311</v>
      </c>
      <c r="E8" s="152" t="s">
        <v>587</v>
      </c>
      <c r="F8" s="163" t="s">
        <v>311</v>
      </c>
      <c r="G8" s="174" t="s">
        <v>572</v>
      </c>
      <c r="H8" s="163" t="s">
        <v>676</v>
      </c>
      <c r="I8" s="165" t="s">
        <v>668</v>
      </c>
      <c r="J8" s="166" t="s">
        <v>669</v>
      </c>
      <c r="K8" s="166">
        <v>70</v>
      </c>
      <c r="L8" s="171" t="s">
        <v>682</v>
      </c>
      <c r="M8" s="171">
        <v>150</v>
      </c>
      <c r="N8" s="172"/>
      <c r="O8" s="163" t="s">
        <v>679</v>
      </c>
      <c r="P8" s="163" t="s">
        <v>572</v>
      </c>
      <c r="Q8" s="133" t="s">
        <v>683</v>
      </c>
      <c r="R8" s="446" t="s">
        <v>1110</v>
      </c>
      <c r="S8" s="444" t="s">
        <v>572</v>
      </c>
      <c r="T8" s="447">
        <v>0</v>
      </c>
      <c r="U8" s="446">
        <v>0</v>
      </c>
      <c r="V8" s="427" t="s">
        <v>313</v>
      </c>
      <c r="W8" s="448" t="s">
        <v>313</v>
      </c>
      <c r="X8" s="448" t="s">
        <v>313</v>
      </c>
      <c r="Y8" s="162" t="str">
        <f t="shared" si="1"/>
        <v>x</v>
      </c>
      <c r="Z8" s="449" t="str">
        <f t="shared" si="2"/>
        <v>x</v>
      </c>
      <c r="AA8" s="445" t="s">
        <v>1112</v>
      </c>
    </row>
    <row r="9" spans="1:27" ht="93" x14ac:dyDescent="0.3">
      <c r="A9" s="84" t="s">
        <v>305</v>
      </c>
      <c r="B9" s="150" t="s">
        <v>674</v>
      </c>
      <c r="C9" s="163" t="s">
        <v>675</v>
      </c>
      <c r="D9" s="163" t="s">
        <v>311</v>
      </c>
      <c r="E9" s="152" t="s">
        <v>587</v>
      </c>
      <c r="F9" s="163" t="s">
        <v>311</v>
      </c>
      <c r="G9" s="174" t="s">
        <v>572</v>
      </c>
      <c r="H9" s="163" t="s">
        <v>676</v>
      </c>
      <c r="I9" s="165" t="s">
        <v>668</v>
      </c>
      <c r="J9" s="166" t="s">
        <v>669</v>
      </c>
      <c r="K9" s="166">
        <v>70</v>
      </c>
      <c r="L9" s="171" t="s">
        <v>684</v>
      </c>
      <c r="M9" s="171">
        <v>150</v>
      </c>
      <c r="N9" s="151"/>
      <c r="O9" s="163" t="s">
        <v>679</v>
      </c>
      <c r="P9" s="163" t="s">
        <v>572</v>
      </c>
      <c r="Q9" s="133" t="s">
        <v>685</v>
      </c>
      <c r="R9" s="446" t="s">
        <v>1110</v>
      </c>
      <c r="S9" s="444" t="s">
        <v>572</v>
      </c>
      <c r="T9" s="447">
        <v>0</v>
      </c>
      <c r="U9" s="446">
        <v>0</v>
      </c>
      <c r="V9" s="427" t="s">
        <v>313</v>
      </c>
      <c r="W9" s="448" t="s">
        <v>313</v>
      </c>
      <c r="X9" s="448" t="s">
        <v>313</v>
      </c>
      <c r="Y9" s="162" t="str">
        <f t="shared" si="1"/>
        <v>x</v>
      </c>
      <c r="Z9" s="449" t="str">
        <f t="shared" si="2"/>
        <v>x</v>
      </c>
      <c r="AA9" s="445" t="s">
        <v>1112</v>
      </c>
    </row>
  </sheetData>
  <autoFilter ref="A4:AA4" xr:uid="{00000000-0009-0000-0000-000006000000}"/>
  <mergeCells count="8">
    <mergeCell ref="U2:W2"/>
    <mergeCell ref="R3:T3"/>
    <mergeCell ref="H2:I2"/>
    <mergeCell ref="J2:K2"/>
    <mergeCell ref="L2:M2"/>
    <mergeCell ref="N2:O2"/>
    <mergeCell ref="P2:Q2"/>
    <mergeCell ref="R2:T2"/>
  </mergeCells>
  <dataValidations count="2">
    <dataValidation type="list" allowBlank="1" showInputMessage="1" showErrorMessage="1" sqref="D5 F5" xr:uid="{786AF909-2E72-4F9D-9E08-C1695D33889C}">
      <formula1>$BO$3:$BO$10</formula1>
    </dataValidation>
    <dataValidation type="list" allowBlank="1" showInputMessage="1" showErrorMessage="1" sqref="A5" xr:uid="{F384F117-929F-40B2-8C71-FCB87652296E}">
      <formula1>$AV$3:$AV$10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9"/>
  <sheetViews>
    <sheetView view="pageBreakPreview" zoomScale="60" zoomScaleNormal="70" workbookViewId="0">
      <selection activeCell="J13" sqref="J13"/>
    </sheetView>
  </sheetViews>
  <sheetFormatPr defaultColWidth="11.33203125" defaultRowHeight="14.4" x14ac:dyDescent="0.3"/>
  <cols>
    <col min="2" max="2" width="51.5546875" bestFit="1" customWidth="1"/>
    <col min="4" max="4" width="41.88671875" bestFit="1" customWidth="1"/>
    <col min="7" max="7" width="22.33203125" bestFit="1" customWidth="1"/>
    <col min="9" max="9" width="15.88671875" bestFit="1" customWidth="1"/>
    <col min="13" max="13" width="42.109375" customWidth="1"/>
  </cols>
  <sheetData>
    <row r="1" spans="1:13" ht="15" thickBot="1" x14ac:dyDescent="0.35">
      <c r="A1" s="33" t="s">
        <v>119</v>
      </c>
      <c r="B1" s="180"/>
      <c r="C1" s="180"/>
      <c r="D1" s="181"/>
      <c r="E1" s="182"/>
      <c r="F1" s="182"/>
      <c r="G1" s="182"/>
      <c r="H1" s="182"/>
      <c r="I1" s="182"/>
      <c r="J1" s="182"/>
      <c r="K1" s="182"/>
      <c r="L1" s="182"/>
      <c r="M1" s="182"/>
    </row>
    <row r="2" spans="1:13" x14ac:dyDescent="0.3">
      <c r="A2" s="12"/>
      <c r="B2" s="12"/>
      <c r="C2" s="12"/>
      <c r="D2" s="12"/>
      <c r="E2" s="12"/>
      <c r="F2" s="12"/>
      <c r="G2" s="12"/>
      <c r="H2" s="12"/>
      <c r="I2" s="12"/>
      <c r="J2" s="12"/>
      <c r="K2" s="12"/>
      <c r="L2" s="183" t="s">
        <v>1</v>
      </c>
      <c r="M2" s="41" t="s">
        <v>2</v>
      </c>
    </row>
    <row r="3" spans="1:13" x14ac:dyDescent="0.3">
      <c r="A3" s="12"/>
      <c r="B3" s="12"/>
      <c r="C3" s="12"/>
      <c r="D3" s="12"/>
      <c r="E3" s="12"/>
      <c r="F3" s="12"/>
      <c r="G3" s="12"/>
      <c r="H3" s="12"/>
      <c r="I3" s="12"/>
      <c r="J3" s="442"/>
      <c r="K3" s="442"/>
      <c r="L3" s="184" t="s">
        <v>3</v>
      </c>
      <c r="M3" s="185">
        <v>2021</v>
      </c>
    </row>
    <row r="4" spans="1:13" ht="52.2" x14ac:dyDescent="0.3">
      <c r="A4" s="186" t="s">
        <v>4</v>
      </c>
      <c r="B4" s="187" t="s">
        <v>97</v>
      </c>
      <c r="C4" s="187" t="s">
        <v>98</v>
      </c>
      <c r="D4" s="187" t="s">
        <v>120</v>
      </c>
      <c r="E4" s="187" t="s">
        <v>121</v>
      </c>
      <c r="F4" s="187" t="s">
        <v>122</v>
      </c>
      <c r="G4" s="187" t="s">
        <v>15</v>
      </c>
      <c r="H4" s="188" t="s">
        <v>123</v>
      </c>
      <c r="I4" s="188" t="s">
        <v>124</v>
      </c>
      <c r="J4" s="188" t="s">
        <v>125</v>
      </c>
      <c r="K4" s="188" t="s">
        <v>126</v>
      </c>
      <c r="L4" s="189" t="s">
        <v>127</v>
      </c>
      <c r="M4" s="188" t="s">
        <v>128</v>
      </c>
    </row>
    <row r="5" spans="1:13" ht="53.4" x14ac:dyDescent="0.3">
      <c r="A5" s="84" t="s">
        <v>305</v>
      </c>
      <c r="B5" s="84" t="s">
        <v>665</v>
      </c>
      <c r="C5" s="84" t="s">
        <v>666</v>
      </c>
      <c r="D5" s="176" t="s">
        <v>686</v>
      </c>
      <c r="E5" s="84" t="s">
        <v>687</v>
      </c>
      <c r="F5" s="84" t="s">
        <v>311</v>
      </c>
      <c r="G5" s="190"/>
      <c r="H5" s="427" t="s">
        <v>311</v>
      </c>
      <c r="I5" s="450" t="s">
        <v>673</v>
      </c>
      <c r="J5" s="451" t="s">
        <v>311</v>
      </c>
      <c r="K5" s="427" t="s">
        <v>313</v>
      </c>
      <c r="L5" s="192" t="str">
        <f t="shared" ref="L5:L19" si="0">IF(OR(H5="Y",H5=""),"","x")</f>
        <v/>
      </c>
      <c r="M5" s="175" t="s">
        <v>705</v>
      </c>
    </row>
    <row r="6" spans="1:13" x14ac:dyDescent="0.3">
      <c r="A6" s="95" t="s">
        <v>305</v>
      </c>
      <c r="B6" s="84" t="s">
        <v>665</v>
      </c>
      <c r="C6" s="84" t="s">
        <v>666</v>
      </c>
      <c r="D6" s="176" t="s">
        <v>688</v>
      </c>
      <c r="E6" s="95" t="s">
        <v>687</v>
      </c>
      <c r="F6" s="84" t="s">
        <v>311</v>
      </c>
      <c r="G6" s="96"/>
      <c r="H6" s="427" t="s">
        <v>311</v>
      </c>
      <c r="I6" s="450" t="s">
        <v>673</v>
      </c>
      <c r="J6" s="451" t="s">
        <v>311</v>
      </c>
      <c r="K6" s="427" t="s">
        <v>313</v>
      </c>
      <c r="L6" s="192" t="str">
        <f t="shared" si="0"/>
        <v/>
      </c>
      <c r="M6" s="30"/>
    </row>
    <row r="7" spans="1:13" x14ac:dyDescent="0.3">
      <c r="A7" s="95" t="s">
        <v>305</v>
      </c>
      <c r="B7" s="84" t="s">
        <v>665</v>
      </c>
      <c r="C7" s="84" t="s">
        <v>666</v>
      </c>
      <c r="D7" s="176" t="s">
        <v>689</v>
      </c>
      <c r="E7" s="95" t="s">
        <v>687</v>
      </c>
      <c r="F7" s="84" t="s">
        <v>311</v>
      </c>
      <c r="G7" s="96"/>
      <c r="H7" s="427" t="s">
        <v>311</v>
      </c>
      <c r="I7" s="450" t="s">
        <v>673</v>
      </c>
      <c r="J7" s="451" t="s">
        <v>311</v>
      </c>
      <c r="K7" s="427" t="s">
        <v>313</v>
      </c>
      <c r="L7" s="192" t="str">
        <f t="shared" si="0"/>
        <v/>
      </c>
      <c r="M7" s="30"/>
    </row>
    <row r="8" spans="1:13" x14ac:dyDescent="0.3">
      <c r="A8" s="95" t="s">
        <v>305</v>
      </c>
      <c r="B8" s="84" t="s">
        <v>665</v>
      </c>
      <c r="C8" s="84" t="s">
        <v>666</v>
      </c>
      <c r="D8" s="96" t="s">
        <v>690</v>
      </c>
      <c r="E8" s="95" t="s">
        <v>553</v>
      </c>
      <c r="F8" s="95" t="s">
        <v>313</v>
      </c>
      <c r="G8" s="96"/>
      <c r="H8" s="427" t="s">
        <v>311</v>
      </c>
      <c r="I8" s="450" t="s">
        <v>673</v>
      </c>
      <c r="J8" s="451" t="s">
        <v>311</v>
      </c>
      <c r="K8" s="427" t="s">
        <v>313</v>
      </c>
      <c r="L8" s="192" t="str">
        <f t="shared" si="0"/>
        <v/>
      </c>
      <c r="M8" s="30"/>
    </row>
    <row r="9" spans="1:13" x14ac:dyDescent="0.3">
      <c r="A9" s="95" t="s">
        <v>305</v>
      </c>
      <c r="B9" s="84" t="s">
        <v>665</v>
      </c>
      <c r="C9" s="84" t="s">
        <v>666</v>
      </c>
      <c r="D9" s="176" t="s">
        <v>691</v>
      </c>
      <c r="E9" s="95" t="s">
        <v>553</v>
      </c>
      <c r="F9" s="95" t="s">
        <v>313</v>
      </c>
      <c r="G9" s="96"/>
      <c r="H9" s="427" t="s">
        <v>311</v>
      </c>
      <c r="I9" s="450" t="s">
        <v>313</v>
      </c>
      <c r="J9" s="451" t="s">
        <v>313</v>
      </c>
      <c r="K9" s="427" t="s">
        <v>313</v>
      </c>
      <c r="L9" s="192" t="str">
        <f t="shared" si="0"/>
        <v/>
      </c>
      <c r="M9" s="30"/>
    </row>
    <row r="10" spans="1:13" x14ac:dyDescent="0.3">
      <c r="A10" s="95" t="s">
        <v>305</v>
      </c>
      <c r="B10" s="84" t="s">
        <v>665</v>
      </c>
      <c r="C10" s="84" t="s">
        <v>666</v>
      </c>
      <c r="D10" s="176" t="s">
        <v>692</v>
      </c>
      <c r="E10" s="95" t="s">
        <v>553</v>
      </c>
      <c r="F10" s="95" t="s">
        <v>313</v>
      </c>
      <c r="G10" s="96"/>
      <c r="H10" s="427" t="s">
        <v>311</v>
      </c>
      <c r="I10" s="450" t="s">
        <v>313</v>
      </c>
      <c r="J10" s="451" t="s">
        <v>313</v>
      </c>
      <c r="K10" s="427" t="s">
        <v>313</v>
      </c>
      <c r="L10" s="192" t="str">
        <f t="shared" si="0"/>
        <v/>
      </c>
      <c r="M10" s="30"/>
    </row>
    <row r="11" spans="1:13" ht="40.200000000000003" x14ac:dyDescent="0.3">
      <c r="A11" s="194" t="s">
        <v>305</v>
      </c>
      <c r="B11" s="195" t="s">
        <v>665</v>
      </c>
      <c r="C11" s="195" t="s">
        <v>666</v>
      </c>
      <c r="D11" s="196" t="s">
        <v>704</v>
      </c>
      <c r="E11" s="194" t="s">
        <v>553</v>
      </c>
      <c r="F11" s="194" t="s">
        <v>313</v>
      </c>
      <c r="G11" s="197"/>
      <c r="H11" s="427" t="s">
        <v>311</v>
      </c>
      <c r="I11" s="450" t="s">
        <v>313</v>
      </c>
      <c r="J11" s="451" t="s">
        <v>313</v>
      </c>
      <c r="K11" s="427" t="s">
        <v>313</v>
      </c>
      <c r="L11" s="192" t="str">
        <f t="shared" si="0"/>
        <v/>
      </c>
      <c r="M11" s="99" t="s">
        <v>706</v>
      </c>
    </row>
    <row r="12" spans="1:13" ht="93" x14ac:dyDescent="0.3">
      <c r="A12" s="179" t="s">
        <v>305</v>
      </c>
      <c r="B12" s="150" t="s">
        <v>674</v>
      </c>
      <c r="C12" s="177" t="s">
        <v>675</v>
      </c>
      <c r="D12" s="178" t="s">
        <v>693</v>
      </c>
      <c r="E12" s="177" t="s">
        <v>687</v>
      </c>
      <c r="F12" s="179" t="s">
        <v>311</v>
      </c>
      <c r="G12" s="190"/>
      <c r="H12" s="427" t="s">
        <v>313</v>
      </c>
      <c r="I12" s="450" t="s">
        <v>313</v>
      </c>
      <c r="J12" s="451" t="s">
        <v>313</v>
      </c>
      <c r="K12" s="427" t="s">
        <v>313</v>
      </c>
      <c r="L12" s="192" t="str">
        <f t="shared" si="0"/>
        <v>x</v>
      </c>
      <c r="M12" s="428" t="s">
        <v>1113</v>
      </c>
    </row>
    <row r="13" spans="1:13" ht="79.8" x14ac:dyDescent="0.3">
      <c r="A13" s="179" t="s">
        <v>305</v>
      </c>
      <c r="B13" s="150" t="s">
        <v>674</v>
      </c>
      <c r="C13" s="177" t="s">
        <v>675</v>
      </c>
      <c r="D13" s="178" t="s">
        <v>694</v>
      </c>
      <c r="E13" s="177" t="s">
        <v>687</v>
      </c>
      <c r="F13" s="179" t="s">
        <v>311</v>
      </c>
      <c r="G13" s="96"/>
      <c r="H13" s="427" t="s">
        <v>313</v>
      </c>
      <c r="I13" s="450" t="s">
        <v>313</v>
      </c>
      <c r="J13" s="451" t="s">
        <v>313</v>
      </c>
      <c r="K13" s="427" t="s">
        <v>313</v>
      </c>
      <c r="L13" s="192" t="str">
        <f t="shared" si="0"/>
        <v>x</v>
      </c>
      <c r="M13" s="428" t="s">
        <v>1112</v>
      </c>
    </row>
    <row r="14" spans="1:13" ht="79.8" x14ac:dyDescent="0.3">
      <c r="A14" s="179" t="s">
        <v>305</v>
      </c>
      <c r="B14" s="150" t="s">
        <v>674</v>
      </c>
      <c r="C14" s="177" t="s">
        <v>675</v>
      </c>
      <c r="D14" s="193" t="s">
        <v>695</v>
      </c>
      <c r="E14" s="179" t="s">
        <v>553</v>
      </c>
      <c r="F14" s="179" t="s">
        <v>313</v>
      </c>
      <c r="G14" s="193" t="s">
        <v>696</v>
      </c>
      <c r="H14" s="427" t="s">
        <v>313</v>
      </c>
      <c r="I14" s="450" t="s">
        <v>313</v>
      </c>
      <c r="J14" s="451" t="s">
        <v>313</v>
      </c>
      <c r="K14" s="427" t="s">
        <v>313</v>
      </c>
      <c r="L14" s="192" t="str">
        <f t="shared" si="0"/>
        <v>x</v>
      </c>
      <c r="M14" s="428" t="s">
        <v>1112</v>
      </c>
    </row>
    <row r="15" spans="1:13" ht="79.8" x14ac:dyDescent="0.3">
      <c r="A15" s="179" t="s">
        <v>305</v>
      </c>
      <c r="B15" s="150" t="s">
        <v>674</v>
      </c>
      <c r="C15" s="177" t="s">
        <v>675</v>
      </c>
      <c r="D15" s="193" t="s">
        <v>697</v>
      </c>
      <c r="E15" s="179" t="s">
        <v>553</v>
      </c>
      <c r="F15" s="179" t="s">
        <v>313</v>
      </c>
      <c r="G15" s="193" t="s">
        <v>696</v>
      </c>
      <c r="H15" s="427" t="s">
        <v>313</v>
      </c>
      <c r="I15" s="450" t="s">
        <v>313</v>
      </c>
      <c r="J15" s="451" t="s">
        <v>313</v>
      </c>
      <c r="K15" s="427" t="s">
        <v>313</v>
      </c>
      <c r="L15" s="192" t="str">
        <f t="shared" si="0"/>
        <v>x</v>
      </c>
      <c r="M15" s="428" t="s">
        <v>1112</v>
      </c>
    </row>
    <row r="16" spans="1:13" ht="79.8" x14ac:dyDescent="0.3">
      <c r="A16" s="179" t="s">
        <v>305</v>
      </c>
      <c r="B16" s="150" t="s">
        <v>674</v>
      </c>
      <c r="C16" s="177" t="s">
        <v>675</v>
      </c>
      <c r="D16" s="193" t="s">
        <v>698</v>
      </c>
      <c r="E16" s="179" t="s">
        <v>553</v>
      </c>
      <c r="F16" s="179" t="s">
        <v>313</v>
      </c>
      <c r="G16" s="193" t="s">
        <v>696</v>
      </c>
      <c r="H16" s="427" t="s">
        <v>313</v>
      </c>
      <c r="I16" s="450" t="s">
        <v>313</v>
      </c>
      <c r="J16" s="451" t="s">
        <v>313</v>
      </c>
      <c r="K16" s="427" t="s">
        <v>313</v>
      </c>
      <c r="L16" s="192" t="str">
        <f t="shared" si="0"/>
        <v>x</v>
      </c>
      <c r="M16" s="428" t="s">
        <v>1112</v>
      </c>
    </row>
    <row r="17" spans="1:13" ht="79.8" x14ac:dyDescent="0.3">
      <c r="A17" s="179" t="s">
        <v>305</v>
      </c>
      <c r="B17" s="150" t="s">
        <v>674</v>
      </c>
      <c r="C17" s="177" t="s">
        <v>675</v>
      </c>
      <c r="D17" s="193" t="s">
        <v>699</v>
      </c>
      <c r="E17" s="179" t="s">
        <v>553</v>
      </c>
      <c r="F17" s="179" t="s">
        <v>313</v>
      </c>
      <c r="G17" s="96"/>
      <c r="H17" s="427" t="s">
        <v>313</v>
      </c>
      <c r="I17" s="450" t="s">
        <v>313</v>
      </c>
      <c r="J17" s="451" t="s">
        <v>313</v>
      </c>
      <c r="K17" s="427" t="s">
        <v>313</v>
      </c>
      <c r="L17" s="192" t="str">
        <f t="shared" si="0"/>
        <v>x</v>
      </c>
      <c r="M17" s="428" t="s">
        <v>1112</v>
      </c>
    </row>
    <row r="18" spans="1:13" ht="79.8" x14ac:dyDescent="0.3">
      <c r="A18" s="179" t="s">
        <v>305</v>
      </c>
      <c r="B18" s="150" t="s">
        <v>674</v>
      </c>
      <c r="C18" s="177" t="s">
        <v>675</v>
      </c>
      <c r="D18" s="193" t="s">
        <v>700</v>
      </c>
      <c r="E18" s="179" t="s">
        <v>553</v>
      </c>
      <c r="F18" s="179" t="s">
        <v>313</v>
      </c>
      <c r="G18" s="96"/>
      <c r="H18" s="427" t="s">
        <v>313</v>
      </c>
      <c r="I18" s="450" t="s">
        <v>313</v>
      </c>
      <c r="J18" s="451" t="s">
        <v>313</v>
      </c>
      <c r="K18" s="427" t="s">
        <v>313</v>
      </c>
      <c r="L18" s="192" t="str">
        <f t="shared" si="0"/>
        <v>x</v>
      </c>
      <c r="M18" s="428" t="s">
        <v>1112</v>
      </c>
    </row>
    <row r="19" spans="1:13" ht="79.8" x14ac:dyDescent="0.3">
      <c r="A19" s="179" t="s">
        <v>305</v>
      </c>
      <c r="B19" s="150" t="s">
        <v>674</v>
      </c>
      <c r="C19" s="177" t="s">
        <v>675</v>
      </c>
      <c r="D19" s="193" t="s">
        <v>701</v>
      </c>
      <c r="E19" s="179" t="s">
        <v>553</v>
      </c>
      <c r="F19" s="179" t="s">
        <v>313</v>
      </c>
      <c r="G19" s="96" t="s">
        <v>702</v>
      </c>
      <c r="H19" s="427" t="s">
        <v>313</v>
      </c>
      <c r="I19" s="450" t="s">
        <v>313</v>
      </c>
      <c r="J19" s="451" t="s">
        <v>313</v>
      </c>
      <c r="K19" s="427" t="s">
        <v>313</v>
      </c>
      <c r="L19" s="192" t="str">
        <f t="shared" si="0"/>
        <v>x</v>
      </c>
      <c r="M19" s="428" t="s">
        <v>1112</v>
      </c>
    </row>
  </sheetData>
  <autoFilter ref="A4:M4" xr:uid="{00000000-0009-0000-0000-000007000000}"/>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45"/>
  <sheetViews>
    <sheetView view="pageBreakPreview" topLeftCell="E1" zoomScale="80" zoomScaleNormal="60" zoomScaleSheetLayoutView="80" workbookViewId="0">
      <selection activeCell="R145" sqref="R7:S145"/>
    </sheetView>
  </sheetViews>
  <sheetFormatPr defaultColWidth="10.44140625" defaultRowHeight="14.4" x14ac:dyDescent="0.3"/>
  <cols>
    <col min="1" max="1" width="12.6640625" customWidth="1"/>
    <col min="2" max="2" width="31" bestFit="1" customWidth="1"/>
    <col min="3" max="3" width="18.5546875" bestFit="1" customWidth="1"/>
    <col min="4" max="4" width="47" bestFit="1" customWidth="1"/>
    <col min="5" max="5" width="13.109375" bestFit="1" customWidth="1"/>
    <col min="6" max="6" width="30.109375" bestFit="1" customWidth="1"/>
    <col min="7" max="7" width="16.33203125" bestFit="1" customWidth="1"/>
    <col min="8" max="8" width="19.5546875" bestFit="1" customWidth="1"/>
    <col min="9" max="10" width="16.44140625" bestFit="1" customWidth="1"/>
    <col min="11" max="11" width="16.88671875" bestFit="1" customWidth="1"/>
    <col min="12" max="12" width="14.33203125" bestFit="1" customWidth="1"/>
    <col min="13" max="13" width="25.88671875" bestFit="1" customWidth="1"/>
    <col min="14" max="14" width="18.88671875" bestFit="1" customWidth="1"/>
    <col min="15" max="15" width="14.5546875" bestFit="1" customWidth="1"/>
    <col min="16" max="17" width="16.44140625" bestFit="1" customWidth="1"/>
    <col min="18" max="18" width="16.88671875" bestFit="1" customWidth="1"/>
    <col min="19" max="19" width="14.33203125" bestFit="1" customWidth="1"/>
    <col min="20" max="20" width="51.44140625" style="866" customWidth="1"/>
  </cols>
  <sheetData>
    <row r="1" spans="1:20" ht="15" thickBot="1" x14ac:dyDescent="0.35">
      <c r="A1" s="43" t="s">
        <v>129</v>
      </c>
      <c r="B1" s="6"/>
      <c r="C1" s="6"/>
      <c r="D1" s="6"/>
      <c r="E1" s="6"/>
      <c r="F1" s="6"/>
      <c r="G1" s="6"/>
      <c r="H1" s="6"/>
      <c r="I1" s="6"/>
      <c r="J1" s="6"/>
      <c r="K1" s="6"/>
      <c r="L1" s="6"/>
      <c r="M1" s="6"/>
      <c r="N1" s="6"/>
      <c r="O1" s="6"/>
      <c r="P1" s="6"/>
      <c r="Q1" s="6"/>
      <c r="R1" s="6"/>
      <c r="S1" s="6"/>
      <c r="T1" s="463"/>
    </row>
    <row r="2" spans="1:20" x14ac:dyDescent="0.3">
      <c r="A2" s="6"/>
      <c r="B2" s="6"/>
      <c r="C2" s="6"/>
      <c r="D2" s="6"/>
      <c r="E2" s="6"/>
      <c r="F2" s="6"/>
      <c r="G2" s="6"/>
      <c r="H2" s="6"/>
      <c r="I2" s="6"/>
      <c r="J2" s="6"/>
      <c r="K2" s="6"/>
      <c r="L2" s="6"/>
      <c r="M2" s="6"/>
      <c r="N2" s="6"/>
      <c r="O2" s="6"/>
      <c r="P2" s="6"/>
      <c r="Q2" s="6"/>
      <c r="R2" s="6"/>
      <c r="S2" s="49" t="s">
        <v>1</v>
      </c>
      <c r="T2" s="468" t="s">
        <v>2</v>
      </c>
    </row>
    <row r="3" spans="1:20" ht="15" thickBot="1" x14ac:dyDescent="0.35">
      <c r="A3" s="7"/>
      <c r="B3" s="7"/>
      <c r="C3" s="7"/>
      <c r="D3" s="7"/>
      <c r="E3" s="7"/>
      <c r="F3" s="7"/>
      <c r="G3" s="7"/>
      <c r="H3" s="7"/>
      <c r="I3" s="7"/>
      <c r="J3" s="7"/>
      <c r="K3" s="6"/>
      <c r="L3" s="6"/>
      <c r="M3" s="6"/>
      <c r="N3" s="6"/>
      <c r="O3" s="6"/>
      <c r="P3" s="6"/>
      <c r="Q3" s="6"/>
      <c r="R3" s="6"/>
      <c r="S3" s="5" t="s">
        <v>3</v>
      </c>
      <c r="T3" s="464">
        <v>2021</v>
      </c>
    </row>
    <row r="4" spans="1:20" ht="51.6" thickBot="1" x14ac:dyDescent="0.35">
      <c r="A4" s="44" t="s">
        <v>4</v>
      </c>
      <c r="B4" s="44" t="s">
        <v>130</v>
      </c>
      <c r="C4" s="45" t="s">
        <v>7</v>
      </c>
      <c r="D4" s="42" t="s">
        <v>131</v>
      </c>
      <c r="E4" s="42" t="s">
        <v>132</v>
      </c>
      <c r="F4" s="46" t="s">
        <v>133</v>
      </c>
      <c r="G4" s="47" t="s">
        <v>134</v>
      </c>
      <c r="H4" s="44" t="s">
        <v>135</v>
      </c>
      <c r="I4" s="44" t="s">
        <v>136</v>
      </c>
      <c r="J4" s="44" t="s">
        <v>137</v>
      </c>
      <c r="K4" s="44" t="s">
        <v>138</v>
      </c>
      <c r="L4" s="44" t="s">
        <v>139</v>
      </c>
      <c r="M4" s="44" t="s">
        <v>140</v>
      </c>
      <c r="N4" s="44" t="s">
        <v>141</v>
      </c>
      <c r="O4" s="44" t="s">
        <v>15</v>
      </c>
      <c r="P4" s="48" t="s">
        <v>142</v>
      </c>
      <c r="Q4" s="48" t="s">
        <v>143</v>
      </c>
      <c r="R4" s="48" t="s">
        <v>144</v>
      </c>
      <c r="S4" s="48" t="s">
        <v>145</v>
      </c>
      <c r="T4" s="48" t="s">
        <v>128</v>
      </c>
    </row>
    <row r="5" spans="1:20" ht="26.4" x14ac:dyDescent="0.3">
      <c r="A5" s="90" t="s">
        <v>305</v>
      </c>
      <c r="B5" s="198" t="s">
        <v>707</v>
      </c>
      <c r="C5" s="198" t="s">
        <v>551</v>
      </c>
      <c r="D5" s="868" t="s">
        <v>1240</v>
      </c>
      <c r="E5" s="867" t="s">
        <v>196</v>
      </c>
      <c r="F5" s="199" t="s">
        <v>708</v>
      </c>
      <c r="G5" s="200" t="s">
        <v>709</v>
      </c>
      <c r="H5" s="201" t="s">
        <v>710</v>
      </c>
      <c r="I5" s="202" t="s">
        <v>311</v>
      </c>
      <c r="J5" s="202" t="s">
        <v>711</v>
      </c>
      <c r="K5" s="203" t="s">
        <v>712</v>
      </c>
      <c r="L5" s="204" t="s">
        <v>313</v>
      </c>
      <c r="M5" s="204" t="s">
        <v>312</v>
      </c>
      <c r="N5" s="204" t="s">
        <v>572</v>
      </c>
      <c r="O5" s="205"/>
      <c r="P5" s="856" t="s">
        <v>311</v>
      </c>
      <c r="Q5" s="857" t="s">
        <v>572</v>
      </c>
      <c r="R5" s="858" t="s">
        <v>572</v>
      </c>
      <c r="S5" s="859" t="s">
        <v>572</v>
      </c>
      <c r="T5" s="864"/>
    </row>
    <row r="6" spans="1:20" ht="26.4" x14ac:dyDescent="0.3">
      <c r="A6" s="90" t="s">
        <v>305</v>
      </c>
      <c r="B6" s="206" t="s">
        <v>707</v>
      </c>
      <c r="C6" s="206" t="s">
        <v>551</v>
      </c>
      <c r="D6" s="868" t="s">
        <v>1240</v>
      </c>
      <c r="E6" s="867" t="s">
        <v>713</v>
      </c>
      <c r="F6" s="199" t="s">
        <v>708</v>
      </c>
      <c r="G6" s="200" t="s">
        <v>709</v>
      </c>
      <c r="H6" s="201" t="s">
        <v>710</v>
      </c>
      <c r="I6" s="202" t="s">
        <v>311</v>
      </c>
      <c r="J6" s="202" t="s">
        <v>711</v>
      </c>
      <c r="K6" s="203" t="s">
        <v>712</v>
      </c>
      <c r="L6" s="204" t="s">
        <v>313</v>
      </c>
      <c r="M6" s="204" t="s">
        <v>312</v>
      </c>
      <c r="N6" s="204" t="s">
        <v>572</v>
      </c>
      <c r="O6" s="131"/>
      <c r="P6" s="856" t="s">
        <v>311</v>
      </c>
      <c r="Q6" s="860" t="s">
        <v>572</v>
      </c>
      <c r="R6" s="858" t="s">
        <v>572</v>
      </c>
      <c r="S6" s="858" t="s">
        <v>572</v>
      </c>
      <c r="T6" s="865"/>
    </row>
    <row r="7" spans="1:20" ht="79.8" x14ac:dyDescent="0.3">
      <c r="A7" s="90" t="s">
        <v>305</v>
      </c>
      <c r="B7" s="206" t="s">
        <v>707</v>
      </c>
      <c r="C7" s="206" t="s">
        <v>551</v>
      </c>
      <c r="D7" s="868" t="s">
        <v>1241</v>
      </c>
      <c r="E7" s="867" t="s">
        <v>714</v>
      </c>
      <c r="F7" s="207" t="s">
        <v>715</v>
      </c>
      <c r="G7" s="208" t="s">
        <v>716</v>
      </c>
      <c r="H7" s="209" t="s">
        <v>717</v>
      </c>
      <c r="I7" s="202" t="s">
        <v>718</v>
      </c>
      <c r="J7" s="202" t="s">
        <v>719</v>
      </c>
      <c r="K7" s="210">
        <v>1</v>
      </c>
      <c r="L7" s="211" t="s">
        <v>311</v>
      </c>
      <c r="M7" s="212" t="s">
        <v>720</v>
      </c>
      <c r="N7" s="213">
        <v>37.5</v>
      </c>
      <c r="O7" s="131" t="s">
        <v>721</v>
      </c>
      <c r="P7" s="856" t="s">
        <v>311</v>
      </c>
      <c r="Q7" s="857" t="s">
        <v>763</v>
      </c>
      <c r="R7" s="861">
        <v>0</v>
      </c>
      <c r="S7" s="861">
        <f t="shared" ref="S7:S70" si="0">R7*100/N7</f>
        <v>0</v>
      </c>
      <c r="T7" s="865" t="s">
        <v>1239</v>
      </c>
    </row>
    <row r="8" spans="1:20" ht="79.8" x14ac:dyDescent="0.3">
      <c r="A8" s="90" t="s">
        <v>305</v>
      </c>
      <c r="B8" s="206" t="s">
        <v>707</v>
      </c>
      <c r="C8" s="206" t="s">
        <v>551</v>
      </c>
      <c r="D8" s="868" t="s">
        <v>1241</v>
      </c>
      <c r="E8" s="867" t="s">
        <v>722</v>
      </c>
      <c r="F8" s="207" t="s">
        <v>715</v>
      </c>
      <c r="G8" s="208" t="s">
        <v>716</v>
      </c>
      <c r="H8" s="209" t="s">
        <v>717</v>
      </c>
      <c r="I8" s="202" t="s">
        <v>718</v>
      </c>
      <c r="J8" s="202" t="s">
        <v>719</v>
      </c>
      <c r="K8" s="210">
        <v>1</v>
      </c>
      <c r="L8" s="211" t="s">
        <v>311</v>
      </c>
      <c r="M8" s="212" t="s">
        <v>720</v>
      </c>
      <c r="N8" s="213">
        <v>37.5</v>
      </c>
      <c r="O8" s="131" t="s">
        <v>721</v>
      </c>
      <c r="P8" s="856" t="s">
        <v>311</v>
      </c>
      <c r="Q8" s="857" t="s">
        <v>763</v>
      </c>
      <c r="R8" s="861">
        <v>0</v>
      </c>
      <c r="S8" s="861">
        <f t="shared" si="0"/>
        <v>0</v>
      </c>
      <c r="T8" s="865" t="s">
        <v>1239</v>
      </c>
    </row>
    <row r="9" spans="1:20" ht="79.8" x14ac:dyDescent="0.3">
      <c r="A9" s="90" t="s">
        <v>305</v>
      </c>
      <c r="B9" s="206" t="s">
        <v>707</v>
      </c>
      <c r="C9" s="206" t="s">
        <v>551</v>
      </c>
      <c r="D9" s="868" t="s">
        <v>1241</v>
      </c>
      <c r="E9" s="867" t="s">
        <v>723</v>
      </c>
      <c r="F9" s="207" t="s">
        <v>715</v>
      </c>
      <c r="G9" s="208" t="s">
        <v>716</v>
      </c>
      <c r="H9" s="209" t="s">
        <v>717</v>
      </c>
      <c r="I9" s="202" t="s">
        <v>718</v>
      </c>
      <c r="J9" s="202" t="s">
        <v>719</v>
      </c>
      <c r="K9" s="210">
        <v>1</v>
      </c>
      <c r="L9" s="211" t="s">
        <v>311</v>
      </c>
      <c r="M9" s="212" t="s">
        <v>720</v>
      </c>
      <c r="N9" s="213">
        <v>37.5</v>
      </c>
      <c r="O9" s="131" t="s">
        <v>721</v>
      </c>
      <c r="P9" s="856" t="s">
        <v>311</v>
      </c>
      <c r="Q9" s="857" t="s">
        <v>763</v>
      </c>
      <c r="R9" s="861">
        <v>0</v>
      </c>
      <c r="S9" s="861">
        <f t="shared" si="0"/>
        <v>0</v>
      </c>
      <c r="T9" s="865" t="s">
        <v>1239</v>
      </c>
    </row>
    <row r="10" spans="1:20" ht="79.8" x14ac:dyDescent="0.3">
      <c r="A10" s="90" t="s">
        <v>305</v>
      </c>
      <c r="B10" s="206" t="s">
        <v>707</v>
      </c>
      <c r="C10" s="206" t="s">
        <v>551</v>
      </c>
      <c r="D10" s="868" t="s">
        <v>1242</v>
      </c>
      <c r="E10" s="867" t="s">
        <v>724</v>
      </c>
      <c r="F10" s="207" t="s">
        <v>715</v>
      </c>
      <c r="G10" s="208" t="s">
        <v>716</v>
      </c>
      <c r="H10" s="209" t="s">
        <v>717</v>
      </c>
      <c r="I10" s="202" t="s">
        <v>718</v>
      </c>
      <c r="J10" s="202" t="s">
        <v>725</v>
      </c>
      <c r="K10" s="210">
        <v>1</v>
      </c>
      <c r="L10" s="211" t="s">
        <v>311</v>
      </c>
      <c r="M10" s="212" t="s">
        <v>720</v>
      </c>
      <c r="N10" s="213">
        <v>37.5</v>
      </c>
      <c r="O10" s="131" t="s">
        <v>721</v>
      </c>
      <c r="P10" s="856" t="s">
        <v>311</v>
      </c>
      <c r="Q10" s="857" t="s">
        <v>763</v>
      </c>
      <c r="R10" s="861">
        <v>0</v>
      </c>
      <c r="S10" s="861">
        <f t="shared" si="0"/>
        <v>0</v>
      </c>
      <c r="T10" s="865" t="s">
        <v>1239</v>
      </c>
    </row>
    <row r="11" spans="1:20" ht="79.8" x14ac:dyDescent="0.3">
      <c r="A11" s="95" t="s">
        <v>305</v>
      </c>
      <c r="B11" s="96" t="s">
        <v>707</v>
      </c>
      <c r="C11" s="96" t="s">
        <v>551</v>
      </c>
      <c r="D11" s="868" t="s">
        <v>1242</v>
      </c>
      <c r="E11" s="867" t="s">
        <v>726</v>
      </c>
      <c r="F11" s="207" t="s">
        <v>715</v>
      </c>
      <c r="G11" s="208" t="s">
        <v>716</v>
      </c>
      <c r="H11" s="209" t="s">
        <v>717</v>
      </c>
      <c r="I11" s="202" t="s">
        <v>718</v>
      </c>
      <c r="J11" s="202" t="s">
        <v>725</v>
      </c>
      <c r="K11" s="210">
        <v>1</v>
      </c>
      <c r="L11" s="211" t="s">
        <v>311</v>
      </c>
      <c r="M11" s="212" t="s">
        <v>720</v>
      </c>
      <c r="N11" s="213">
        <v>37.5</v>
      </c>
      <c r="O11" s="131" t="s">
        <v>721</v>
      </c>
      <c r="P11" s="856" t="s">
        <v>311</v>
      </c>
      <c r="Q11" s="857" t="s">
        <v>763</v>
      </c>
      <c r="R11" s="861">
        <v>0</v>
      </c>
      <c r="S11" s="861">
        <f t="shared" si="0"/>
        <v>0</v>
      </c>
      <c r="T11" s="865" t="s">
        <v>1239</v>
      </c>
    </row>
    <row r="12" spans="1:20" ht="79.8" x14ac:dyDescent="0.3">
      <c r="A12" s="95" t="s">
        <v>305</v>
      </c>
      <c r="B12" s="96" t="s">
        <v>707</v>
      </c>
      <c r="C12" s="96" t="s">
        <v>551</v>
      </c>
      <c r="D12" s="868" t="s">
        <v>1242</v>
      </c>
      <c r="E12" s="867" t="s">
        <v>727</v>
      </c>
      <c r="F12" s="207" t="s">
        <v>715</v>
      </c>
      <c r="G12" s="208" t="s">
        <v>716</v>
      </c>
      <c r="H12" s="209" t="s">
        <v>717</v>
      </c>
      <c r="I12" s="202" t="s">
        <v>718</v>
      </c>
      <c r="J12" s="202" t="s">
        <v>725</v>
      </c>
      <c r="K12" s="210">
        <v>1</v>
      </c>
      <c r="L12" s="211" t="s">
        <v>311</v>
      </c>
      <c r="M12" s="212" t="s">
        <v>720</v>
      </c>
      <c r="N12" s="213">
        <v>37.5</v>
      </c>
      <c r="O12" s="131" t="s">
        <v>721</v>
      </c>
      <c r="P12" s="856" t="s">
        <v>311</v>
      </c>
      <c r="Q12" s="857" t="s">
        <v>763</v>
      </c>
      <c r="R12" s="861">
        <v>0</v>
      </c>
      <c r="S12" s="861">
        <f t="shared" si="0"/>
        <v>0</v>
      </c>
      <c r="T12" s="865" t="s">
        <v>1239</v>
      </c>
    </row>
    <row r="13" spans="1:20" ht="79.8" x14ac:dyDescent="0.3">
      <c r="A13" s="95" t="s">
        <v>305</v>
      </c>
      <c r="B13" s="96" t="s">
        <v>707</v>
      </c>
      <c r="C13" s="96" t="s">
        <v>551</v>
      </c>
      <c r="D13" s="868" t="s">
        <v>1242</v>
      </c>
      <c r="E13" s="867" t="s">
        <v>728</v>
      </c>
      <c r="F13" s="207" t="s">
        <v>715</v>
      </c>
      <c r="G13" s="208" t="s">
        <v>716</v>
      </c>
      <c r="H13" s="209" t="s">
        <v>717</v>
      </c>
      <c r="I13" s="202" t="s">
        <v>718</v>
      </c>
      <c r="J13" s="202" t="s">
        <v>725</v>
      </c>
      <c r="K13" s="210">
        <v>1</v>
      </c>
      <c r="L13" s="211" t="s">
        <v>311</v>
      </c>
      <c r="M13" s="212" t="s">
        <v>720</v>
      </c>
      <c r="N13" s="213">
        <v>37.5</v>
      </c>
      <c r="O13" s="131" t="s">
        <v>721</v>
      </c>
      <c r="P13" s="856" t="s">
        <v>311</v>
      </c>
      <c r="Q13" s="857" t="s">
        <v>763</v>
      </c>
      <c r="R13" s="861">
        <v>0</v>
      </c>
      <c r="S13" s="861">
        <f t="shared" si="0"/>
        <v>0</v>
      </c>
      <c r="T13" s="865" t="s">
        <v>1239</v>
      </c>
    </row>
    <row r="14" spans="1:20" ht="79.8" x14ac:dyDescent="0.3">
      <c r="A14" s="95" t="s">
        <v>305</v>
      </c>
      <c r="B14" s="96" t="s">
        <v>707</v>
      </c>
      <c r="C14" s="96" t="s">
        <v>551</v>
      </c>
      <c r="D14" s="868" t="s">
        <v>1242</v>
      </c>
      <c r="E14" s="867" t="s">
        <v>729</v>
      </c>
      <c r="F14" s="207" t="s">
        <v>715</v>
      </c>
      <c r="G14" s="208" t="s">
        <v>716</v>
      </c>
      <c r="H14" s="209" t="s">
        <v>717</v>
      </c>
      <c r="I14" s="202" t="s">
        <v>718</v>
      </c>
      <c r="J14" s="202" t="s">
        <v>725</v>
      </c>
      <c r="K14" s="210">
        <v>1</v>
      </c>
      <c r="L14" s="211" t="s">
        <v>311</v>
      </c>
      <c r="M14" s="212" t="s">
        <v>720</v>
      </c>
      <c r="N14" s="213">
        <v>37.5</v>
      </c>
      <c r="O14" s="131" t="s">
        <v>721</v>
      </c>
      <c r="P14" s="856" t="s">
        <v>311</v>
      </c>
      <c r="Q14" s="857" t="s">
        <v>763</v>
      </c>
      <c r="R14" s="861">
        <v>0</v>
      </c>
      <c r="S14" s="861">
        <f t="shared" si="0"/>
        <v>0</v>
      </c>
      <c r="T14" s="865" t="s">
        <v>1239</v>
      </c>
    </row>
    <row r="15" spans="1:20" ht="79.8" x14ac:dyDescent="0.3">
      <c r="A15" s="95" t="s">
        <v>305</v>
      </c>
      <c r="B15" s="96" t="s">
        <v>707</v>
      </c>
      <c r="C15" s="96" t="s">
        <v>551</v>
      </c>
      <c r="D15" s="868" t="s">
        <v>1241</v>
      </c>
      <c r="E15" s="867" t="s">
        <v>714</v>
      </c>
      <c r="F15" s="207" t="s">
        <v>715</v>
      </c>
      <c r="G15" s="208" t="s">
        <v>730</v>
      </c>
      <c r="H15" s="209" t="s">
        <v>731</v>
      </c>
      <c r="I15" s="202" t="s">
        <v>718</v>
      </c>
      <c r="J15" s="202" t="s">
        <v>719</v>
      </c>
      <c r="K15" s="210">
        <v>1</v>
      </c>
      <c r="L15" s="211" t="s">
        <v>311</v>
      </c>
      <c r="M15" s="212" t="s">
        <v>720</v>
      </c>
      <c r="N15" s="215">
        <v>45.1</v>
      </c>
      <c r="O15" s="131" t="s">
        <v>721</v>
      </c>
      <c r="P15" s="856" t="s">
        <v>311</v>
      </c>
      <c r="Q15" s="857" t="s">
        <v>763</v>
      </c>
      <c r="R15" s="861">
        <v>10.59</v>
      </c>
      <c r="S15" s="861">
        <f t="shared" si="0"/>
        <v>23.481152993348115</v>
      </c>
      <c r="T15" s="862"/>
    </row>
    <row r="16" spans="1:20" ht="79.8" x14ac:dyDescent="0.3">
      <c r="A16" s="95" t="s">
        <v>305</v>
      </c>
      <c r="B16" s="96" t="s">
        <v>707</v>
      </c>
      <c r="C16" s="96" t="s">
        <v>551</v>
      </c>
      <c r="D16" s="868" t="s">
        <v>1241</v>
      </c>
      <c r="E16" s="867" t="s">
        <v>722</v>
      </c>
      <c r="F16" s="207" t="s">
        <v>715</v>
      </c>
      <c r="G16" s="208" t="s">
        <v>730</v>
      </c>
      <c r="H16" s="209" t="s">
        <v>731</v>
      </c>
      <c r="I16" s="202" t="s">
        <v>718</v>
      </c>
      <c r="J16" s="202" t="s">
        <v>719</v>
      </c>
      <c r="K16" s="210">
        <v>1</v>
      </c>
      <c r="L16" s="211" t="s">
        <v>311</v>
      </c>
      <c r="M16" s="212" t="s">
        <v>720</v>
      </c>
      <c r="N16" s="215">
        <v>45.1</v>
      </c>
      <c r="O16" s="131" t="s">
        <v>721</v>
      </c>
      <c r="P16" s="856" t="s">
        <v>311</v>
      </c>
      <c r="Q16" s="857" t="s">
        <v>763</v>
      </c>
      <c r="R16" s="861">
        <v>10.59</v>
      </c>
      <c r="S16" s="861">
        <f t="shared" si="0"/>
        <v>23.481152993348115</v>
      </c>
      <c r="T16" s="862"/>
    </row>
    <row r="17" spans="1:20" ht="79.8" x14ac:dyDescent="0.3">
      <c r="A17" s="95" t="s">
        <v>305</v>
      </c>
      <c r="B17" s="96" t="s">
        <v>707</v>
      </c>
      <c r="C17" s="96" t="s">
        <v>551</v>
      </c>
      <c r="D17" s="868" t="s">
        <v>1241</v>
      </c>
      <c r="E17" s="867" t="s">
        <v>723</v>
      </c>
      <c r="F17" s="207" t="s">
        <v>715</v>
      </c>
      <c r="G17" s="208" t="s">
        <v>730</v>
      </c>
      <c r="H17" s="209" t="s">
        <v>731</v>
      </c>
      <c r="I17" s="202" t="s">
        <v>718</v>
      </c>
      <c r="J17" s="202" t="s">
        <v>719</v>
      </c>
      <c r="K17" s="210">
        <v>1</v>
      </c>
      <c r="L17" s="211" t="s">
        <v>311</v>
      </c>
      <c r="M17" s="212" t="s">
        <v>720</v>
      </c>
      <c r="N17" s="215">
        <v>45.1</v>
      </c>
      <c r="O17" s="131" t="s">
        <v>721</v>
      </c>
      <c r="P17" s="856" t="s">
        <v>311</v>
      </c>
      <c r="Q17" s="857" t="s">
        <v>763</v>
      </c>
      <c r="R17" s="861">
        <v>10.59</v>
      </c>
      <c r="S17" s="861">
        <f t="shared" si="0"/>
        <v>23.481152993348115</v>
      </c>
      <c r="T17" s="862"/>
    </row>
    <row r="18" spans="1:20" ht="79.8" x14ac:dyDescent="0.3">
      <c r="A18" s="95" t="s">
        <v>305</v>
      </c>
      <c r="B18" s="96" t="s">
        <v>707</v>
      </c>
      <c r="C18" s="96" t="s">
        <v>551</v>
      </c>
      <c r="D18" s="868" t="s">
        <v>1242</v>
      </c>
      <c r="E18" s="867" t="s">
        <v>724</v>
      </c>
      <c r="F18" s="207" t="s">
        <v>715</v>
      </c>
      <c r="G18" s="208" t="s">
        <v>730</v>
      </c>
      <c r="H18" s="209" t="s">
        <v>731</v>
      </c>
      <c r="I18" s="202" t="s">
        <v>718</v>
      </c>
      <c r="J18" s="202" t="s">
        <v>725</v>
      </c>
      <c r="K18" s="210">
        <v>1</v>
      </c>
      <c r="L18" s="211" t="s">
        <v>311</v>
      </c>
      <c r="M18" s="212" t="s">
        <v>720</v>
      </c>
      <c r="N18" s="215">
        <v>45.1</v>
      </c>
      <c r="O18" s="131" t="s">
        <v>721</v>
      </c>
      <c r="P18" s="856" t="s">
        <v>311</v>
      </c>
      <c r="Q18" s="857" t="s">
        <v>763</v>
      </c>
      <c r="R18" s="861">
        <v>10.59</v>
      </c>
      <c r="S18" s="861">
        <f t="shared" si="0"/>
        <v>23.481152993348115</v>
      </c>
      <c r="T18" s="862"/>
    </row>
    <row r="19" spans="1:20" ht="79.8" x14ac:dyDescent="0.3">
      <c r="A19" s="95" t="s">
        <v>305</v>
      </c>
      <c r="B19" s="96" t="s">
        <v>707</v>
      </c>
      <c r="C19" s="96" t="s">
        <v>551</v>
      </c>
      <c r="D19" s="868" t="s">
        <v>1242</v>
      </c>
      <c r="E19" s="867" t="s">
        <v>726</v>
      </c>
      <c r="F19" s="207" t="s">
        <v>715</v>
      </c>
      <c r="G19" s="208" t="s">
        <v>730</v>
      </c>
      <c r="H19" s="209" t="s">
        <v>731</v>
      </c>
      <c r="I19" s="202" t="s">
        <v>718</v>
      </c>
      <c r="J19" s="202" t="s">
        <v>725</v>
      </c>
      <c r="K19" s="210">
        <v>1</v>
      </c>
      <c r="L19" s="211" t="s">
        <v>311</v>
      </c>
      <c r="M19" s="212" t="s">
        <v>720</v>
      </c>
      <c r="N19" s="215">
        <v>45.1</v>
      </c>
      <c r="O19" s="131" t="s">
        <v>721</v>
      </c>
      <c r="P19" s="856" t="s">
        <v>311</v>
      </c>
      <c r="Q19" s="857" t="s">
        <v>763</v>
      </c>
      <c r="R19" s="861">
        <v>10.59</v>
      </c>
      <c r="S19" s="861">
        <f t="shared" si="0"/>
        <v>23.481152993348115</v>
      </c>
      <c r="T19" s="862"/>
    </row>
    <row r="20" spans="1:20" ht="79.8" x14ac:dyDescent="0.3">
      <c r="A20" s="95" t="s">
        <v>305</v>
      </c>
      <c r="B20" s="96" t="s">
        <v>707</v>
      </c>
      <c r="C20" s="96" t="s">
        <v>551</v>
      </c>
      <c r="D20" s="868" t="s">
        <v>1242</v>
      </c>
      <c r="E20" s="867" t="s">
        <v>727</v>
      </c>
      <c r="F20" s="207" t="s">
        <v>715</v>
      </c>
      <c r="G20" s="208" t="s">
        <v>730</v>
      </c>
      <c r="H20" s="209" t="s">
        <v>731</v>
      </c>
      <c r="I20" s="202" t="s">
        <v>718</v>
      </c>
      <c r="J20" s="202" t="s">
        <v>725</v>
      </c>
      <c r="K20" s="210">
        <v>1</v>
      </c>
      <c r="L20" s="211" t="s">
        <v>311</v>
      </c>
      <c r="M20" s="212" t="s">
        <v>720</v>
      </c>
      <c r="N20" s="215">
        <v>45.1</v>
      </c>
      <c r="O20" s="131" t="s">
        <v>721</v>
      </c>
      <c r="P20" s="856" t="s">
        <v>311</v>
      </c>
      <c r="Q20" s="857" t="s">
        <v>763</v>
      </c>
      <c r="R20" s="861">
        <v>10.59</v>
      </c>
      <c r="S20" s="861">
        <f t="shared" si="0"/>
        <v>23.481152993348115</v>
      </c>
      <c r="T20" s="862"/>
    </row>
    <row r="21" spans="1:20" ht="79.8" x14ac:dyDescent="0.3">
      <c r="A21" s="95" t="s">
        <v>305</v>
      </c>
      <c r="B21" s="96" t="s">
        <v>707</v>
      </c>
      <c r="C21" s="96" t="s">
        <v>551</v>
      </c>
      <c r="D21" s="868" t="s">
        <v>1242</v>
      </c>
      <c r="E21" s="867" t="s">
        <v>728</v>
      </c>
      <c r="F21" s="216" t="s">
        <v>715</v>
      </c>
      <c r="G21" s="208" t="s">
        <v>730</v>
      </c>
      <c r="H21" s="217" t="s">
        <v>731</v>
      </c>
      <c r="I21" s="202" t="s">
        <v>718</v>
      </c>
      <c r="J21" s="202" t="s">
        <v>725</v>
      </c>
      <c r="K21" s="210">
        <v>1</v>
      </c>
      <c r="L21" s="211" t="s">
        <v>311</v>
      </c>
      <c r="M21" s="212" t="s">
        <v>720</v>
      </c>
      <c r="N21" s="215">
        <v>45.1</v>
      </c>
      <c r="O21" s="131" t="s">
        <v>721</v>
      </c>
      <c r="P21" s="856" t="s">
        <v>311</v>
      </c>
      <c r="Q21" s="857" t="s">
        <v>763</v>
      </c>
      <c r="R21" s="861">
        <v>10.59</v>
      </c>
      <c r="S21" s="861">
        <f t="shared" si="0"/>
        <v>23.481152993348115</v>
      </c>
      <c r="T21" s="862"/>
    </row>
    <row r="22" spans="1:20" ht="79.8" x14ac:dyDescent="0.3">
      <c r="A22" s="95" t="s">
        <v>305</v>
      </c>
      <c r="B22" s="96" t="s">
        <v>707</v>
      </c>
      <c r="C22" s="96" t="s">
        <v>551</v>
      </c>
      <c r="D22" s="868" t="s">
        <v>1242</v>
      </c>
      <c r="E22" s="867" t="s">
        <v>729</v>
      </c>
      <c r="F22" s="216" t="s">
        <v>715</v>
      </c>
      <c r="G22" s="208" t="s">
        <v>730</v>
      </c>
      <c r="H22" s="217" t="s">
        <v>731</v>
      </c>
      <c r="I22" s="202" t="s">
        <v>718</v>
      </c>
      <c r="J22" s="202" t="s">
        <v>725</v>
      </c>
      <c r="K22" s="210">
        <v>1</v>
      </c>
      <c r="L22" s="211" t="s">
        <v>311</v>
      </c>
      <c r="M22" s="212" t="s">
        <v>720</v>
      </c>
      <c r="N22" s="215">
        <v>45.1</v>
      </c>
      <c r="O22" s="131" t="s">
        <v>721</v>
      </c>
      <c r="P22" s="856" t="s">
        <v>311</v>
      </c>
      <c r="Q22" s="857" t="s">
        <v>763</v>
      </c>
      <c r="R22" s="861">
        <v>10.59</v>
      </c>
      <c r="S22" s="861">
        <f t="shared" si="0"/>
        <v>23.481152993348115</v>
      </c>
      <c r="T22" s="862"/>
    </row>
    <row r="23" spans="1:20" ht="79.8" x14ac:dyDescent="0.3">
      <c r="A23" s="95" t="s">
        <v>305</v>
      </c>
      <c r="B23" s="96" t="s">
        <v>707</v>
      </c>
      <c r="C23" s="96" t="s">
        <v>551</v>
      </c>
      <c r="D23" s="868" t="s">
        <v>1241</v>
      </c>
      <c r="E23" s="867" t="s">
        <v>714</v>
      </c>
      <c r="F23" s="207" t="s">
        <v>715</v>
      </c>
      <c r="G23" s="208" t="s">
        <v>732</v>
      </c>
      <c r="H23" s="209" t="s">
        <v>731</v>
      </c>
      <c r="I23" s="202" t="s">
        <v>718</v>
      </c>
      <c r="J23" s="202" t="s">
        <v>719</v>
      </c>
      <c r="K23" s="210">
        <v>1</v>
      </c>
      <c r="L23" s="218" t="s">
        <v>311</v>
      </c>
      <c r="M23" s="219" t="s">
        <v>720</v>
      </c>
      <c r="N23" s="215">
        <v>28.08</v>
      </c>
      <c r="O23" s="131" t="s">
        <v>721</v>
      </c>
      <c r="P23" s="856" t="s">
        <v>311</v>
      </c>
      <c r="Q23" s="857" t="s">
        <v>763</v>
      </c>
      <c r="R23" s="861">
        <v>19.29</v>
      </c>
      <c r="S23" s="861">
        <f t="shared" si="0"/>
        <v>68.696581196581207</v>
      </c>
      <c r="T23" s="862"/>
    </row>
    <row r="24" spans="1:20" ht="79.8" x14ac:dyDescent="0.3">
      <c r="A24" s="95" t="s">
        <v>305</v>
      </c>
      <c r="B24" s="96" t="s">
        <v>707</v>
      </c>
      <c r="C24" s="96" t="s">
        <v>551</v>
      </c>
      <c r="D24" s="868" t="s">
        <v>1241</v>
      </c>
      <c r="E24" s="867" t="s">
        <v>722</v>
      </c>
      <c r="F24" s="207" t="s">
        <v>715</v>
      </c>
      <c r="G24" s="208" t="s">
        <v>732</v>
      </c>
      <c r="H24" s="209" t="s">
        <v>731</v>
      </c>
      <c r="I24" s="202" t="s">
        <v>718</v>
      </c>
      <c r="J24" s="202" t="s">
        <v>719</v>
      </c>
      <c r="K24" s="210">
        <v>1</v>
      </c>
      <c r="L24" s="218" t="s">
        <v>311</v>
      </c>
      <c r="M24" s="219" t="s">
        <v>720</v>
      </c>
      <c r="N24" s="215">
        <v>28.08</v>
      </c>
      <c r="O24" s="131" t="s">
        <v>721</v>
      </c>
      <c r="P24" s="856" t="s">
        <v>311</v>
      </c>
      <c r="Q24" s="857" t="s">
        <v>763</v>
      </c>
      <c r="R24" s="861">
        <v>19.29</v>
      </c>
      <c r="S24" s="861">
        <f t="shared" si="0"/>
        <v>68.696581196581207</v>
      </c>
      <c r="T24" s="862"/>
    </row>
    <row r="25" spans="1:20" ht="79.8" x14ac:dyDescent="0.3">
      <c r="A25" s="95" t="s">
        <v>305</v>
      </c>
      <c r="B25" s="96" t="s">
        <v>707</v>
      </c>
      <c r="C25" s="96" t="s">
        <v>551</v>
      </c>
      <c r="D25" s="868" t="s">
        <v>1241</v>
      </c>
      <c r="E25" s="867" t="s">
        <v>723</v>
      </c>
      <c r="F25" s="207" t="s">
        <v>715</v>
      </c>
      <c r="G25" s="208" t="s">
        <v>732</v>
      </c>
      <c r="H25" s="209" t="s">
        <v>731</v>
      </c>
      <c r="I25" s="202" t="s">
        <v>718</v>
      </c>
      <c r="J25" s="202" t="s">
        <v>719</v>
      </c>
      <c r="K25" s="210">
        <v>1</v>
      </c>
      <c r="L25" s="218" t="s">
        <v>311</v>
      </c>
      <c r="M25" s="219" t="s">
        <v>720</v>
      </c>
      <c r="N25" s="215">
        <v>28.08</v>
      </c>
      <c r="O25" s="131" t="s">
        <v>721</v>
      </c>
      <c r="P25" s="856" t="s">
        <v>311</v>
      </c>
      <c r="Q25" s="857" t="s">
        <v>763</v>
      </c>
      <c r="R25" s="861">
        <v>19.29</v>
      </c>
      <c r="S25" s="861">
        <f t="shared" si="0"/>
        <v>68.696581196581207</v>
      </c>
      <c r="T25" s="862"/>
    </row>
    <row r="26" spans="1:20" ht="79.8" x14ac:dyDescent="0.3">
      <c r="A26" s="95" t="s">
        <v>305</v>
      </c>
      <c r="B26" s="96" t="s">
        <v>707</v>
      </c>
      <c r="C26" s="96" t="s">
        <v>551</v>
      </c>
      <c r="D26" s="868" t="s">
        <v>1242</v>
      </c>
      <c r="E26" s="867" t="s">
        <v>724</v>
      </c>
      <c r="F26" s="207" t="s">
        <v>715</v>
      </c>
      <c r="G26" s="208" t="s">
        <v>732</v>
      </c>
      <c r="H26" s="209" t="s">
        <v>731</v>
      </c>
      <c r="I26" s="202" t="s">
        <v>718</v>
      </c>
      <c r="J26" s="202" t="s">
        <v>725</v>
      </c>
      <c r="K26" s="210">
        <v>1</v>
      </c>
      <c r="L26" s="218" t="s">
        <v>311</v>
      </c>
      <c r="M26" s="219" t="s">
        <v>720</v>
      </c>
      <c r="N26" s="215">
        <v>28.08</v>
      </c>
      <c r="O26" s="131" t="s">
        <v>721</v>
      </c>
      <c r="P26" s="856" t="s">
        <v>311</v>
      </c>
      <c r="Q26" s="857" t="s">
        <v>763</v>
      </c>
      <c r="R26" s="861">
        <v>19.29</v>
      </c>
      <c r="S26" s="861">
        <f t="shared" si="0"/>
        <v>68.696581196581207</v>
      </c>
      <c r="T26" s="862"/>
    </row>
    <row r="27" spans="1:20" ht="79.8" x14ac:dyDescent="0.3">
      <c r="A27" s="95" t="s">
        <v>305</v>
      </c>
      <c r="B27" s="96" t="s">
        <v>707</v>
      </c>
      <c r="C27" s="96" t="s">
        <v>551</v>
      </c>
      <c r="D27" s="868" t="s">
        <v>1242</v>
      </c>
      <c r="E27" s="867" t="s">
        <v>726</v>
      </c>
      <c r="F27" s="207" t="s">
        <v>715</v>
      </c>
      <c r="G27" s="208" t="s">
        <v>732</v>
      </c>
      <c r="H27" s="217" t="s">
        <v>731</v>
      </c>
      <c r="I27" s="202" t="s">
        <v>718</v>
      </c>
      <c r="J27" s="202" t="s">
        <v>725</v>
      </c>
      <c r="K27" s="210">
        <v>1</v>
      </c>
      <c r="L27" s="218" t="s">
        <v>311</v>
      </c>
      <c r="M27" s="219" t="s">
        <v>720</v>
      </c>
      <c r="N27" s="215">
        <v>28.08</v>
      </c>
      <c r="O27" s="131" t="s">
        <v>721</v>
      </c>
      <c r="P27" s="856" t="s">
        <v>311</v>
      </c>
      <c r="Q27" s="857" t="s">
        <v>763</v>
      </c>
      <c r="R27" s="861">
        <v>19.29</v>
      </c>
      <c r="S27" s="861">
        <f t="shared" si="0"/>
        <v>68.696581196581207</v>
      </c>
      <c r="T27" s="862"/>
    </row>
    <row r="28" spans="1:20" ht="79.8" x14ac:dyDescent="0.3">
      <c r="A28" s="95" t="s">
        <v>305</v>
      </c>
      <c r="B28" s="96" t="s">
        <v>707</v>
      </c>
      <c r="C28" s="96" t="s">
        <v>551</v>
      </c>
      <c r="D28" s="868" t="s">
        <v>1242</v>
      </c>
      <c r="E28" s="867" t="s">
        <v>727</v>
      </c>
      <c r="F28" s="207" t="s">
        <v>715</v>
      </c>
      <c r="G28" s="220" t="s">
        <v>732</v>
      </c>
      <c r="H28" s="217" t="s">
        <v>731</v>
      </c>
      <c r="I28" s="221" t="s">
        <v>718</v>
      </c>
      <c r="J28" s="221" t="s">
        <v>725</v>
      </c>
      <c r="K28" s="222">
        <v>1</v>
      </c>
      <c r="L28" s="223" t="s">
        <v>311</v>
      </c>
      <c r="M28" s="224" t="s">
        <v>720</v>
      </c>
      <c r="N28" s="225">
        <v>28.08</v>
      </c>
      <c r="O28" s="226" t="s">
        <v>721</v>
      </c>
      <c r="P28" s="856" t="s">
        <v>311</v>
      </c>
      <c r="Q28" s="857" t="s">
        <v>763</v>
      </c>
      <c r="R28" s="861">
        <v>19.29</v>
      </c>
      <c r="S28" s="861">
        <f t="shared" si="0"/>
        <v>68.696581196581207</v>
      </c>
      <c r="T28" s="862"/>
    </row>
    <row r="29" spans="1:20" ht="79.8" x14ac:dyDescent="0.3">
      <c r="A29" s="227" t="s">
        <v>305</v>
      </c>
      <c r="B29" s="228" t="s">
        <v>707</v>
      </c>
      <c r="C29" s="228" t="s">
        <v>551</v>
      </c>
      <c r="D29" s="868" t="s">
        <v>1242</v>
      </c>
      <c r="E29" s="867" t="s">
        <v>728</v>
      </c>
      <c r="F29" s="207" t="s">
        <v>715</v>
      </c>
      <c r="G29" s="229" t="s">
        <v>732</v>
      </c>
      <c r="H29" s="230" t="s">
        <v>731</v>
      </c>
      <c r="I29" s="221" t="s">
        <v>718</v>
      </c>
      <c r="J29" s="221" t="s">
        <v>725</v>
      </c>
      <c r="K29" s="222">
        <v>1</v>
      </c>
      <c r="L29" s="223" t="s">
        <v>311</v>
      </c>
      <c r="M29" s="224" t="s">
        <v>720</v>
      </c>
      <c r="N29" s="225">
        <v>28.08</v>
      </c>
      <c r="O29" s="226" t="s">
        <v>721</v>
      </c>
      <c r="P29" s="856" t="s">
        <v>311</v>
      </c>
      <c r="Q29" s="857" t="s">
        <v>763</v>
      </c>
      <c r="R29" s="861">
        <v>19.29</v>
      </c>
      <c r="S29" s="861">
        <f t="shared" si="0"/>
        <v>68.696581196581207</v>
      </c>
      <c r="T29" s="862"/>
    </row>
    <row r="30" spans="1:20" ht="79.8" x14ac:dyDescent="0.3">
      <c r="A30" s="227" t="s">
        <v>305</v>
      </c>
      <c r="B30" s="228" t="s">
        <v>707</v>
      </c>
      <c r="C30" s="228" t="s">
        <v>551</v>
      </c>
      <c r="D30" s="868" t="s">
        <v>1242</v>
      </c>
      <c r="E30" s="867" t="s">
        <v>729</v>
      </c>
      <c r="F30" s="207" t="s">
        <v>715</v>
      </c>
      <c r="G30" s="229" t="s">
        <v>732</v>
      </c>
      <c r="H30" s="230" t="s">
        <v>731</v>
      </c>
      <c r="I30" s="221" t="s">
        <v>718</v>
      </c>
      <c r="J30" s="221" t="s">
        <v>725</v>
      </c>
      <c r="K30" s="222">
        <v>1</v>
      </c>
      <c r="L30" s="223" t="s">
        <v>311</v>
      </c>
      <c r="M30" s="224" t="s">
        <v>720</v>
      </c>
      <c r="N30" s="225">
        <v>28.08</v>
      </c>
      <c r="O30" s="226" t="s">
        <v>721</v>
      </c>
      <c r="P30" s="856" t="s">
        <v>311</v>
      </c>
      <c r="Q30" s="857" t="s">
        <v>763</v>
      </c>
      <c r="R30" s="861">
        <v>19.29</v>
      </c>
      <c r="S30" s="861">
        <f t="shared" si="0"/>
        <v>68.696581196581207</v>
      </c>
      <c r="T30" s="862"/>
    </row>
    <row r="31" spans="1:20" ht="79.8" x14ac:dyDescent="0.3">
      <c r="A31" s="227" t="s">
        <v>305</v>
      </c>
      <c r="B31" s="228" t="s">
        <v>707</v>
      </c>
      <c r="C31" s="228" t="s">
        <v>551</v>
      </c>
      <c r="D31" s="868" t="s">
        <v>1241</v>
      </c>
      <c r="E31" s="867" t="s">
        <v>714</v>
      </c>
      <c r="F31" s="207" t="s">
        <v>733</v>
      </c>
      <c r="G31" s="229" t="s">
        <v>734</v>
      </c>
      <c r="H31" s="217" t="s">
        <v>717</v>
      </c>
      <c r="I31" s="202" t="s">
        <v>718</v>
      </c>
      <c r="J31" s="202" t="s">
        <v>719</v>
      </c>
      <c r="K31" s="210">
        <v>1</v>
      </c>
      <c r="L31" s="218" t="s">
        <v>311</v>
      </c>
      <c r="M31" s="219" t="s">
        <v>720</v>
      </c>
      <c r="N31" s="215">
        <v>18.18</v>
      </c>
      <c r="O31" s="131" t="s">
        <v>721</v>
      </c>
      <c r="P31" s="856" t="s">
        <v>311</v>
      </c>
      <c r="Q31" s="857" t="s">
        <v>763</v>
      </c>
      <c r="R31" s="861">
        <v>0</v>
      </c>
      <c r="S31" s="861">
        <f t="shared" si="0"/>
        <v>0</v>
      </c>
      <c r="T31" s="865" t="s">
        <v>1239</v>
      </c>
    </row>
    <row r="32" spans="1:20" ht="79.8" x14ac:dyDescent="0.3">
      <c r="A32" s="95" t="s">
        <v>305</v>
      </c>
      <c r="B32" s="96" t="s">
        <v>707</v>
      </c>
      <c r="C32" s="96" t="s">
        <v>551</v>
      </c>
      <c r="D32" s="868" t="s">
        <v>1241</v>
      </c>
      <c r="E32" s="867" t="s">
        <v>722</v>
      </c>
      <c r="F32" s="207" t="s">
        <v>733</v>
      </c>
      <c r="G32" s="208" t="s">
        <v>734</v>
      </c>
      <c r="H32" s="217" t="s">
        <v>717</v>
      </c>
      <c r="I32" s="202" t="s">
        <v>718</v>
      </c>
      <c r="J32" s="202" t="s">
        <v>719</v>
      </c>
      <c r="K32" s="210">
        <v>1</v>
      </c>
      <c r="L32" s="218" t="s">
        <v>311</v>
      </c>
      <c r="M32" s="219" t="s">
        <v>720</v>
      </c>
      <c r="N32" s="215">
        <v>18.18</v>
      </c>
      <c r="O32" s="131" t="s">
        <v>721</v>
      </c>
      <c r="P32" s="856" t="s">
        <v>311</v>
      </c>
      <c r="Q32" s="857" t="s">
        <v>763</v>
      </c>
      <c r="R32" s="861">
        <v>0</v>
      </c>
      <c r="S32" s="861">
        <f t="shared" si="0"/>
        <v>0</v>
      </c>
      <c r="T32" s="865" t="s">
        <v>1239</v>
      </c>
    </row>
    <row r="33" spans="1:20" ht="79.8" x14ac:dyDescent="0.3">
      <c r="A33" s="95" t="s">
        <v>305</v>
      </c>
      <c r="B33" s="96" t="s">
        <v>707</v>
      </c>
      <c r="C33" s="96" t="s">
        <v>551</v>
      </c>
      <c r="D33" s="868" t="s">
        <v>1241</v>
      </c>
      <c r="E33" s="867" t="s">
        <v>723</v>
      </c>
      <c r="F33" s="207" t="s">
        <v>733</v>
      </c>
      <c r="G33" s="208" t="s">
        <v>734</v>
      </c>
      <c r="H33" s="217" t="s">
        <v>717</v>
      </c>
      <c r="I33" s="202" t="s">
        <v>718</v>
      </c>
      <c r="J33" s="202" t="s">
        <v>719</v>
      </c>
      <c r="K33" s="210">
        <v>1</v>
      </c>
      <c r="L33" s="218" t="s">
        <v>311</v>
      </c>
      <c r="M33" s="219" t="s">
        <v>720</v>
      </c>
      <c r="N33" s="215">
        <v>18.18</v>
      </c>
      <c r="O33" s="131" t="s">
        <v>721</v>
      </c>
      <c r="P33" s="856" t="s">
        <v>311</v>
      </c>
      <c r="Q33" s="857" t="s">
        <v>763</v>
      </c>
      <c r="R33" s="861">
        <v>0</v>
      </c>
      <c r="S33" s="861">
        <f t="shared" si="0"/>
        <v>0</v>
      </c>
      <c r="T33" s="865" t="s">
        <v>1239</v>
      </c>
    </row>
    <row r="34" spans="1:20" ht="79.8" x14ac:dyDescent="0.3">
      <c r="A34" s="95" t="s">
        <v>305</v>
      </c>
      <c r="B34" s="96" t="s">
        <v>707</v>
      </c>
      <c r="C34" s="96" t="s">
        <v>551</v>
      </c>
      <c r="D34" s="868" t="s">
        <v>1242</v>
      </c>
      <c r="E34" s="867" t="s">
        <v>724</v>
      </c>
      <c r="F34" s="207" t="s">
        <v>733</v>
      </c>
      <c r="G34" s="208" t="s">
        <v>734</v>
      </c>
      <c r="H34" s="209" t="s">
        <v>717</v>
      </c>
      <c r="I34" s="202" t="s">
        <v>718</v>
      </c>
      <c r="J34" s="202" t="s">
        <v>725</v>
      </c>
      <c r="K34" s="210">
        <v>1</v>
      </c>
      <c r="L34" s="218" t="s">
        <v>311</v>
      </c>
      <c r="M34" s="219" t="s">
        <v>720</v>
      </c>
      <c r="N34" s="215">
        <v>18.18</v>
      </c>
      <c r="O34" s="131" t="s">
        <v>721</v>
      </c>
      <c r="P34" s="856" t="s">
        <v>311</v>
      </c>
      <c r="Q34" s="857" t="s">
        <v>763</v>
      </c>
      <c r="R34" s="861">
        <v>0</v>
      </c>
      <c r="S34" s="861">
        <f t="shared" si="0"/>
        <v>0</v>
      </c>
      <c r="T34" s="865" t="s">
        <v>1239</v>
      </c>
    </row>
    <row r="35" spans="1:20" ht="79.8" x14ac:dyDescent="0.3">
      <c r="A35" s="95" t="s">
        <v>305</v>
      </c>
      <c r="B35" s="96" t="s">
        <v>707</v>
      </c>
      <c r="C35" s="96" t="s">
        <v>551</v>
      </c>
      <c r="D35" s="868" t="s">
        <v>1242</v>
      </c>
      <c r="E35" s="867" t="s">
        <v>726</v>
      </c>
      <c r="F35" s="207" t="s">
        <v>733</v>
      </c>
      <c r="G35" s="208" t="s">
        <v>734</v>
      </c>
      <c r="H35" s="209" t="s">
        <v>717</v>
      </c>
      <c r="I35" s="202" t="s">
        <v>718</v>
      </c>
      <c r="J35" s="202" t="s">
        <v>725</v>
      </c>
      <c r="K35" s="210">
        <v>1</v>
      </c>
      <c r="L35" s="218" t="s">
        <v>311</v>
      </c>
      <c r="M35" s="219" t="s">
        <v>720</v>
      </c>
      <c r="N35" s="215">
        <v>18.18</v>
      </c>
      <c r="O35" s="131" t="s">
        <v>721</v>
      </c>
      <c r="P35" s="856" t="s">
        <v>311</v>
      </c>
      <c r="Q35" s="857" t="s">
        <v>763</v>
      </c>
      <c r="R35" s="861">
        <v>0</v>
      </c>
      <c r="S35" s="861">
        <f t="shared" si="0"/>
        <v>0</v>
      </c>
      <c r="T35" s="865" t="s">
        <v>1239</v>
      </c>
    </row>
    <row r="36" spans="1:20" ht="79.8" x14ac:dyDescent="0.3">
      <c r="A36" s="95" t="s">
        <v>305</v>
      </c>
      <c r="B36" s="96" t="s">
        <v>707</v>
      </c>
      <c r="C36" s="96" t="s">
        <v>551</v>
      </c>
      <c r="D36" s="868" t="s">
        <v>1242</v>
      </c>
      <c r="E36" s="867" t="s">
        <v>727</v>
      </c>
      <c r="F36" s="207" t="s">
        <v>733</v>
      </c>
      <c r="G36" s="208" t="s">
        <v>734</v>
      </c>
      <c r="H36" s="209" t="s">
        <v>717</v>
      </c>
      <c r="I36" s="202" t="s">
        <v>718</v>
      </c>
      <c r="J36" s="202" t="s">
        <v>725</v>
      </c>
      <c r="K36" s="210">
        <v>1</v>
      </c>
      <c r="L36" s="218" t="s">
        <v>311</v>
      </c>
      <c r="M36" s="219" t="s">
        <v>720</v>
      </c>
      <c r="N36" s="215">
        <v>18.18</v>
      </c>
      <c r="O36" s="131" t="s">
        <v>721</v>
      </c>
      <c r="P36" s="856" t="s">
        <v>311</v>
      </c>
      <c r="Q36" s="857" t="s">
        <v>763</v>
      </c>
      <c r="R36" s="861">
        <v>0</v>
      </c>
      <c r="S36" s="861">
        <f t="shared" si="0"/>
        <v>0</v>
      </c>
      <c r="T36" s="865" t="s">
        <v>1239</v>
      </c>
    </row>
    <row r="37" spans="1:20" ht="79.8" x14ac:dyDescent="0.3">
      <c r="A37" s="95" t="s">
        <v>305</v>
      </c>
      <c r="B37" s="96" t="s">
        <v>707</v>
      </c>
      <c r="C37" s="96" t="s">
        <v>551</v>
      </c>
      <c r="D37" s="868" t="s">
        <v>1242</v>
      </c>
      <c r="E37" s="867" t="s">
        <v>728</v>
      </c>
      <c r="F37" s="207" t="s">
        <v>733</v>
      </c>
      <c r="G37" s="208" t="s">
        <v>734</v>
      </c>
      <c r="H37" s="209" t="s">
        <v>717</v>
      </c>
      <c r="I37" s="202" t="s">
        <v>718</v>
      </c>
      <c r="J37" s="202" t="s">
        <v>725</v>
      </c>
      <c r="K37" s="210">
        <v>1</v>
      </c>
      <c r="L37" s="218" t="s">
        <v>311</v>
      </c>
      <c r="M37" s="219" t="s">
        <v>720</v>
      </c>
      <c r="N37" s="215">
        <v>18.18</v>
      </c>
      <c r="O37" s="131" t="s">
        <v>721</v>
      </c>
      <c r="P37" s="856" t="s">
        <v>311</v>
      </c>
      <c r="Q37" s="857" t="s">
        <v>763</v>
      </c>
      <c r="R37" s="861">
        <v>0</v>
      </c>
      <c r="S37" s="861">
        <f t="shared" si="0"/>
        <v>0</v>
      </c>
      <c r="T37" s="865" t="s">
        <v>1239</v>
      </c>
    </row>
    <row r="38" spans="1:20" ht="79.8" x14ac:dyDescent="0.3">
      <c r="A38" s="95" t="s">
        <v>305</v>
      </c>
      <c r="B38" s="96" t="s">
        <v>707</v>
      </c>
      <c r="C38" s="96" t="s">
        <v>551</v>
      </c>
      <c r="D38" s="868" t="s">
        <v>1242</v>
      </c>
      <c r="E38" s="867" t="s">
        <v>729</v>
      </c>
      <c r="F38" s="207" t="s">
        <v>733</v>
      </c>
      <c r="G38" s="208" t="s">
        <v>734</v>
      </c>
      <c r="H38" s="209" t="s">
        <v>717</v>
      </c>
      <c r="I38" s="202" t="s">
        <v>718</v>
      </c>
      <c r="J38" s="202" t="s">
        <v>725</v>
      </c>
      <c r="K38" s="210">
        <v>1</v>
      </c>
      <c r="L38" s="218" t="s">
        <v>311</v>
      </c>
      <c r="M38" s="219" t="s">
        <v>720</v>
      </c>
      <c r="N38" s="215">
        <v>18.18</v>
      </c>
      <c r="O38" s="131" t="s">
        <v>721</v>
      </c>
      <c r="P38" s="856" t="s">
        <v>311</v>
      </c>
      <c r="Q38" s="857" t="s">
        <v>763</v>
      </c>
      <c r="R38" s="861">
        <v>0</v>
      </c>
      <c r="S38" s="861">
        <f t="shared" si="0"/>
        <v>0</v>
      </c>
      <c r="T38" s="865" t="s">
        <v>1239</v>
      </c>
    </row>
    <row r="39" spans="1:20" ht="86.4" x14ac:dyDescent="0.3">
      <c r="A39" s="95" t="s">
        <v>305</v>
      </c>
      <c r="B39" s="96" t="s">
        <v>707</v>
      </c>
      <c r="C39" s="96" t="s">
        <v>551</v>
      </c>
      <c r="D39" s="868" t="s">
        <v>1242</v>
      </c>
      <c r="E39" s="867" t="s">
        <v>724</v>
      </c>
      <c r="F39" s="129" t="s">
        <v>735</v>
      </c>
      <c r="G39" s="208" t="s">
        <v>736</v>
      </c>
      <c r="H39" s="231" t="s">
        <v>710</v>
      </c>
      <c r="I39" s="202" t="s">
        <v>313</v>
      </c>
      <c r="J39" s="202"/>
      <c r="K39" s="130"/>
      <c r="L39" s="218" t="s">
        <v>311</v>
      </c>
      <c r="M39" s="219" t="s">
        <v>720</v>
      </c>
      <c r="N39" s="213">
        <v>1.64</v>
      </c>
      <c r="O39" s="176" t="s">
        <v>737</v>
      </c>
      <c r="P39" s="856" t="s">
        <v>313</v>
      </c>
      <c r="Q39" s="857" t="s">
        <v>763</v>
      </c>
      <c r="R39" s="861">
        <v>1.62</v>
      </c>
      <c r="S39" s="861">
        <f t="shared" si="0"/>
        <v>98.780487804878049</v>
      </c>
      <c r="T39" s="862"/>
    </row>
    <row r="40" spans="1:20" ht="86.4" x14ac:dyDescent="0.3">
      <c r="A40" s="95" t="s">
        <v>305</v>
      </c>
      <c r="B40" s="96" t="s">
        <v>707</v>
      </c>
      <c r="C40" s="96" t="s">
        <v>551</v>
      </c>
      <c r="D40" s="868" t="s">
        <v>1242</v>
      </c>
      <c r="E40" s="867" t="s">
        <v>726</v>
      </c>
      <c r="F40" s="129" t="s">
        <v>735</v>
      </c>
      <c r="G40" s="208" t="s">
        <v>736</v>
      </c>
      <c r="H40" s="231" t="s">
        <v>710</v>
      </c>
      <c r="I40" s="202" t="s">
        <v>313</v>
      </c>
      <c r="J40" s="202"/>
      <c r="K40" s="130"/>
      <c r="L40" s="218" t="s">
        <v>311</v>
      </c>
      <c r="M40" s="219" t="s">
        <v>720</v>
      </c>
      <c r="N40" s="213">
        <v>1.64</v>
      </c>
      <c r="O40" s="176" t="s">
        <v>737</v>
      </c>
      <c r="P40" s="856" t="s">
        <v>313</v>
      </c>
      <c r="Q40" s="857" t="s">
        <v>763</v>
      </c>
      <c r="R40" s="861">
        <v>1.62</v>
      </c>
      <c r="S40" s="861">
        <f t="shared" si="0"/>
        <v>98.780487804878049</v>
      </c>
      <c r="T40" s="862"/>
    </row>
    <row r="41" spans="1:20" ht="86.4" x14ac:dyDescent="0.3">
      <c r="A41" s="95" t="s">
        <v>305</v>
      </c>
      <c r="B41" s="96" t="s">
        <v>707</v>
      </c>
      <c r="C41" s="96" t="s">
        <v>551</v>
      </c>
      <c r="D41" s="868" t="s">
        <v>1242</v>
      </c>
      <c r="E41" s="867" t="s">
        <v>727</v>
      </c>
      <c r="F41" s="129" t="s">
        <v>735</v>
      </c>
      <c r="G41" s="208" t="s">
        <v>736</v>
      </c>
      <c r="H41" s="231" t="s">
        <v>710</v>
      </c>
      <c r="I41" s="202" t="s">
        <v>313</v>
      </c>
      <c r="J41" s="202"/>
      <c r="K41" s="130"/>
      <c r="L41" s="218" t="s">
        <v>311</v>
      </c>
      <c r="M41" s="219" t="s">
        <v>720</v>
      </c>
      <c r="N41" s="213">
        <v>1.64</v>
      </c>
      <c r="O41" s="176" t="s">
        <v>737</v>
      </c>
      <c r="P41" s="856" t="s">
        <v>313</v>
      </c>
      <c r="Q41" s="857" t="s">
        <v>763</v>
      </c>
      <c r="R41" s="861">
        <v>1.62</v>
      </c>
      <c r="S41" s="861">
        <f t="shared" si="0"/>
        <v>98.780487804878049</v>
      </c>
      <c r="T41" s="862"/>
    </row>
    <row r="42" spans="1:20" ht="86.4" x14ac:dyDescent="0.3">
      <c r="A42" s="95" t="s">
        <v>305</v>
      </c>
      <c r="B42" s="96" t="s">
        <v>707</v>
      </c>
      <c r="C42" s="96" t="s">
        <v>551</v>
      </c>
      <c r="D42" s="868" t="s">
        <v>1242</v>
      </c>
      <c r="E42" s="867" t="s">
        <v>728</v>
      </c>
      <c r="F42" s="232" t="s">
        <v>735</v>
      </c>
      <c r="G42" s="208" t="s">
        <v>736</v>
      </c>
      <c r="H42" s="231" t="s">
        <v>710</v>
      </c>
      <c r="I42" s="202" t="s">
        <v>313</v>
      </c>
      <c r="J42" s="202"/>
      <c r="K42" s="130"/>
      <c r="L42" s="218" t="s">
        <v>311</v>
      </c>
      <c r="M42" s="219" t="s">
        <v>720</v>
      </c>
      <c r="N42" s="213">
        <v>1.64</v>
      </c>
      <c r="O42" s="176" t="s">
        <v>737</v>
      </c>
      <c r="P42" s="856" t="s">
        <v>313</v>
      </c>
      <c r="Q42" s="857" t="s">
        <v>763</v>
      </c>
      <c r="R42" s="861">
        <v>1.62</v>
      </c>
      <c r="S42" s="861">
        <f t="shared" si="0"/>
        <v>98.780487804878049</v>
      </c>
      <c r="T42" s="862"/>
    </row>
    <row r="43" spans="1:20" ht="86.4" x14ac:dyDescent="0.3">
      <c r="A43" s="95" t="s">
        <v>305</v>
      </c>
      <c r="B43" s="96" t="s">
        <v>707</v>
      </c>
      <c r="C43" s="96" t="s">
        <v>551</v>
      </c>
      <c r="D43" s="868" t="s">
        <v>1241</v>
      </c>
      <c r="E43" s="867" t="s">
        <v>714</v>
      </c>
      <c r="F43" s="232" t="s">
        <v>735</v>
      </c>
      <c r="G43" s="208" t="s">
        <v>736</v>
      </c>
      <c r="H43" s="231" t="s">
        <v>710</v>
      </c>
      <c r="I43" s="202" t="s">
        <v>313</v>
      </c>
      <c r="J43" s="202"/>
      <c r="K43" s="130"/>
      <c r="L43" s="218" t="s">
        <v>311</v>
      </c>
      <c r="M43" s="219" t="s">
        <v>720</v>
      </c>
      <c r="N43" s="213">
        <v>1.64</v>
      </c>
      <c r="O43" s="176" t="s">
        <v>737</v>
      </c>
      <c r="P43" s="856" t="s">
        <v>313</v>
      </c>
      <c r="Q43" s="857" t="s">
        <v>763</v>
      </c>
      <c r="R43" s="861">
        <v>1.62</v>
      </c>
      <c r="S43" s="861">
        <f t="shared" si="0"/>
        <v>98.780487804878049</v>
      </c>
      <c r="T43" s="862"/>
    </row>
    <row r="44" spans="1:20" ht="86.4" x14ac:dyDescent="0.3">
      <c r="A44" s="95" t="s">
        <v>305</v>
      </c>
      <c r="B44" s="96" t="s">
        <v>707</v>
      </c>
      <c r="C44" s="96" t="s">
        <v>551</v>
      </c>
      <c r="D44" s="868" t="s">
        <v>1242</v>
      </c>
      <c r="E44" s="867" t="s">
        <v>729</v>
      </c>
      <c r="F44" s="232" t="s">
        <v>735</v>
      </c>
      <c r="G44" s="208" t="s">
        <v>736</v>
      </c>
      <c r="H44" s="231" t="s">
        <v>710</v>
      </c>
      <c r="I44" s="202" t="s">
        <v>313</v>
      </c>
      <c r="J44" s="202"/>
      <c r="K44" s="130"/>
      <c r="L44" s="218" t="s">
        <v>311</v>
      </c>
      <c r="M44" s="219" t="s">
        <v>720</v>
      </c>
      <c r="N44" s="213">
        <v>1.64</v>
      </c>
      <c r="O44" s="176" t="s">
        <v>737</v>
      </c>
      <c r="P44" s="856" t="s">
        <v>313</v>
      </c>
      <c r="Q44" s="857" t="s">
        <v>763</v>
      </c>
      <c r="R44" s="861">
        <v>1.62</v>
      </c>
      <c r="S44" s="861">
        <f t="shared" si="0"/>
        <v>98.780487804878049</v>
      </c>
      <c r="T44" s="862"/>
    </row>
    <row r="45" spans="1:20" ht="86.4" x14ac:dyDescent="0.3">
      <c r="A45" s="95" t="s">
        <v>305</v>
      </c>
      <c r="B45" s="96" t="s">
        <v>707</v>
      </c>
      <c r="C45" s="96" t="s">
        <v>551</v>
      </c>
      <c r="D45" s="868" t="s">
        <v>1242</v>
      </c>
      <c r="E45" s="867" t="s">
        <v>738</v>
      </c>
      <c r="F45" s="232" t="s">
        <v>735</v>
      </c>
      <c r="G45" s="208" t="s">
        <v>736</v>
      </c>
      <c r="H45" s="231" t="s">
        <v>710</v>
      </c>
      <c r="I45" s="202" t="s">
        <v>313</v>
      </c>
      <c r="J45" s="202"/>
      <c r="K45" s="130"/>
      <c r="L45" s="218" t="s">
        <v>311</v>
      </c>
      <c r="M45" s="219" t="s">
        <v>720</v>
      </c>
      <c r="N45" s="213">
        <v>1.64</v>
      </c>
      <c r="O45" s="176" t="s">
        <v>737</v>
      </c>
      <c r="P45" s="856" t="s">
        <v>313</v>
      </c>
      <c r="Q45" s="857" t="s">
        <v>763</v>
      </c>
      <c r="R45" s="861">
        <v>1.62</v>
      </c>
      <c r="S45" s="861">
        <f t="shared" si="0"/>
        <v>98.780487804878049</v>
      </c>
      <c r="T45" s="862"/>
    </row>
    <row r="46" spans="1:20" ht="86.4" x14ac:dyDescent="0.3">
      <c r="A46" s="95" t="s">
        <v>305</v>
      </c>
      <c r="B46" s="96" t="s">
        <v>707</v>
      </c>
      <c r="C46" s="96" t="s">
        <v>551</v>
      </c>
      <c r="D46" s="868" t="s">
        <v>1241</v>
      </c>
      <c r="E46" s="867" t="s">
        <v>722</v>
      </c>
      <c r="F46" s="232" t="s">
        <v>735</v>
      </c>
      <c r="G46" s="208" t="s">
        <v>736</v>
      </c>
      <c r="H46" s="231" t="s">
        <v>710</v>
      </c>
      <c r="I46" s="202" t="s">
        <v>313</v>
      </c>
      <c r="J46" s="202"/>
      <c r="K46" s="130"/>
      <c r="L46" s="218" t="s">
        <v>311</v>
      </c>
      <c r="M46" s="219" t="s">
        <v>720</v>
      </c>
      <c r="N46" s="213">
        <v>1.64</v>
      </c>
      <c r="O46" s="176" t="s">
        <v>737</v>
      </c>
      <c r="P46" s="856" t="s">
        <v>313</v>
      </c>
      <c r="Q46" s="857" t="s">
        <v>763</v>
      </c>
      <c r="R46" s="861">
        <v>1.62</v>
      </c>
      <c r="S46" s="861">
        <f t="shared" si="0"/>
        <v>98.780487804878049</v>
      </c>
      <c r="T46" s="862"/>
    </row>
    <row r="47" spans="1:20" ht="86.4" x14ac:dyDescent="0.3">
      <c r="A47" s="95" t="s">
        <v>305</v>
      </c>
      <c r="B47" s="96" t="s">
        <v>707</v>
      </c>
      <c r="C47" s="96" t="s">
        <v>551</v>
      </c>
      <c r="D47" s="868" t="s">
        <v>1241</v>
      </c>
      <c r="E47" s="867" t="s">
        <v>723</v>
      </c>
      <c r="F47" s="232" t="s">
        <v>735</v>
      </c>
      <c r="G47" s="208" t="s">
        <v>736</v>
      </c>
      <c r="H47" s="231" t="s">
        <v>710</v>
      </c>
      <c r="I47" s="202" t="s">
        <v>313</v>
      </c>
      <c r="J47" s="202"/>
      <c r="K47" s="130"/>
      <c r="L47" s="218" t="s">
        <v>311</v>
      </c>
      <c r="M47" s="219" t="s">
        <v>720</v>
      </c>
      <c r="N47" s="213">
        <v>1.64</v>
      </c>
      <c r="O47" s="176" t="s">
        <v>737</v>
      </c>
      <c r="P47" s="856" t="s">
        <v>313</v>
      </c>
      <c r="Q47" s="857" t="s">
        <v>763</v>
      </c>
      <c r="R47" s="861">
        <v>1.62</v>
      </c>
      <c r="S47" s="861">
        <f t="shared" si="0"/>
        <v>98.780487804878049</v>
      </c>
      <c r="T47" s="862"/>
    </row>
    <row r="48" spans="1:20" ht="86.4" x14ac:dyDescent="0.3">
      <c r="A48" s="95" t="s">
        <v>305</v>
      </c>
      <c r="B48" s="96" t="s">
        <v>707</v>
      </c>
      <c r="C48" s="96" t="s">
        <v>551</v>
      </c>
      <c r="D48" s="868" t="s">
        <v>1242</v>
      </c>
      <c r="E48" s="867" t="s">
        <v>724</v>
      </c>
      <c r="F48" s="232" t="s">
        <v>735</v>
      </c>
      <c r="G48" s="208" t="s">
        <v>739</v>
      </c>
      <c r="H48" s="231" t="s">
        <v>710</v>
      </c>
      <c r="I48" s="202" t="s">
        <v>313</v>
      </c>
      <c r="J48" s="202"/>
      <c r="K48" s="130"/>
      <c r="L48" s="218" t="s">
        <v>311</v>
      </c>
      <c r="M48" s="219" t="s">
        <v>720</v>
      </c>
      <c r="N48" s="213">
        <v>2.86</v>
      </c>
      <c r="O48" s="176" t="s">
        <v>740</v>
      </c>
      <c r="P48" s="856" t="s">
        <v>313</v>
      </c>
      <c r="Q48" s="857" t="s">
        <v>763</v>
      </c>
      <c r="R48" s="861">
        <v>2.86</v>
      </c>
      <c r="S48" s="861">
        <f t="shared" si="0"/>
        <v>100</v>
      </c>
      <c r="T48" s="862"/>
    </row>
    <row r="49" spans="1:20" ht="86.4" x14ac:dyDescent="0.3">
      <c r="A49" s="95" t="s">
        <v>305</v>
      </c>
      <c r="B49" s="96" t="s">
        <v>707</v>
      </c>
      <c r="C49" s="96" t="s">
        <v>551</v>
      </c>
      <c r="D49" s="868" t="s">
        <v>1242</v>
      </c>
      <c r="E49" s="867" t="s">
        <v>726</v>
      </c>
      <c r="F49" s="232" t="s">
        <v>735</v>
      </c>
      <c r="G49" s="208" t="s">
        <v>739</v>
      </c>
      <c r="H49" s="231" t="s">
        <v>710</v>
      </c>
      <c r="I49" s="202" t="s">
        <v>313</v>
      </c>
      <c r="J49" s="202"/>
      <c r="K49" s="130"/>
      <c r="L49" s="218" t="s">
        <v>311</v>
      </c>
      <c r="M49" s="219" t="s">
        <v>720</v>
      </c>
      <c r="N49" s="213">
        <v>2.86</v>
      </c>
      <c r="O49" s="176" t="s">
        <v>740</v>
      </c>
      <c r="P49" s="856" t="s">
        <v>313</v>
      </c>
      <c r="Q49" s="857" t="s">
        <v>763</v>
      </c>
      <c r="R49" s="861">
        <v>2.86</v>
      </c>
      <c r="S49" s="861">
        <f t="shared" si="0"/>
        <v>100</v>
      </c>
      <c r="T49" s="862"/>
    </row>
    <row r="50" spans="1:20" ht="86.4" x14ac:dyDescent="0.3">
      <c r="A50" s="95" t="s">
        <v>305</v>
      </c>
      <c r="B50" s="96" t="s">
        <v>707</v>
      </c>
      <c r="C50" s="96" t="s">
        <v>551</v>
      </c>
      <c r="D50" s="868" t="s">
        <v>1242</v>
      </c>
      <c r="E50" s="867" t="s">
        <v>727</v>
      </c>
      <c r="F50" s="129" t="s">
        <v>735</v>
      </c>
      <c r="G50" s="208" t="s">
        <v>739</v>
      </c>
      <c r="H50" s="231" t="s">
        <v>710</v>
      </c>
      <c r="I50" s="202" t="s">
        <v>313</v>
      </c>
      <c r="J50" s="202"/>
      <c r="K50" s="130"/>
      <c r="L50" s="218" t="s">
        <v>311</v>
      </c>
      <c r="M50" s="219" t="s">
        <v>720</v>
      </c>
      <c r="N50" s="213">
        <v>2.86</v>
      </c>
      <c r="O50" s="176" t="s">
        <v>740</v>
      </c>
      <c r="P50" s="856" t="s">
        <v>313</v>
      </c>
      <c r="Q50" s="857" t="s">
        <v>763</v>
      </c>
      <c r="R50" s="861">
        <v>2.86</v>
      </c>
      <c r="S50" s="861">
        <f t="shared" si="0"/>
        <v>100</v>
      </c>
      <c r="T50" s="862"/>
    </row>
    <row r="51" spans="1:20" ht="86.4" x14ac:dyDescent="0.3">
      <c r="A51" s="95" t="s">
        <v>305</v>
      </c>
      <c r="B51" s="96" t="s">
        <v>707</v>
      </c>
      <c r="C51" s="96" t="s">
        <v>551</v>
      </c>
      <c r="D51" s="868" t="s">
        <v>1242</v>
      </c>
      <c r="E51" s="867" t="s">
        <v>728</v>
      </c>
      <c r="F51" s="129" t="s">
        <v>735</v>
      </c>
      <c r="G51" s="208" t="s">
        <v>739</v>
      </c>
      <c r="H51" s="231" t="s">
        <v>710</v>
      </c>
      <c r="I51" s="202" t="s">
        <v>313</v>
      </c>
      <c r="J51" s="202"/>
      <c r="K51" s="130"/>
      <c r="L51" s="218" t="s">
        <v>311</v>
      </c>
      <c r="M51" s="219" t="s">
        <v>720</v>
      </c>
      <c r="N51" s="213">
        <v>2.86</v>
      </c>
      <c r="O51" s="176" t="s">
        <v>740</v>
      </c>
      <c r="P51" s="856" t="s">
        <v>313</v>
      </c>
      <c r="Q51" s="857" t="s">
        <v>763</v>
      </c>
      <c r="R51" s="861">
        <v>2.86</v>
      </c>
      <c r="S51" s="861">
        <f t="shared" si="0"/>
        <v>100</v>
      </c>
      <c r="T51" s="862"/>
    </row>
    <row r="52" spans="1:20" ht="86.4" x14ac:dyDescent="0.3">
      <c r="A52" s="95" t="s">
        <v>305</v>
      </c>
      <c r="B52" s="96" t="s">
        <v>707</v>
      </c>
      <c r="C52" s="96" t="s">
        <v>551</v>
      </c>
      <c r="D52" s="868" t="s">
        <v>1241</v>
      </c>
      <c r="E52" s="867" t="s">
        <v>714</v>
      </c>
      <c r="F52" s="129" t="s">
        <v>735</v>
      </c>
      <c r="G52" s="208" t="s">
        <v>739</v>
      </c>
      <c r="H52" s="231" t="s">
        <v>710</v>
      </c>
      <c r="I52" s="202" t="s">
        <v>313</v>
      </c>
      <c r="J52" s="202"/>
      <c r="K52" s="130"/>
      <c r="L52" s="218" t="s">
        <v>311</v>
      </c>
      <c r="M52" s="219" t="s">
        <v>720</v>
      </c>
      <c r="N52" s="213">
        <v>2.86</v>
      </c>
      <c r="O52" s="176" t="s">
        <v>740</v>
      </c>
      <c r="P52" s="856" t="s">
        <v>313</v>
      </c>
      <c r="Q52" s="857" t="s">
        <v>763</v>
      </c>
      <c r="R52" s="861">
        <v>2.86</v>
      </c>
      <c r="S52" s="861">
        <f t="shared" si="0"/>
        <v>100</v>
      </c>
      <c r="T52" s="862"/>
    </row>
    <row r="53" spans="1:20" ht="86.4" x14ac:dyDescent="0.3">
      <c r="A53" s="95" t="s">
        <v>305</v>
      </c>
      <c r="B53" s="96" t="s">
        <v>707</v>
      </c>
      <c r="C53" s="96" t="s">
        <v>551</v>
      </c>
      <c r="D53" s="868" t="s">
        <v>1242</v>
      </c>
      <c r="E53" s="867" t="s">
        <v>729</v>
      </c>
      <c r="F53" s="129" t="s">
        <v>735</v>
      </c>
      <c r="G53" s="208" t="s">
        <v>739</v>
      </c>
      <c r="H53" s="231" t="s">
        <v>710</v>
      </c>
      <c r="I53" s="202" t="s">
        <v>313</v>
      </c>
      <c r="J53" s="202"/>
      <c r="K53" s="130"/>
      <c r="L53" s="218" t="s">
        <v>311</v>
      </c>
      <c r="M53" s="219" t="s">
        <v>720</v>
      </c>
      <c r="N53" s="213">
        <v>2.86</v>
      </c>
      <c r="O53" s="176" t="s">
        <v>740</v>
      </c>
      <c r="P53" s="856" t="s">
        <v>313</v>
      </c>
      <c r="Q53" s="857" t="s">
        <v>763</v>
      </c>
      <c r="R53" s="861">
        <v>2.86</v>
      </c>
      <c r="S53" s="861">
        <f t="shared" si="0"/>
        <v>100</v>
      </c>
      <c r="T53" s="862"/>
    </row>
    <row r="54" spans="1:20" ht="86.4" x14ac:dyDescent="0.3">
      <c r="A54" s="95" t="s">
        <v>305</v>
      </c>
      <c r="B54" s="96" t="s">
        <v>707</v>
      </c>
      <c r="C54" s="96" t="s">
        <v>551</v>
      </c>
      <c r="D54" s="868" t="s">
        <v>1242</v>
      </c>
      <c r="E54" s="867" t="s">
        <v>738</v>
      </c>
      <c r="F54" s="129" t="s">
        <v>735</v>
      </c>
      <c r="G54" s="208" t="s">
        <v>739</v>
      </c>
      <c r="H54" s="231" t="s">
        <v>710</v>
      </c>
      <c r="I54" s="202" t="s">
        <v>313</v>
      </c>
      <c r="J54" s="202"/>
      <c r="K54" s="130"/>
      <c r="L54" s="218" t="s">
        <v>311</v>
      </c>
      <c r="M54" s="219" t="s">
        <v>720</v>
      </c>
      <c r="N54" s="213">
        <v>2.86</v>
      </c>
      <c r="O54" s="176" t="s">
        <v>740</v>
      </c>
      <c r="P54" s="856" t="s">
        <v>313</v>
      </c>
      <c r="Q54" s="857" t="s">
        <v>763</v>
      </c>
      <c r="R54" s="861">
        <v>2.86</v>
      </c>
      <c r="S54" s="861">
        <f t="shared" si="0"/>
        <v>100</v>
      </c>
      <c r="T54" s="862"/>
    </row>
    <row r="55" spans="1:20" ht="86.4" x14ac:dyDescent="0.3">
      <c r="A55" s="95" t="s">
        <v>305</v>
      </c>
      <c r="B55" s="96" t="s">
        <v>707</v>
      </c>
      <c r="C55" s="96" t="s">
        <v>551</v>
      </c>
      <c r="D55" s="868" t="s">
        <v>1241</v>
      </c>
      <c r="E55" s="867" t="s">
        <v>722</v>
      </c>
      <c r="F55" s="129" t="s">
        <v>735</v>
      </c>
      <c r="G55" s="208" t="s">
        <v>739</v>
      </c>
      <c r="H55" s="231" t="s">
        <v>710</v>
      </c>
      <c r="I55" s="202" t="s">
        <v>313</v>
      </c>
      <c r="J55" s="202"/>
      <c r="K55" s="130"/>
      <c r="L55" s="218" t="s">
        <v>311</v>
      </c>
      <c r="M55" s="219" t="s">
        <v>720</v>
      </c>
      <c r="N55" s="213">
        <v>2.86</v>
      </c>
      <c r="O55" s="176" t="s">
        <v>740</v>
      </c>
      <c r="P55" s="856" t="s">
        <v>313</v>
      </c>
      <c r="Q55" s="857" t="s">
        <v>763</v>
      </c>
      <c r="R55" s="861">
        <v>2.86</v>
      </c>
      <c r="S55" s="861">
        <f t="shared" si="0"/>
        <v>100</v>
      </c>
      <c r="T55" s="862"/>
    </row>
    <row r="56" spans="1:20" ht="86.4" x14ac:dyDescent="0.3">
      <c r="A56" s="95" t="s">
        <v>305</v>
      </c>
      <c r="B56" s="96" t="s">
        <v>707</v>
      </c>
      <c r="C56" s="96" t="s">
        <v>551</v>
      </c>
      <c r="D56" s="868" t="s">
        <v>1241</v>
      </c>
      <c r="E56" s="867" t="s">
        <v>723</v>
      </c>
      <c r="F56" s="129" t="s">
        <v>735</v>
      </c>
      <c r="G56" s="208" t="s">
        <v>739</v>
      </c>
      <c r="H56" s="231" t="s">
        <v>710</v>
      </c>
      <c r="I56" s="202" t="s">
        <v>313</v>
      </c>
      <c r="J56" s="202"/>
      <c r="K56" s="130"/>
      <c r="L56" s="218" t="s">
        <v>311</v>
      </c>
      <c r="M56" s="219" t="s">
        <v>720</v>
      </c>
      <c r="N56" s="213">
        <v>2.86</v>
      </c>
      <c r="O56" s="176" t="s">
        <v>740</v>
      </c>
      <c r="P56" s="856" t="s">
        <v>313</v>
      </c>
      <c r="Q56" s="857" t="s">
        <v>763</v>
      </c>
      <c r="R56" s="861">
        <v>2.86</v>
      </c>
      <c r="S56" s="861">
        <f t="shared" si="0"/>
        <v>100</v>
      </c>
      <c r="T56" s="862"/>
    </row>
    <row r="57" spans="1:20" ht="79.8" x14ac:dyDescent="0.3">
      <c r="A57" s="95" t="s">
        <v>305</v>
      </c>
      <c r="B57" s="96" t="s">
        <v>707</v>
      </c>
      <c r="C57" s="96" t="s">
        <v>551</v>
      </c>
      <c r="D57" s="868" t="s">
        <v>1241</v>
      </c>
      <c r="E57" s="867" t="s">
        <v>714</v>
      </c>
      <c r="F57" s="129" t="s">
        <v>741</v>
      </c>
      <c r="G57" s="208" t="s">
        <v>716</v>
      </c>
      <c r="H57" s="231" t="s">
        <v>710</v>
      </c>
      <c r="I57" s="202" t="s">
        <v>718</v>
      </c>
      <c r="J57" s="202" t="s">
        <v>719</v>
      </c>
      <c r="K57" s="210">
        <v>1</v>
      </c>
      <c r="L57" s="218" t="s">
        <v>311</v>
      </c>
      <c r="M57" s="219" t="s">
        <v>720</v>
      </c>
      <c r="N57" s="213">
        <v>40.15</v>
      </c>
      <c r="O57" s="131" t="s">
        <v>721</v>
      </c>
      <c r="P57" s="856" t="s">
        <v>311</v>
      </c>
      <c r="Q57" s="857" t="s">
        <v>763</v>
      </c>
      <c r="R57" s="861">
        <v>7.86</v>
      </c>
      <c r="S57" s="861">
        <f t="shared" si="0"/>
        <v>19.576587795765878</v>
      </c>
      <c r="T57" s="862"/>
    </row>
    <row r="58" spans="1:20" ht="79.8" x14ac:dyDescent="0.3">
      <c r="A58" s="95" t="s">
        <v>305</v>
      </c>
      <c r="B58" s="96" t="s">
        <v>707</v>
      </c>
      <c r="C58" s="96" t="s">
        <v>551</v>
      </c>
      <c r="D58" s="868" t="s">
        <v>1242</v>
      </c>
      <c r="E58" s="867" t="s">
        <v>724</v>
      </c>
      <c r="F58" s="129" t="s">
        <v>741</v>
      </c>
      <c r="G58" s="208" t="s">
        <v>716</v>
      </c>
      <c r="H58" s="231" t="s">
        <v>710</v>
      </c>
      <c r="I58" s="202" t="s">
        <v>718</v>
      </c>
      <c r="J58" s="202" t="s">
        <v>725</v>
      </c>
      <c r="K58" s="210">
        <v>1</v>
      </c>
      <c r="L58" s="218" t="s">
        <v>311</v>
      </c>
      <c r="M58" s="219" t="s">
        <v>720</v>
      </c>
      <c r="N58" s="213">
        <v>40.15</v>
      </c>
      <c r="O58" s="131" t="s">
        <v>721</v>
      </c>
      <c r="P58" s="856" t="s">
        <v>311</v>
      </c>
      <c r="Q58" s="857" t="s">
        <v>763</v>
      </c>
      <c r="R58" s="861">
        <v>7.86</v>
      </c>
      <c r="S58" s="861">
        <f t="shared" si="0"/>
        <v>19.576587795765878</v>
      </c>
      <c r="T58" s="862"/>
    </row>
    <row r="59" spans="1:20" ht="79.8" x14ac:dyDescent="0.3">
      <c r="A59" s="95" t="s">
        <v>305</v>
      </c>
      <c r="B59" s="96" t="s">
        <v>707</v>
      </c>
      <c r="C59" s="96" t="s">
        <v>551</v>
      </c>
      <c r="D59" s="868" t="s">
        <v>1242</v>
      </c>
      <c r="E59" s="867" t="s">
        <v>726</v>
      </c>
      <c r="F59" s="129" t="s">
        <v>741</v>
      </c>
      <c r="G59" s="208" t="s">
        <v>716</v>
      </c>
      <c r="H59" s="231" t="s">
        <v>710</v>
      </c>
      <c r="I59" s="202" t="s">
        <v>718</v>
      </c>
      <c r="J59" s="202" t="s">
        <v>725</v>
      </c>
      <c r="K59" s="210">
        <v>1</v>
      </c>
      <c r="L59" s="218" t="s">
        <v>311</v>
      </c>
      <c r="M59" s="219" t="s">
        <v>720</v>
      </c>
      <c r="N59" s="213">
        <v>40.15</v>
      </c>
      <c r="O59" s="131" t="s">
        <v>721</v>
      </c>
      <c r="P59" s="856" t="s">
        <v>311</v>
      </c>
      <c r="Q59" s="857" t="s">
        <v>763</v>
      </c>
      <c r="R59" s="861">
        <v>7.86</v>
      </c>
      <c r="S59" s="861">
        <f t="shared" si="0"/>
        <v>19.576587795765878</v>
      </c>
      <c r="T59" s="862"/>
    </row>
    <row r="60" spans="1:20" ht="79.8" x14ac:dyDescent="0.3">
      <c r="A60" s="95" t="s">
        <v>305</v>
      </c>
      <c r="B60" s="96" t="s">
        <v>707</v>
      </c>
      <c r="C60" s="96" t="s">
        <v>551</v>
      </c>
      <c r="D60" s="868" t="s">
        <v>1242</v>
      </c>
      <c r="E60" s="867" t="s">
        <v>727</v>
      </c>
      <c r="F60" s="129" t="s">
        <v>741</v>
      </c>
      <c r="G60" s="220" t="s">
        <v>716</v>
      </c>
      <c r="H60" s="231" t="s">
        <v>710</v>
      </c>
      <c r="I60" s="202" t="s">
        <v>718</v>
      </c>
      <c r="J60" s="202" t="s">
        <v>725</v>
      </c>
      <c r="K60" s="210">
        <v>1</v>
      </c>
      <c r="L60" s="218" t="s">
        <v>311</v>
      </c>
      <c r="M60" s="219" t="s">
        <v>720</v>
      </c>
      <c r="N60" s="213">
        <v>40.15</v>
      </c>
      <c r="O60" s="131" t="s">
        <v>721</v>
      </c>
      <c r="P60" s="856" t="s">
        <v>311</v>
      </c>
      <c r="Q60" s="857" t="s">
        <v>763</v>
      </c>
      <c r="R60" s="861">
        <v>7.86</v>
      </c>
      <c r="S60" s="861">
        <f t="shared" si="0"/>
        <v>19.576587795765878</v>
      </c>
      <c r="T60" s="862"/>
    </row>
    <row r="61" spans="1:20" ht="79.8" x14ac:dyDescent="0.3">
      <c r="A61" s="95" t="s">
        <v>305</v>
      </c>
      <c r="B61" s="96" t="s">
        <v>707</v>
      </c>
      <c r="C61" s="96" t="s">
        <v>551</v>
      </c>
      <c r="D61" s="868" t="s">
        <v>1242</v>
      </c>
      <c r="E61" s="867" t="s">
        <v>728</v>
      </c>
      <c r="F61" s="232" t="s">
        <v>741</v>
      </c>
      <c r="G61" s="208" t="s">
        <v>716</v>
      </c>
      <c r="H61" s="231" t="s">
        <v>710</v>
      </c>
      <c r="I61" s="202" t="s">
        <v>718</v>
      </c>
      <c r="J61" s="202" t="s">
        <v>725</v>
      </c>
      <c r="K61" s="210">
        <v>1</v>
      </c>
      <c r="L61" s="218" t="s">
        <v>311</v>
      </c>
      <c r="M61" s="219" t="s">
        <v>720</v>
      </c>
      <c r="N61" s="213">
        <v>40.15</v>
      </c>
      <c r="O61" s="131" t="s">
        <v>721</v>
      </c>
      <c r="P61" s="856" t="s">
        <v>311</v>
      </c>
      <c r="Q61" s="857" t="s">
        <v>763</v>
      </c>
      <c r="R61" s="861">
        <v>7.86</v>
      </c>
      <c r="S61" s="861">
        <f t="shared" si="0"/>
        <v>19.576587795765878</v>
      </c>
      <c r="T61" s="862"/>
    </row>
    <row r="62" spans="1:20" ht="79.8" x14ac:dyDescent="0.3">
      <c r="A62" s="95" t="s">
        <v>305</v>
      </c>
      <c r="B62" s="96" t="s">
        <v>707</v>
      </c>
      <c r="C62" s="96" t="s">
        <v>551</v>
      </c>
      <c r="D62" s="868" t="s">
        <v>1242</v>
      </c>
      <c r="E62" s="867" t="s">
        <v>729</v>
      </c>
      <c r="F62" s="232" t="s">
        <v>741</v>
      </c>
      <c r="G62" s="208" t="s">
        <v>716</v>
      </c>
      <c r="H62" s="231" t="s">
        <v>710</v>
      </c>
      <c r="I62" s="202" t="s">
        <v>718</v>
      </c>
      <c r="J62" s="202" t="s">
        <v>725</v>
      </c>
      <c r="K62" s="210">
        <v>1</v>
      </c>
      <c r="L62" s="218" t="s">
        <v>311</v>
      </c>
      <c r="M62" s="219" t="s">
        <v>720</v>
      </c>
      <c r="N62" s="213">
        <v>40.15</v>
      </c>
      <c r="O62" s="131" t="s">
        <v>721</v>
      </c>
      <c r="P62" s="856" t="s">
        <v>311</v>
      </c>
      <c r="Q62" s="857" t="s">
        <v>763</v>
      </c>
      <c r="R62" s="861">
        <v>7.86</v>
      </c>
      <c r="S62" s="861">
        <f t="shared" si="0"/>
        <v>19.576587795765878</v>
      </c>
      <c r="T62" s="862"/>
    </row>
    <row r="63" spans="1:20" ht="79.8" x14ac:dyDescent="0.3">
      <c r="A63" s="95" t="s">
        <v>305</v>
      </c>
      <c r="B63" s="96" t="s">
        <v>707</v>
      </c>
      <c r="C63" s="96" t="s">
        <v>551</v>
      </c>
      <c r="D63" s="868" t="s">
        <v>1242</v>
      </c>
      <c r="E63" s="867" t="s">
        <v>738</v>
      </c>
      <c r="F63" s="232" t="s">
        <v>741</v>
      </c>
      <c r="G63" s="208" t="s">
        <v>716</v>
      </c>
      <c r="H63" s="231" t="s">
        <v>710</v>
      </c>
      <c r="I63" s="202" t="s">
        <v>313</v>
      </c>
      <c r="J63" s="202"/>
      <c r="K63" s="130"/>
      <c r="L63" s="218" t="s">
        <v>311</v>
      </c>
      <c r="M63" s="219" t="s">
        <v>720</v>
      </c>
      <c r="N63" s="213">
        <v>40.15</v>
      </c>
      <c r="O63" s="131" t="s">
        <v>721</v>
      </c>
      <c r="P63" s="856" t="s">
        <v>311</v>
      </c>
      <c r="Q63" s="857" t="s">
        <v>763</v>
      </c>
      <c r="R63" s="861">
        <v>7.86</v>
      </c>
      <c r="S63" s="861">
        <f t="shared" si="0"/>
        <v>19.576587795765878</v>
      </c>
      <c r="T63" s="862"/>
    </row>
    <row r="64" spans="1:20" ht="79.8" x14ac:dyDescent="0.3">
      <c r="A64" s="95" t="s">
        <v>305</v>
      </c>
      <c r="B64" s="96" t="s">
        <v>707</v>
      </c>
      <c r="C64" s="96" t="s">
        <v>551</v>
      </c>
      <c r="D64" s="868" t="s">
        <v>1241</v>
      </c>
      <c r="E64" s="867" t="s">
        <v>722</v>
      </c>
      <c r="F64" s="232" t="s">
        <v>741</v>
      </c>
      <c r="G64" s="208" t="s">
        <v>716</v>
      </c>
      <c r="H64" s="231" t="s">
        <v>710</v>
      </c>
      <c r="I64" s="202" t="s">
        <v>718</v>
      </c>
      <c r="J64" s="202" t="s">
        <v>719</v>
      </c>
      <c r="K64" s="210">
        <v>1</v>
      </c>
      <c r="L64" s="218" t="s">
        <v>311</v>
      </c>
      <c r="M64" s="219" t="s">
        <v>720</v>
      </c>
      <c r="N64" s="213">
        <v>40.15</v>
      </c>
      <c r="O64" s="131" t="s">
        <v>721</v>
      </c>
      <c r="P64" s="856" t="s">
        <v>311</v>
      </c>
      <c r="Q64" s="857" t="s">
        <v>763</v>
      </c>
      <c r="R64" s="861">
        <v>7.86</v>
      </c>
      <c r="S64" s="861">
        <f t="shared" si="0"/>
        <v>19.576587795765878</v>
      </c>
      <c r="T64" s="862"/>
    </row>
    <row r="65" spans="1:20" ht="79.8" x14ac:dyDescent="0.3">
      <c r="A65" s="95" t="s">
        <v>305</v>
      </c>
      <c r="B65" s="96" t="s">
        <v>707</v>
      </c>
      <c r="C65" s="96" t="s">
        <v>551</v>
      </c>
      <c r="D65" s="868" t="s">
        <v>1241</v>
      </c>
      <c r="E65" s="867" t="s">
        <v>723</v>
      </c>
      <c r="F65" s="232" t="s">
        <v>741</v>
      </c>
      <c r="G65" s="208" t="s">
        <v>716</v>
      </c>
      <c r="H65" s="231" t="s">
        <v>710</v>
      </c>
      <c r="I65" s="202" t="s">
        <v>718</v>
      </c>
      <c r="J65" s="202" t="s">
        <v>719</v>
      </c>
      <c r="K65" s="210">
        <v>1</v>
      </c>
      <c r="L65" s="218" t="s">
        <v>311</v>
      </c>
      <c r="M65" s="219" t="s">
        <v>720</v>
      </c>
      <c r="N65" s="213">
        <v>40.15</v>
      </c>
      <c r="O65" s="131" t="s">
        <v>721</v>
      </c>
      <c r="P65" s="856" t="s">
        <v>311</v>
      </c>
      <c r="Q65" s="857" t="s">
        <v>763</v>
      </c>
      <c r="R65" s="861">
        <v>7.86</v>
      </c>
      <c r="S65" s="861">
        <f t="shared" si="0"/>
        <v>19.576587795765878</v>
      </c>
      <c r="T65" s="862"/>
    </row>
    <row r="66" spans="1:20" ht="79.8" x14ac:dyDescent="0.3">
      <c r="A66" s="95" t="s">
        <v>305</v>
      </c>
      <c r="B66" s="96" t="s">
        <v>707</v>
      </c>
      <c r="C66" s="96" t="s">
        <v>551</v>
      </c>
      <c r="D66" s="868" t="s">
        <v>1241</v>
      </c>
      <c r="E66" s="867" t="s">
        <v>714</v>
      </c>
      <c r="F66" s="129" t="s">
        <v>742</v>
      </c>
      <c r="G66" s="233" t="s">
        <v>730</v>
      </c>
      <c r="H66" s="217" t="s">
        <v>743</v>
      </c>
      <c r="I66" s="202" t="s">
        <v>718</v>
      </c>
      <c r="J66" s="202" t="s">
        <v>719</v>
      </c>
      <c r="K66" s="210">
        <v>1</v>
      </c>
      <c r="L66" s="218" t="s">
        <v>311</v>
      </c>
      <c r="M66" s="219" t="s">
        <v>720</v>
      </c>
      <c r="N66" s="213">
        <v>40.44</v>
      </c>
      <c r="O66" s="131" t="s">
        <v>721</v>
      </c>
      <c r="P66" s="856" t="s">
        <v>311</v>
      </c>
      <c r="Q66" s="857" t="s">
        <v>763</v>
      </c>
      <c r="R66" s="861">
        <v>36</v>
      </c>
      <c r="S66" s="861">
        <f t="shared" si="0"/>
        <v>89.020771513353125</v>
      </c>
      <c r="T66" s="862"/>
    </row>
    <row r="67" spans="1:20" ht="79.8" x14ac:dyDescent="0.3">
      <c r="A67" s="95" t="s">
        <v>305</v>
      </c>
      <c r="B67" s="96" t="s">
        <v>707</v>
      </c>
      <c r="C67" s="96" t="s">
        <v>551</v>
      </c>
      <c r="D67" s="868" t="s">
        <v>1241</v>
      </c>
      <c r="E67" s="867" t="s">
        <v>722</v>
      </c>
      <c r="F67" s="232" t="s">
        <v>742</v>
      </c>
      <c r="G67" s="208" t="s">
        <v>730</v>
      </c>
      <c r="H67" s="217" t="s">
        <v>743</v>
      </c>
      <c r="I67" s="202" t="s">
        <v>718</v>
      </c>
      <c r="J67" s="202" t="s">
        <v>719</v>
      </c>
      <c r="K67" s="210">
        <v>1</v>
      </c>
      <c r="L67" s="218" t="s">
        <v>311</v>
      </c>
      <c r="M67" s="219" t="s">
        <v>720</v>
      </c>
      <c r="N67" s="213">
        <v>40.44</v>
      </c>
      <c r="O67" s="131" t="s">
        <v>721</v>
      </c>
      <c r="P67" s="856" t="s">
        <v>311</v>
      </c>
      <c r="Q67" s="857" t="s">
        <v>763</v>
      </c>
      <c r="R67" s="861">
        <v>36</v>
      </c>
      <c r="S67" s="861">
        <f t="shared" si="0"/>
        <v>89.020771513353125</v>
      </c>
      <c r="T67" s="862"/>
    </row>
    <row r="68" spans="1:20" ht="79.8" x14ac:dyDescent="0.3">
      <c r="A68" s="95" t="s">
        <v>305</v>
      </c>
      <c r="B68" s="96" t="s">
        <v>707</v>
      </c>
      <c r="C68" s="96" t="s">
        <v>551</v>
      </c>
      <c r="D68" s="868" t="s">
        <v>1241</v>
      </c>
      <c r="E68" s="867" t="s">
        <v>723</v>
      </c>
      <c r="F68" s="232" t="s">
        <v>742</v>
      </c>
      <c r="G68" s="208" t="s">
        <v>730</v>
      </c>
      <c r="H68" s="217" t="s">
        <v>743</v>
      </c>
      <c r="I68" s="202" t="s">
        <v>718</v>
      </c>
      <c r="J68" s="202" t="s">
        <v>719</v>
      </c>
      <c r="K68" s="210">
        <v>1</v>
      </c>
      <c r="L68" s="218" t="s">
        <v>311</v>
      </c>
      <c r="M68" s="219" t="s">
        <v>720</v>
      </c>
      <c r="N68" s="213">
        <v>40.44</v>
      </c>
      <c r="O68" s="131" t="s">
        <v>721</v>
      </c>
      <c r="P68" s="856" t="s">
        <v>311</v>
      </c>
      <c r="Q68" s="857" t="s">
        <v>763</v>
      </c>
      <c r="R68" s="861">
        <v>36</v>
      </c>
      <c r="S68" s="861">
        <f t="shared" si="0"/>
        <v>89.020771513353125</v>
      </c>
      <c r="T68" s="862"/>
    </row>
    <row r="69" spans="1:20" ht="79.8" x14ac:dyDescent="0.3">
      <c r="A69" s="95" t="s">
        <v>305</v>
      </c>
      <c r="B69" s="96" t="s">
        <v>707</v>
      </c>
      <c r="C69" s="96" t="s">
        <v>551</v>
      </c>
      <c r="D69" s="868" t="s">
        <v>1242</v>
      </c>
      <c r="E69" s="867" t="s">
        <v>724</v>
      </c>
      <c r="F69" s="232" t="s">
        <v>742</v>
      </c>
      <c r="G69" s="208" t="s">
        <v>730</v>
      </c>
      <c r="H69" s="217" t="s">
        <v>743</v>
      </c>
      <c r="I69" s="202" t="s">
        <v>718</v>
      </c>
      <c r="J69" s="202" t="s">
        <v>725</v>
      </c>
      <c r="K69" s="210">
        <v>1</v>
      </c>
      <c r="L69" s="218" t="s">
        <v>311</v>
      </c>
      <c r="M69" s="219" t="s">
        <v>720</v>
      </c>
      <c r="N69" s="213">
        <v>40.44</v>
      </c>
      <c r="O69" s="131" t="s">
        <v>721</v>
      </c>
      <c r="P69" s="856" t="s">
        <v>311</v>
      </c>
      <c r="Q69" s="857" t="s">
        <v>763</v>
      </c>
      <c r="R69" s="861">
        <v>36</v>
      </c>
      <c r="S69" s="861">
        <f t="shared" si="0"/>
        <v>89.020771513353125</v>
      </c>
      <c r="T69" s="862"/>
    </row>
    <row r="70" spans="1:20" ht="79.8" x14ac:dyDescent="0.3">
      <c r="A70" s="95" t="s">
        <v>305</v>
      </c>
      <c r="B70" s="96" t="s">
        <v>707</v>
      </c>
      <c r="C70" s="96" t="s">
        <v>551</v>
      </c>
      <c r="D70" s="868" t="s">
        <v>1242</v>
      </c>
      <c r="E70" s="867" t="s">
        <v>726</v>
      </c>
      <c r="F70" s="232" t="s">
        <v>742</v>
      </c>
      <c r="G70" s="208" t="s">
        <v>730</v>
      </c>
      <c r="H70" s="217" t="s">
        <v>743</v>
      </c>
      <c r="I70" s="202" t="s">
        <v>718</v>
      </c>
      <c r="J70" s="202" t="s">
        <v>725</v>
      </c>
      <c r="K70" s="210">
        <v>1</v>
      </c>
      <c r="L70" s="218" t="s">
        <v>311</v>
      </c>
      <c r="M70" s="219" t="s">
        <v>720</v>
      </c>
      <c r="N70" s="213">
        <v>40.44</v>
      </c>
      <c r="O70" s="131" t="s">
        <v>721</v>
      </c>
      <c r="P70" s="856" t="s">
        <v>311</v>
      </c>
      <c r="Q70" s="857" t="s">
        <v>763</v>
      </c>
      <c r="R70" s="861">
        <v>36</v>
      </c>
      <c r="S70" s="861">
        <f t="shared" si="0"/>
        <v>89.020771513353125</v>
      </c>
      <c r="T70" s="862"/>
    </row>
    <row r="71" spans="1:20" ht="79.8" x14ac:dyDescent="0.3">
      <c r="A71" s="95" t="s">
        <v>305</v>
      </c>
      <c r="B71" s="96" t="s">
        <v>707</v>
      </c>
      <c r="C71" s="96" t="s">
        <v>551</v>
      </c>
      <c r="D71" s="868" t="s">
        <v>1242</v>
      </c>
      <c r="E71" s="867" t="s">
        <v>727</v>
      </c>
      <c r="F71" s="232" t="s">
        <v>742</v>
      </c>
      <c r="G71" s="208" t="s">
        <v>730</v>
      </c>
      <c r="H71" s="217" t="s">
        <v>743</v>
      </c>
      <c r="I71" s="202" t="s">
        <v>718</v>
      </c>
      <c r="J71" s="202" t="s">
        <v>725</v>
      </c>
      <c r="K71" s="210">
        <v>1</v>
      </c>
      <c r="L71" s="218" t="s">
        <v>311</v>
      </c>
      <c r="M71" s="219" t="s">
        <v>720</v>
      </c>
      <c r="N71" s="213">
        <v>40.44</v>
      </c>
      <c r="O71" s="131" t="s">
        <v>721</v>
      </c>
      <c r="P71" s="856" t="s">
        <v>311</v>
      </c>
      <c r="Q71" s="857" t="s">
        <v>763</v>
      </c>
      <c r="R71" s="861">
        <v>36</v>
      </c>
      <c r="S71" s="861">
        <f t="shared" ref="S71:S134" si="1">R71*100/N71</f>
        <v>89.020771513353125</v>
      </c>
      <c r="T71" s="862"/>
    </row>
    <row r="72" spans="1:20" ht="79.8" x14ac:dyDescent="0.3">
      <c r="A72" s="95" t="s">
        <v>305</v>
      </c>
      <c r="B72" s="96" t="s">
        <v>707</v>
      </c>
      <c r="C72" s="96" t="s">
        <v>551</v>
      </c>
      <c r="D72" s="868" t="s">
        <v>1242</v>
      </c>
      <c r="E72" s="867" t="s">
        <v>728</v>
      </c>
      <c r="F72" s="232" t="s">
        <v>742</v>
      </c>
      <c r="G72" s="208" t="s">
        <v>730</v>
      </c>
      <c r="H72" s="217" t="s">
        <v>743</v>
      </c>
      <c r="I72" s="202" t="s">
        <v>718</v>
      </c>
      <c r="J72" s="202" t="s">
        <v>725</v>
      </c>
      <c r="K72" s="210">
        <v>1</v>
      </c>
      <c r="L72" s="218" t="s">
        <v>311</v>
      </c>
      <c r="M72" s="219" t="s">
        <v>720</v>
      </c>
      <c r="N72" s="213">
        <v>40.44</v>
      </c>
      <c r="O72" s="131" t="s">
        <v>721</v>
      </c>
      <c r="P72" s="856" t="s">
        <v>311</v>
      </c>
      <c r="Q72" s="857" t="s">
        <v>763</v>
      </c>
      <c r="R72" s="861">
        <v>36</v>
      </c>
      <c r="S72" s="861">
        <f t="shared" si="1"/>
        <v>89.020771513353125</v>
      </c>
      <c r="T72" s="862"/>
    </row>
    <row r="73" spans="1:20" ht="79.8" x14ac:dyDescent="0.3">
      <c r="A73" s="95" t="s">
        <v>305</v>
      </c>
      <c r="B73" s="96" t="s">
        <v>707</v>
      </c>
      <c r="C73" s="96" t="s">
        <v>551</v>
      </c>
      <c r="D73" s="868" t="s">
        <v>1242</v>
      </c>
      <c r="E73" s="867" t="s">
        <v>729</v>
      </c>
      <c r="F73" s="232" t="s">
        <v>742</v>
      </c>
      <c r="G73" s="208" t="s">
        <v>730</v>
      </c>
      <c r="H73" s="217" t="s">
        <v>743</v>
      </c>
      <c r="I73" s="202" t="s">
        <v>718</v>
      </c>
      <c r="J73" s="202" t="s">
        <v>725</v>
      </c>
      <c r="K73" s="210">
        <v>1</v>
      </c>
      <c r="L73" s="218" t="s">
        <v>311</v>
      </c>
      <c r="M73" s="219" t="s">
        <v>720</v>
      </c>
      <c r="N73" s="213">
        <v>40.44</v>
      </c>
      <c r="O73" s="131" t="s">
        <v>721</v>
      </c>
      <c r="P73" s="856" t="s">
        <v>311</v>
      </c>
      <c r="Q73" s="857" t="s">
        <v>763</v>
      </c>
      <c r="R73" s="861">
        <v>36</v>
      </c>
      <c r="S73" s="861">
        <f t="shared" si="1"/>
        <v>89.020771513353125</v>
      </c>
      <c r="T73" s="862"/>
    </row>
    <row r="74" spans="1:20" ht="79.8" x14ac:dyDescent="0.3">
      <c r="A74" s="95" t="s">
        <v>305</v>
      </c>
      <c r="B74" s="96" t="s">
        <v>707</v>
      </c>
      <c r="C74" s="96" t="s">
        <v>551</v>
      </c>
      <c r="D74" s="868" t="s">
        <v>1242</v>
      </c>
      <c r="E74" s="867" t="s">
        <v>744</v>
      </c>
      <c r="F74" s="232" t="s">
        <v>742</v>
      </c>
      <c r="G74" s="208" t="s">
        <v>730</v>
      </c>
      <c r="H74" s="230" t="s">
        <v>743</v>
      </c>
      <c r="I74" s="202" t="s">
        <v>718</v>
      </c>
      <c r="J74" s="202" t="s">
        <v>725</v>
      </c>
      <c r="K74" s="210">
        <v>1</v>
      </c>
      <c r="L74" s="218" t="s">
        <v>311</v>
      </c>
      <c r="M74" s="219" t="s">
        <v>720</v>
      </c>
      <c r="N74" s="213">
        <v>40.44</v>
      </c>
      <c r="O74" s="131" t="s">
        <v>721</v>
      </c>
      <c r="P74" s="856" t="s">
        <v>311</v>
      </c>
      <c r="Q74" s="857" t="s">
        <v>763</v>
      </c>
      <c r="R74" s="861">
        <v>36</v>
      </c>
      <c r="S74" s="861">
        <f t="shared" si="1"/>
        <v>89.020771513353125</v>
      </c>
      <c r="T74" s="862"/>
    </row>
    <row r="75" spans="1:20" ht="79.8" x14ac:dyDescent="0.3">
      <c r="A75" s="95" t="s">
        <v>305</v>
      </c>
      <c r="B75" s="96" t="s">
        <v>707</v>
      </c>
      <c r="C75" s="96" t="s">
        <v>551</v>
      </c>
      <c r="D75" s="868" t="s">
        <v>1241</v>
      </c>
      <c r="E75" s="867" t="s">
        <v>714</v>
      </c>
      <c r="F75" s="232" t="s">
        <v>742</v>
      </c>
      <c r="G75" s="208" t="s">
        <v>732</v>
      </c>
      <c r="H75" s="230" t="s">
        <v>743</v>
      </c>
      <c r="I75" s="202" t="s">
        <v>718</v>
      </c>
      <c r="J75" s="202" t="s">
        <v>719</v>
      </c>
      <c r="K75" s="210">
        <v>1</v>
      </c>
      <c r="L75" s="218" t="s">
        <v>311</v>
      </c>
      <c r="M75" s="219" t="s">
        <v>720</v>
      </c>
      <c r="N75" s="215">
        <v>57.69</v>
      </c>
      <c r="O75" s="131" t="s">
        <v>721</v>
      </c>
      <c r="P75" s="856" t="s">
        <v>311</v>
      </c>
      <c r="Q75" s="857" t="s">
        <v>763</v>
      </c>
      <c r="R75" s="861">
        <v>25.93</v>
      </c>
      <c r="S75" s="861">
        <f t="shared" si="1"/>
        <v>44.947131218582079</v>
      </c>
      <c r="T75" s="862"/>
    </row>
    <row r="76" spans="1:20" ht="79.8" x14ac:dyDescent="0.3">
      <c r="A76" s="95" t="s">
        <v>305</v>
      </c>
      <c r="B76" s="96" t="s">
        <v>707</v>
      </c>
      <c r="C76" s="96" t="s">
        <v>551</v>
      </c>
      <c r="D76" s="868" t="s">
        <v>1241</v>
      </c>
      <c r="E76" s="867" t="s">
        <v>722</v>
      </c>
      <c r="F76" s="232" t="s">
        <v>742</v>
      </c>
      <c r="G76" s="208" t="s">
        <v>732</v>
      </c>
      <c r="H76" s="230" t="s">
        <v>743</v>
      </c>
      <c r="I76" s="202" t="s">
        <v>718</v>
      </c>
      <c r="J76" s="202" t="s">
        <v>719</v>
      </c>
      <c r="K76" s="210">
        <v>1</v>
      </c>
      <c r="L76" s="218" t="s">
        <v>311</v>
      </c>
      <c r="M76" s="219" t="s">
        <v>720</v>
      </c>
      <c r="N76" s="215">
        <v>57.69</v>
      </c>
      <c r="O76" s="131" t="s">
        <v>721</v>
      </c>
      <c r="P76" s="856" t="s">
        <v>311</v>
      </c>
      <c r="Q76" s="857" t="s">
        <v>763</v>
      </c>
      <c r="R76" s="861">
        <v>25.93</v>
      </c>
      <c r="S76" s="861">
        <f t="shared" si="1"/>
        <v>44.947131218582079</v>
      </c>
      <c r="T76" s="862"/>
    </row>
    <row r="77" spans="1:20" ht="79.8" x14ac:dyDescent="0.3">
      <c r="A77" s="95" t="s">
        <v>305</v>
      </c>
      <c r="B77" s="96" t="s">
        <v>707</v>
      </c>
      <c r="C77" s="96" t="s">
        <v>551</v>
      </c>
      <c r="D77" s="868" t="s">
        <v>1241</v>
      </c>
      <c r="E77" s="867" t="s">
        <v>723</v>
      </c>
      <c r="F77" s="232" t="s">
        <v>742</v>
      </c>
      <c r="G77" s="208" t="s">
        <v>732</v>
      </c>
      <c r="H77" s="230" t="s">
        <v>743</v>
      </c>
      <c r="I77" s="202" t="s">
        <v>718</v>
      </c>
      <c r="J77" s="202" t="s">
        <v>719</v>
      </c>
      <c r="K77" s="210">
        <v>1</v>
      </c>
      <c r="L77" s="218" t="s">
        <v>311</v>
      </c>
      <c r="M77" s="219" t="s">
        <v>720</v>
      </c>
      <c r="N77" s="215">
        <v>57.69</v>
      </c>
      <c r="O77" s="131" t="s">
        <v>721</v>
      </c>
      <c r="P77" s="856" t="s">
        <v>311</v>
      </c>
      <c r="Q77" s="857" t="s">
        <v>763</v>
      </c>
      <c r="R77" s="861">
        <v>25.93</v>
      </c>
      <c r="S77" s="861">
        <f t="shared" si="1"/>
        <v>44.947131218582079</v>
      </c>
      <c r="T77" s="862"/>
    </row>
    <row r="78" spans="1:20" ht="79.8" x14ac:dyDescent="0.3">
      <c r="A78" s="95" t="s">
        <v>305</v>
      </c>
      <c r="B78" s="96" t="s">
        <v>707</v>
      </c>
      <c r="C78" s="96" t="s">
        <v>551</v>
      </c>
      <c r="D78" s="868" t="s">
        <v>1242</v>
      </c>
      <c r="E78" s="867" t="s">
        <v>724</v>
      </c>
      <c r="F78" s="232" t="s">
        <v>742</v>
      </c>
      <c r="G78" s="208" t="s">
        <v>732</v>
      </c>
      <c r="H78" s="217" t="s">
        <v>743</v>
      </c>
      <c r="I78" s="202" t="s">
        <v>718</v>
      </c>
      <c r="J78" s="202" t="s">
        <v>725</v>
      </c>
      <c r="K78" s="210">
        <v>1</v>
      </c>
      <c r="L78" s="218" t="s">
        <v>311</v>
      </c>
      <c r="M78" s="219" t="s">
        <v>720</v>
      </c>
      <c r="N78" s="215">
        <v>57.69</v>
      </c>
      <c r="O78" s="131" t="s">
        <v>721</v>
      </c>
      <c r="P78" s="856" t="s">
        <v>311</v>
      </c>
      <c r="Q78" s="857" t="s">
        <v>763</v>
      </c>
      <c r="R78" s="861">
        <v>25.93</v>
      </c>
      <c r="S78" s="861">
        <f t="shared" si="1"/>
        <v>44.947131218582079</v>
      </c>
      <c r="T78" s="862"/>
    </row>
    <row r="79" spans="1:20" ht="79.8" x14ac:dyDescent="0.3">
      <c r="A79" s="95" t="s">
        <v>305</v>
      </c>
      <c r="B79" s="96" t="s">
        <v>707</v>
      </c>
      <c r="C79" s="96" t="s">
        <v>551</v>
      </c>
      <c r="D79" s="868" t="s">
        <v>1242</v>
      </c>
      <c r="E79" s="867" t="s">
        <v>726</v>
      </c>
      <c r="F79" s="232" t="s">
        <v>742</v>
      </c>
      <c r="G79" s="208" t="s">
        <v>732</v>
      </c>
      <c r="H79" s="217" t="s">
        <v>743</v>
      </c>
      <c r="I79" s="202" t="s">
        <v>718</v>
      </c>
      <c r="J79" s="202" t="s">
        <v>725</v>
      </c>
      <c r="K79" s="210">
        <v>1</v>
      </c>
      <c r="L79" s="218" t="s">
        <v>311</v>
      </c>
      <c r="M79" s="219" t="s">
        <v>720</v>
      </c>
      <c r="N79" s="215">
        <v>57.69</v>
      </c>
      <c r="O79" s="131" t="s">
        <v>721</v>
      </c>
      <c r="P79" s="856" t="s">
        <v>311</v>
      </c>
      <c r="Q79" s="857" t="s">
        <v>763</v>
      </c>
      <c r="R79" s="861">
        <v>25.93</v>
      </c>
      <c r="S79" s="861">
        <f t="shared" si="1"/>
        <v>44.947131218582079</v>
      </c>
      <c r="T79" s="862"/>
    </row>
    <row r="80" spans="1:20" ht="79.8" x14ac:dyDescent="0.3">
      <c r="A80" s="95" t="s">
        <v>305</v>
      </c>
      <c r="B80" s="96" t="s">
        <v>707</v>
      </c>
      <c r="C80" s="96" t="s">
        <v>551</v>
      </c>
      <c r="D80" s="868" t="s">
        <v>1242</v>
      </c>
      <c r="E80" s="867" t="s">
        <v>727</v>
      </c>
      <c r="F80" s="232" t="s">
        <v>742</v>
      </c>
      <c r="G80" s="208" t="s">
        <v>732</v>
      </c>
      <c r="H80" s="217" t="s">
        <v>743</v>
      </c>
      <c r="I80" s="202" t="s">
        <v>718</v>
      </c>
      <c r="J80" s="202" t="s">
        <v>725</v>
      </c>
      <c r="K80" s="210">
        <v>1</v>
      </c>
      <c r="L80" s="218" t="s">
        <v>311</v>
      </c>
      <c r="M80" s="219" t="s">
        <v>720</v>
      </c>
      <c r="N80" s="215">
        <v>57.69</v>
      </c>
      <c r="O80" s="131" t="s">
        <v>721</v>
      </c>
      <c r="P80" s="856" t="s">
        <v>311</v>
      </c>
      <c r="Q80" s="857" t="s">
        <v>763</v>
      </c>
      <c r="R80" s="861">
        <v>25.93</v>
      </c>
      <c r="S80" s="861">
        <f t="shared" si="1"/>
        <v>44.947131218582079</v>
      </c>
      <c r="T80" s="862"/>
    </row>
    <row r="81" spans="1:20" ht="79.8" x14ac:dyDescent="0.3">
      <c r="A81" s="95" t="s">
        <v>305</v>
      </c>
      <c r="B81" s="96" t="s">
        <v>707</v>
      </c>
      <c r="C81" s="96" t="s">
        <v>551</v>
      </c>
      <c r="D81" s="868" t="s">
        <v>1242</v>
      </c>
      <c r="E81" s="867" t="s">
        <v>728</v>
      </c>
      <c r="F81" s="129" t="s">
        <v>742</v>
      </c>
      <c r="G81" s="233" t="s">
        <v>732</v>
      </c>
      <c r="H81" s="209" t="s">
        <v>743</v>
      </c>
      <c r="I81" s="202" t="s">
        <v>718</v>
      </c>
      <c r="J81" s="202" t="s">
        <v>725</v>
      </c>
      <c r="K81" s="210">
        <v>1</v>
      </c>
      <c r="L81" s="218" t="s">
        <v>311</v>
      </c>
      <c r="M81" s="219" t="s">
        <v>720</v>
      </c>
      <c r="N81" s="215">
        <v>57.69</v>
      </c>
      <c r="O81" s="131" t="s">
        <v>721</v>
      </c>
      <c r="P81" s="856" t="s">
        <v>311</v>
      </c>
      <c r="Q81" s="857" t="s">
        <v>763</v>
      </c>
      <c r="R81" s="861">
        <v>25.93</v>
      </c>
      <c r="S81" s="861">
        <f t="shared" si="1"/>
        <v>44.947131218582079</v>
      </c>
      <c r="T81" s="862"/>
    </row>
    <row r="82" spans="1:20" ht="79.8" x14ac:dyDescent="0.3">
      <c r="A82" s="95" t="s">
        <v>305</v>
      </c>
      <c r="B82" s="96" t="s">
        <v>707</v>
      </c>
      <c r="C82" s="96" t="s">
        <v>551</v>
      </c>
      <c r="D82" s="868" t="s">
        <v>1242</v>
      </c>
      <c r="E82" s="867" t="s">
        <v>729</v>
      </c>
      <c r="F82" s="232" t="s">
        <v>742</v>
      </c>
      <c r="G82" s="208" t="s">
        <v>732</v>
      </c>
      <c r="H82" s="209" t="s">
        <v>743</v>
      </c>
      <c r="I82" s="202" t="s">
        <v>718</v>
      </c>
      <c r="J82" s="202" t="s">
        <v>725</v>
      </c>
      <c r="K82" s="210">
        <v>1</v>
      </c>
      <c r="L82" s="218" t="s">
        <v>311</v>
      </c>
      <c r="M82" s="219" t="s">
        <v>720</v>
      </c>
      <c r="N82" s="215">
        <v>57.69</v>
      </c>
      <c r="O82" s="131" t="s">
        <v>721</v>
      </c>
      <c r="P82" s="856" t="s">
        <v>311</v>
      </c>
      <c r="Q82" s="857" t="s">
        <v>763</v>
      </c>
      <c r="R82" s="861">
        <v>25.93</v>
      </c>
      <c r="S82" s="861">
        <f t="shared" si="1"/>
        <v>44.947131218582079</v>
      </c>
      <c r="T82" s="862"/>
    </row>
    <row r="83" spans="1:20" ht="79.8" x14ac:dyDescent="0.3">
      <c r="A83" s="95" t="s">
        <v>305</v>
      </c>
      <c r="B83" s="96" t="s">
        <v>707</v>
      </c>
      <c r="C83" s="96" t="s">
        <v>551</v>
      </c>
      <c r="D83" s="868" t="s">
        <v>1242</v>
      </c>
      <c r="E83" s="867" t="s">
        <v>744</v>
      </c>
      <c r="F83" s="232" t="s">
        <v>742</v>
      </c>
      <c r="G83" s="208" t="s">
        <v>732</v>
      </c>
      <c r="H83" s="217" t="s">
        <v>743</v>
      </c>
      <c r="I83" s="202" t="s">
        <v>718</v>
      </c>
      <c r="J83" s="202" t="s">
        <v>725</v>
      </c>
      <c r="K83" s="210">
        <v>1</v>
      </c>
      <c r="L83" s="218" t="s">
        <v>311</v>
      </c>
      <c r="M83" s="219" t="s">
        <v>720</v>
      </c>
      <c r="N83" s="215">
        <v>57.69</v>
      </c>
      <c r="O83" s="131" t="s">
        <v>721</v>
      </c>
      <c r="P83" s="856" t="s">
        <v>311</v>
      </c>
      <c r="Q83" s="857" t="s">
        <v>763</v>
      </c>
      <c r="R83" s="861">
        <v>25.93</v>
      </c>
      <c r="S83" s="861">
        <f t="shared" si="1"/>
        <v>44.947131218582079</v>
      </c>
      <c r="T83" s="862"/>
    </row>
    <row r="84" spans="1:20" ht="79.8" x14ac:dyDescent="0.3">
      <c r="A84" s="95" t="s">
        <v>305</v>
      </c>
      <c r="B84" s="96" t="s">
        <v>707</v>
      </c>
      <c r="C84" s="96" t="s">
        <v>551</v>
      </c>
      <c r="D84" s="868" t="s">
        <v>1241</v>
      </c>
      <c r="E84" s="867" t="s">
        <v>714</v>
      </c>
      <c r="F84" s="232" t="s">
        <v>745</v>
      </c>
      <c r="G84" s="208" t="s">
        <v>716</v>
      </c>
      <c r="H84" s="217" t="s">
        <v>743</v>
      </c>
      <c r="I84" s="202" t="s">
        <v>718</v>
      </c>
      <c r="J84" s="202" t="s">
        <v>719</v>
      </c>
      <c r="K84" s="210">
        <v>1</v>
      </c>
      <c r="L84" s="218" t="s">
        <v>311</v>
      </c>
      <c r="M84" s="219" t="s">
        <v>720</v>
      </c>
      <c r="N84" s="215">
        <v>48.84</v>
      </c>
      <c r="O84" s="131" t="s">
        <v>721</v>
      </c>
      <c r="P84" s="856" t="s">
        <v>311</v>
      </c>
      <c r="Q84" s="857" t="s">
        <v>763</v>
      </c>
      <c r="R84" s="861">
        <v>19.350000000000001</v>
      </c>
      <c r="S84" s="861">
        <f t="shared" si="1"/>
        <v>39.619164619164621</v>
      </c>
      <c r="T84" s="862"/>
    </row>
    <row r="85" spans="1:20" ht="79.8" x14ac:dyDescent="0.3">
      <c r="A85" s="95" t="s">
        <v>305</v>
      </c>
      <c r="B85" s="96" t="s">
        <v>707</v>
      </c>
      <c r="C85" s="96" t="s">
        <v>551</v>
      </c>
      <c r="D85" s="868" t="s">
        <v>1241</v>
      </c>
      <c r="E85" s="867" t="s">
        <v>722</v>
      </c>
      <c r="F85" s="232" t="s">
        <v>745</v>
      </c>
      <c r="G85" s="208" t="s">
        <v>716</v>
      </c>
      <c r="H85" s="217" t="s">
        <v>743</v>
      </c>
      <c r="I85" s="202" t="s">
        <v>718</v>
      </c>
      <c r="J85" s="202" t="s">
        <v>719</v>
      </c>
      <c r="K85" s="210">
        <v>1</v>
      </c>
      <c r="L85" s="218" t="s">
        <v>311</v>
      </c>
      <c r="M85" s="219" t="s">
        <v>720</v>
      </c>
      <c r="N85" s="215">
        <v>48.84</v>
      </c>
      <c r="O85" s="131" t="s">
        <v>721</v>
      </c>
      <c r="P85" s="856" t="s">
        <v>311</v>
      </c>
      <c r="Q85" s="857" t="s">
        <v>763</v>
      </c>
      <c r="R85" s="861">
        <v>19.350000000000001</v>
      </c>
      <c r="S85" s="861">
        <f t="shared" si="1"/>
        <v>39.619164619164621</v>
      </c>
      <c r="T85" s="862"/>
    </row>
    <row r="86" spans="1:20" ht="79.8" x14ac:dyDescent="0.3">
      <c r="A86" s="95" t="s">
        <v>305</v>
      </c>
      <c r="B86" s="96" t="s">
        <v>707</v>
      </c>
      <c r="C86" s="96" t="s">
        <v>551</v>
      </c>
      <c r="D86" s="868" t="s">
        <v>1241</v>
      </c>
      <c r="E86" s="867" t="s">
        <v>723</v>
      </c>
      <c r="F86" s="232" t="s">
        <v>745</v>
      </c>
      <c r="G86" s="208" t="s">
        <v>716</v>
      </c>
      <c r="H86" s="217" t="s">
        <v>743</v>
      </c>
      <c r="I86" s="202" t="s">
        <v>718</v>
      </c>
      <c r="J86" s="202" t="s">
        <v>719</v>
      </c>
      <c r="K86" s="210">
        <v>1</v>
      </c>
      <c r="L86" s="218" t="s">
        <v>311</v>
      </c>
      <c r="M86" s="219" t="s">
        <v>720</v>
      </c>
      <c r="N86" s="215">
        <v>48.84</v>
      </c>
      <c r="O86" s="131" t="s">
        <v>721</v>
      </c>
      <c r="P86" s="856" t="s">
        <v>311</v>
      </c>
      <c r="Q86" s="857" t="s">
        <v>763</v>
      </c>
      <c r="R86" s="861">
        <v>19.350000000000001</v>
      </c>
      <c r="S86" s="861">
        <f t="shared" si="1"/>
        <v>39.619164619164621</v>
      </c>
      <c r="T86" s="862"/>
    </row>
    <row r="87" spans="1:20" ht="79.8" x14ac:dyDescent="0.3">
      <c r="A87" s="95" t="s">
        <v>305</v>
      </c>
      <c r="B87" s="96" t="s">
        <v>707</v>
      </c>
      <c r="C87" s="96" t="s">
        <v>551</v>
      </c>
      <c r="D87" s="868" t="s">
        <v>1242</v>
      </c>
      <c r="E87" s="867" t="s">
        <v>724</v>
      </c>
      <c r="F87" s="232" t="s">
        <v>745</v>
      </c>
      <c r="G87" s="208" t="s">
        <v>716</v>
      </c>
      <c r="H87" s="217" t="s">
        <v>743</v>
      </c>
      <c r="I87" s="202" t="s">
        <v>718</v>
      </c>
      <c r="J87" s="202" t="s">
        <v>725</v>
      </c>
      <c r="K87" s="210">
        <v>1</v>
      </c>
      <c r="L87" s="218" t="s">
        <v>311</v>
      </c>
      <c r="M87" s="219" t="s">
        <v>720</v>
      </c>
      <c r="N87" s="215">
        <v>48.84</v>
      </c>
      <c r="O87" s="131" t="s">
        <v>721</v>
      </c>
      <c r="P87" s="856" t="s">
        <v>311</v>
      </c>
      <c r="Q87" s="857" t="s">
        <v>763</v>
      </c>
      <c r="R87" s="861">
        <v>19.350000000000001</v>
      </c>
      <c r="S87" s="861">
        <f t="shared" si="1"/>
        <v>39.619164619164621</v>
      </c>
      <c r="T87" s="862"/>
    </row>
    <row r="88" spans="1:20" ht="79.8" x14ac:dyDescent="0.3">
      <c r="A88" s="95" t="s">
        <v>305</v>
      </c>
      <c r="B88" s="96" t="s">
        <v>707</v>
      </c>
      <c r="C88" s="96" t="s">
        <v>551</v>
      </c>
      <c r="D88" s="868" t="s">
        <v>1242</v>
      </c>
      <c r="E88" s="867" t="s">
        <v>726</v>
      </c>
      <c r="F88" s="232" t="s">
        <v>745</v>
      </c>
      <c r="G88" s="208" t="s">
        <v>716</v>
      </c>
      <c r="H88" s="217" t="s">
        <v>743</v>
      </c>
      <c r="I88" s="202" t="s">
        <v>718</v>
      </c>
      <c r="J88" s="202" t="s">
        <v>725</v>
      </c>
      <c r="K88" s="210">
        <v>1</v>
      </c>
      <c r="L88" s="218" t="s">
        <v>311</v>
      </c>
      <c r="M88" s="219" t="s">
        <v>720</v>
      </c>
      <c r="N88" s="215">
        <v>48.84</v>
      </c>
      <c r="O88" s="131" t="s">
        <v>721</v>
      </c>
      <c r="P88" s="856" t="s">
        <v>311</v>
      </c>
      <c r="Q88" s="857" t="s">
        <v>763</v>
      </c>
      <c r="R88" s="861">
        <v>19.350000000000001</v>
      </c>
      <c r="S88" s="861">
        <f t="shared" si="1"/>
        <v>39.619164619164621</v>
      </c>
      <c r="T88" s="862"/>
    </row>
    <row r="89" spans="1:20" ht="79.8" x14ac:dyDescent="0.3">
      <c r="A89" s="95" t="s">
        <v>305</v>
      </c>
      <c r="B89" s="96" t="s">
        <v>707</v>
      </c>
      <c r="C89" s="96" t="s">
        <v>551</v>
      </c>
      <c r="D89" s="868" t="s">
        <v>1242</v>
      </c>
      <c r="E89" s="867" t="s">
        <v>727</v>
      </c>
      <c r="F89" s="232" t="s">
        <v>745</v>
      </c>
      <c r="G89" s="220" t="s">
        <v>716</v>
      </c>
      <c r="H89" s="217" t="s">
        <v>743</v>
      </c>
      <c r="I89" s="202" t="s">
        <v>718</v>
      </c>
      <c r="J89" s="202" t="s">
        <v>725</v>
      </c>
      <c r="K89" s="210">
        <v>1</v>
      </c>
      <c r="L89" s="218" t="s">
        <v>311</v>
      </c>
      <c r="M89" s="219" t="s">
        <v>720</v>
      </c>
      <c r="N89" s="215">
        <v>48.84</v>
      </c>
      <c r="O89" s="131" t="s">
        <v>721</v>
      </c>
      <c r="P89" s="856" t="s">
        <v>311</v>
      </c>
      <c r="Q89" s="857" t="s">
        <v>763</v>
      </c>
      <c r="R89" s="861">
        <v>19.350000000000001</v>
      </c>
      <c r="S89" s="861">
        <f t="shared" si="1"/>
        <v>39.619164619164621</v>
      </c>
      <c r="T89" s="862"/>
    </row>
    <row r="90" spans="1:20" ht="79.8" x14ac:dyDescent="0.3">
      <c r="A90" s="95" t="s">
        <v>305</v>
      </c>
      <c r="B90" s="96" t="s">
        <v>707</v>
      </c>
      <c r="C90" s="96" t="s">
        <v>551</v>
      </c>
      <c r="D90" s="868" t="s">
        <v>1242</v>
      </c>
      <c r="E90" s="867" t="s">
        <v>728</v>
      </c>
      <c r="F90" s="232" t="s">
        <v>745</v>
      </c>
      <c r="G90" s="208" t="s">
        <v>716</v>
      </c>
      <c r="H90" s="230" t="s">
        <v>743</v>
      </c>
      <c r="I90" s="202" t="s">
        <v>718</v>
      </c>
      <c r="J90" s="202" t="s">
        <v>725</v>
      </c>
      <c r="K90" s="210">
        <v>1</v>
      </c>
      <c r="L90" s="218" t="s">
        <v>311</v>
      </c>
      <c r="M90" s="219" t="s">
        <v>720</v>
      </c>
      <c r="N90" s="215">
        <v>48.84</v>
      </c>
      <c r="O90" s="131" t="s">
        <v>721</v>
      </c>
      <c r="P90" s="856" t="s">
        <v>311</v>
      </c>
      <c r="Q90" s="857" t="s">
        <v>763</v>
      </c>
      <c r="R90" s="861">
        <v>19.350000000000001</v>
      </c>
      <c r="S90" s="861">
        <f t="shared" si="1"/>
        <v>39.619164619164621</v>
      </c>
      <c r="T90" s="862"/>
    </row>
    <row r="91" spans="1:20" ht="79.8" x14ac:dyDescent="0.3">
      <c r="A91" s="95" t="s">
        <v>305</v>
      </c>
      <c r="B91" s="96" t="s">
        <v>707</v>
      </c>
      <c r="C91" s="96" t="s">
        <v>551</v>
      </c>
      <c r="D91" s="868" t="s">
        <v>1242</v>
      </c>
      <c r="E91" s="867" t="s">
        <v>729</v>
      </c>
      <c r="F91" s="232" t="s">
        <v>745</v>
      </c>
      <c r="G91" s="208" t="s">
        <v>716</v>
      </c>
      <c r="H91" s="230" t="s">
        <v>743</v>
      </c>
      <c r="I91" s="202" t="s">
        <v>718</v>
      </c>
      <c r="J91" s="202" t="s">
        <v>725</v>
      </c>
      <c r="K91" s="210">
        <v>1</v>
      </c>
      <c r="L91" s="218" t="s">
        <v>311</v>
      </c>
      <c r="M91" s="219" t="s">
        <v>720</v>
      </c>
      <c r="N91" s="215">
        <v>48.84</v>
      </c>
      <c r="O91" s="131" t="s">
        <v>721</v>
      </c>
      <c r="P91" s="856" t="s">
        <v>311</v>
      </c>
      <c r="Q91" s="857" t="s">
        <v>763</v>
      </c>
      <c r="R91" s="861">
        <v>19.350000000000001</v>
      </c>
      <c r="S91" s="861">
        <f t="shared" si="1"/>
        <v>39.619164619164621</v>
      </c>
      <c r="T91" s="862"/>
    </row>
    <row r="92" spans="1:20" ht="79.8" x14ac:dyDescent="0.3">
      <c r="A92" s="95" t="s">
        <v>305</v>
      </c>
      <c r="B92" s="96" t="s">
        <v>707</v>
      </c>
      <c r="C92" s="96" t="s">
        <v>551</v>
      </c>
      <c r="D92" s="868" t="s">
        <v>1242</v>
      </c>
      <c r="E92" s="867" t="s">
        <v>744</v>
      </c>
      <c r="F92" s="232" t="s">
        <v>745</v>
      </c>
      <c r="G92" s="208" t="s">
        <v>716</v>
      </c>
      <c r="H92" s="217" t="s">
        <v>743</v>
      </c>
      <c r="I92" s="202" t="s">
        <v>718</v>
      </c>
      <c r="J92" s="202" t="s">
        <v>725</v>
      </c>
      <c r="K92" s="210">
        <v>1</v>
      </c>
      <c r="L92" s="218" t="s">
        <v>311</v>
      </c>
      <c r="M92" s="219" t="s">
        <v>720</v>
      </c>
      <c r="N92" s="215">
        <v>48.84</v>
      </c>
      <c r="O92" s="131" t="s">
        <v>721</v>
      </c>
      <c r="P92" s="856" t="s">
        <v>311</v>
      </c>
      <c r="Q92" s="857" t="s">
        <v>763</v>
      </c>
      <c r="R92" s="861">
        <v>19.350000000000001</v>
      </c>
      <c r="S92" s="861">
        <f t="shared" si="1"/>
        <v>39.619164619164621</v>
      </c>
      <c r="T92" s="862"/>
    </row>
    <row r="93" spans="1:20" ht="79.8" x14ac:dyDescent="0.3">
      <c r="A93" s="95" t="s">
        <v>305</v>
      </c>
      <c r="B93" s="96" t="s">
        <v>707</v>
      </c>
      <c r="C93" s="96" t="s">
        <v>551</v>
      </c>
      <c r="D93" s="868" t="s">
        <v>1242</v>
      </c>
      <c r="E93" s="867" t="s">
        <v>724</v>
      </c>
      <c r="F93" s="232" t="s">
        <v>746</v>
      </c>
      <c r="G93" s="208" t="s">
        <v>736</v>
      </c>
      <c r="H93" s="231" t="s">
        <v>710</v>
      </c>
      <c r="I93" s="202" t="s">
        <v>313</v>
      </c>
      <c r="J93" s="202"/>
      <c r="K93" s="130"/>
      <c r="L93" s="218" t="s">
        <v>311</v>
      </c>
      <c r="M93" s="219" t="s">
        <v>720</v>
      </c>
      <c r="N93" s="215">
        <v>2.06</v>
      </c>
      <c r="O93" s="131" t="s">
        <v>721</v>
      </c>
      <c r="P93" s="856" t="s">
        <v>313</v>
      </c>
      <c r="Q93" s="857" t="s">
        <v>763</v>
      </c>
      <c r="R93" s="861">
        <v>1.98</v>
      </c>
      <c r="S93" s="861">
        <f t="shared" si="1"/>
        <v>96.116504854368927</v>
      </c>
      <c r="T93" s="862"/>
    </row>
    <row r="94" spans="1:20" ht="79.8" x14ac:dyDescent="0.3">
      <c r="A94" s="95" t="s">
        <v>305</v>
      </c>
      <c r="B94" s="96" t="s">
        <v>707</v>
      </c>
      <c r="C94" s="96" t="s">
        <v>551</v>
      </c>
      <c r="D94" s="868" t="s">
        <v>1242</v>
      </c>
      <c r="E94" s="867" t="s">
        <v>726</v>
      </c>
      <c r="F94" s="232" t="s">
        <v>746</v>
      </c>
      <c r="G94" s="208" t="s">
        <v>736</v>
      </c>
      <c r="H94" s="231" t="s">
        <v>710</v>
      </c>
      <c r="I94" s="202" t="s">
        <v>313</v>
      </c>
      <c r="J94" s="202"/>
      <c r="K94" s="130"/>
      <c r="L94" s="218" t="s">
        <v>311</v>
      </c>
      <c r="M94" s="219" t="s">
        <v>720</v>
      </c>
      <c r="N94" s="215">
        <v>2.06</v>
      </c>
      <c r="O94" s="131" t="s">
        <v>721</v>
      </c>
      <c r="P94" s="856" t="s">
        <v>313</v>
      </c>
      <c r="Q94" s="857" t="s">
        <v>763</v>
      </c>
      <c r="R94" s="861">
        <v>1.98</v>
      </c>
      <c r="S94" s="861">
        <f t="shared" si="1"/>
        <v>96.116504854368927</v>
      </c>
      <c r="T94" s="862"/>
    </row>
    <row r="95" spans="1:20" ht="79.8" x14ac:dyDescent="0.3">
      <c r="A95" s="95" t="s">
        <v>305</v>
      </c>
      <c r="B95" s="96" t="s">
        <v>707</v>
      </c>
      <c r="C95" s="96" t="s">
        <v>551</v>
      </c>
      <c r="D95" s="868" t="s">
        <v>1242</v>
      </c>
      <c r="E95" s="867" t="s">
        <v>727</v>
      </c>
      <c r="F95" s="232" t="s">
        <v>746</v>
      </c>
      <c r="G95" s="208" t="s">
        <v>736</v>
      </c>
      <c r="H95" s="231" t="s">
        <v>710</v>
      </c>
      <c r="I95" s="202" t="s">
        <v>313</v>
      </c>
      <c r="J95" s="202"/>
      <c r="K95" s="130"/>
      <c r="L95" s="218" t="s">
        <v>311</v>
      </c>
      <c r="M95" s="219" t="s">
        <v>720</v>
      </c>
      <c r="N95" s="215">
        <v>2.06</v>
      </c>
      <c r="O95" s="131" t="s">
        <v>721</v>
      </c>
      <c r="P95" s="856" t="s">
        <v>313</v>
      </c>
      <c r="Q95" s="857" t="s">
        <v>763</v>
      </c>
      <c r="R95" s="861">
        <v>1.98</v>
      </c>
      <c r="S95" s="861">
        <f t="shared" si="1"/>
        <v>96.116504854368927</v>
      </c>
      <c r="T95" s="862"/>
    </row>
    <row r="96" spans="1:20" ht="79.8" x14ac:dyDescent="0.3">
      <c r="A96" s="95" t="s">
        <v>305</v>
      </c>
      <c r="B96" s="96" t="s">
        <v>707</v>
      </c>
      <c r="C96" s="96" t="s">
        <v>551</v>
      </c>
      <c r="D96" s="868" t="s">
        <v>1242</v>
      </c>
      <c r="E96" s="867" t="s">
        <v>728</v>
      </c>
      <c r="F96" s="232" t="s">
        <v>746</v>
      </c>
      <c r="G96" s="208" t="s">
        <v>736</v>
      </c>
      <c r="H96" s="231" t="s">
        <v>710</v>
      </c>
      <c r="I96" s="202" t="s">
        <v>313</v>
      </c>
      <c r="J96" s="202"/>
      <c r="K96" s="130"/>
      <c r="L96" s="218" t="s">
        <v>311</v>
      </c>
      <c r="M96" s="219" t="s">
        <v>720</v>
      </c>
      <c r="N96" s="215">
        <v>2.06</v>
      </c>
      <c r="O96" s="131" t="s">
        <v>721</v>
      </c>
      <c r="P96" s="856" t="s">
        <v>313</v>
      </c>
      <c r="Q96" s="857" t="s">
        <v>763</v>
      </c>
      <c r="R96" s="861">
        <v>1.98</v>
      </c>
      <c r="S96" s="861">
        <f t="shared" si="1"/>
        <v>96.116504854368927</v>
      </c>
      <c r="T96" s="862"/>
    </row>
    <row r="97" spans="1:20" ht="79.8" x14ac:dyDescent="0.3">
      <c r="A97" s="95" t="s">
        <v>305</v>
      </c>
      <c r="B97" s="96" t="s">
        <v>707</v>
      </c>
      <c r="C97" s="96" t="s">
        <v>551</v>
      </c>
      <c r="D97" s="868" t="s">
        <v>1241</v>
      </c>
      <c r="E97" s="867" t="s">
        <v>714</v>
      </c>
      <c r="F97" s="232" t="s">
        <v>746</v>
      </c>
      <c r="G97" s="208" t="s">
        <v>736</v>
      </c>
      <c r="H97" s="231" t="s">
        <v>710</v>
      </c>
      <c r="I97" s="202" t="s">
        <v>313</v>
      </c>
      <c r="J97" s="202"/>
      <c r="K97" s="130"/>
      <c r="L97" s="218" t="s">
        <v>311</v>
      </c>
      <c r="M97" s="219" t="s">
        <v>720</v>
      </c>
      <c r="N97" s="215">
        <v>2.06</v>
      </c>
      <c r="O97" s="131" t="s">
        <v>721</v>
      </c>
      <c r="P97" s="856" t="s">
        <v>313</v>
      </c>
      <c r="Q97" s="857" t="s">
        <v>763</v>
      </c>
      <c r="R97" s="861">
        <v>1.98</v>
      </c>
      <c r="S97" s="861">
        <f t="shared" si="1"/>
        <v>96.116504854368927</v>
      </c>
      <c r="T97" s="862"/>
    </row>
    <row r="98" spans="1:20" ht="79.8" x14ac:dyDescent="0.3">
      <c r="A98" s="95" t="s">
        <v>305</v>
      </c>
      <c r="B98" s="96" t="s">
        <v>707</v>
      </c>
      <c r="C98" s="96" t="s">
        <v>551</v>
      </c>
      <c r="D98" s="868" t="s">
        <v>1242</v>
      </c>
      <c r="E98" s="867" t="s">
        <v>729</v>
      </c>
      <c r="F98" s="232" t="s">
        <v>746</v>
      </c>
      <c r="G98" s="208" t="s">
        <v>736</v>
      </c>
      <c r="H98" s="231" t="s">
        <v>710</v>
      </c>
      <c r="I98" s="202" t="s">
        <v>313</v>
      </c>
      <c r="J98" s="202"/>
      <c r="K98" s="130"/>
      <c r="L98" s="218" t="s">
        <v>311</v>
      </c>
      <c r="M98" s="219" t="s">
        <v>720</v>
      </c>
      <c r="N98" s="215">
        <v>2.06</v>
      </c>
      <c r="O98" s="131" t="s">
        <v>721</v>
      </c>
      <c r="P98" s="856" t="s">
        <v>313</v>
      </c>
      <c r="Q98" s="857" t="s">
        <v>763</v>
      </c>
      <c r="R98" s="861">
        <v>1.98</v>
      </c>
      <c r="S98" s="861">
        <f t="shared" si="1"/>
        <v>96.116504854368927</v>
      </c>
      <c r="T98" s="862"/>
    </row>
    <row r="99" spans="1:20" ht="79.8" x14ac:dyDescent="0.3">
      <c r="A99" s="95" t="s">
        <v>305</v>
      </c>
      <c r="B99" s="96" t="s">
        <v>707</v>
      </c>
      <c r="C99" s="96" t="s">
        <v>551</v>
      </c>
      <c r="D99" s="868" t="s">
        <v>1242</v>
      </c>
      <c r="E99" s="867" t="s">
        <v>747</v>
      </c>
      <c r="F99" s="232" t="s">
        <v>746</v>
      </c>
      <c r="G99" s="208" t="s">
        <v>736</v>
      </c>
      <c r="H99" s="231" t="s">
        <v>710</v>
      </c>
      <c r="I99" s="202" t="s">
        <v>313</v>
      </c>
      <c r="J99" s="202"/>
      <c r="K99" s="130"/>
      <c r="L99" s="218" t="s">
        <v>311</v>
      </c>
      <c r="M99" s="219" t="s">
        <v>720</v>
      </c>
      <c r="N99" s="215">
        <v>2.06</v>
      </c>
      <c r="O99" s="131" t="s">
        <v>721</v>
      </c>
      <c r="P99" s="856" t="s">
        <v>313</v>
      </c>
      <c r="Q99" s="857" t="s">
        <v>763</v>
      </c>
      <c r="R99" s="861">
        <v>1.98</v>
      </c>
      <c r="S99" s="861">
        <f t="shared" si="1"/>
        <v>96.116504854368927</v>
      </c>
      <c r="T99" s="862"/>
    </row>
    <row r="100" spans="1:20" ht="79.8" x14ac:dyDescent="0.3">
      <c r="A100" s="95" t="s">
        <v>305</v>
      </c>
      <c r="B100" s="96" t="s">
        <v>707</v>
      </c>
      <c r="C100" s="96" t="s">
        <v>551</v>
      </c>
      <c r="D100" s="868" t="s">
        <v>1241</v>
      </c>
      <c r="E100" s="867" t="s">
        <v>722</v>
      </c>
      <c r="F100" s="232" t="s">
        <v>746</v>
      </c>
      <c r="G100" s="208" t="s">
        <v>736</v>
      </c>
      <c r="H100" s="231" t="s">
        <v>710</v>
      </c>
      <c r="I100" s="202" t="s">
        <v>313</v>
      </c>
      <c r="J100" s="202"/>
      <c r="K100" s="130"/>
      <c r="L100" s="218" t="s">
        <v>311</v>
      </c>
      <c r="M100" s="219" t="s">
        <v>720</v>
      </c>
      <c r="N100" s="215">
        <v>2.06</v>
      </c>
      <c r="O100" s="131" t="s">
        <v>721</v>
      </c>
      <c r="P100" s="856" t="s">
        <v>313</v>
      </c>
      <c r="Q100" s="857" t="s">
        <v>763</v>
      </c>
      <c r="R100" s="861">
        <v>1.98</v>
      </c>
      <c r="S100" s="861">
        <f t="shared" si="1"/>
        <v>96.116504854368927</v>
      </c>
      <c r="T100" s="862"/>
    </row>
    <row r="101" spans="1:20" ht="79.8" x14ac:dyDescent="0.3">
      <c r="A101" s="95" t="s">
        <v>305</v>
      </c>
      <c r="B101" s="96" t="s">
        <v>707</v>
      </c>
      <c r="C101" s="96" t="s">
        <v>551</v>
      </c>
      <c r="D101" s="868" t="s">
        <v>1241</v>
      </c>
      <c r="E101" s="867" t="s">
        <v>723</v>
      </c>
      <c r="F101" s="232" t="s">
        <v>746</v>
      </c>
      <c r="G101" s="208" t="s">
        <v>736</v>
      </c>
      <c r="H101" s="231" t="s">
        <v>710</v>
      </c>
      <c r="I101" s="202" t="s">
        <v>313</v>
      </c>
      <c r="J101" s="202"/>
      <c r="K101" s="130"/>
      <c r="L101" s="218" t="s">
        <v>311</v>
      </c>
      <c r="M101" s="219" t="s">
        <v>720</v>
      </c>
      <c r="N101" s="215">
        <v>2.06</v>
      </c>
      <c r="O101" s="131" t="s">
        <v>721</v>
      </c>
      <c r="P101" s="856" t="s">
        <v>313</v>
      </c>
      <c r="Q101" s="857" t="s">
        <v>763</v>
      </c>
      <c r="R101" s="861">
        <v>1.98</v>
      </c>
      <c r="S101" s="861">
        <f t="shared" si="1"/>
        <v>96.116504854368927</v>
      </c>
      <c r="T101" s="862"/>
    </row>
    <row r="102" spans="1:20" ht="79.8" x14ac:dyDescent="0.3">
      <c r="A102" s="95" t="s">
        <v>305</v>
      </c>
      <c r="B102" s="96" t="s">
        <v>707</v>
      </c>
      <c r="C102" s="96" t="s">
        <v>551</v>
      </c>
      <c r="D102" s="868" t="s">
        <v>1242</v>
      </c>
      <c r="E102" s="867" t="s">
        <v>724</v>
      </c>
      <c r="F102" s="232" t="s">
        <v>746</v>
      </c>
      <c r="G102" s="208" t="s">
        <v>739</v>
      </c>
      <c r="H102" s="231" t="s">
        <v>710</v>
      </c>
      <c r="I102" s="202" t="s">
        <v>313</v>
      </c>
      <c r="J102" s="202"/>
      <c r="K102" s="130"/>
      <c r="L102" s="218" t="s">
        <v>311</v>
      </c>
      <c r="M102" s="219" t="s">
        <v>720</v>
      </c>
      <c r="N102" s="215">
        <v>8.31</v>
      </c>
      <c r="O102" s="131" t="s">
        <v>721</v>
      </c>
      <c r="P102" s="856" t="s">
        <v>313</v>
      </c>
      <c r="Q102" s="857" t="s">
        <v>763</v>
      </c>
      <c r="R102" s="861">
        <v>7.25</v>
      </c>
      <c r="S102" s="861">
        <f t="shared" si="1"/>
        <v>87.244283995186521</v>
      </c>
      <c r="T102" s="862"/>
    </row>
    <row r="103" spans="1:20" ht="79.8" x14ac:dyDescent="0.3">
      <c r="A103" s="95" t="s">
        <v>305</v>
      </c>
      <c r="B103" s="96" t="s">
        <v>707</v>
      </c>
      <c r="C103" s="96" t="s">
        <v>551</v>
      </c>
      <c r="D103" s="868" t="s">
        <v>1242</v>
      </c>
      <c r="E103" s="867" t="s">
        <v>726</v>
      </c>
      <c r="F103" s="232" t="s">
        <v>746</v>
      </c>
      <c r="G103" s="208" t="s">
        <v>739</v>
      </c>
      <c r="H103" s="231" t="s">
        <v>710</v>
      </c>
      <c r="I103" s="202" t="s">
        <v>313</v>
      </c>
      <c r="J103" s="202"/>
      <c r="K103" s="130"/>
      <c r="L103" s="218" t="s">
        <v>311</v>
      </c>
      <c r="M103" s="219" t="s">
        <v>720</v>
      </c>
      <c r="N103" s="215">
        <v>8.31</v>
      </c>
      <c r="O103" s="131" t="s">
        <v>721</v>
      </c>
      <c r="P103" s="856" t="s">
        <v>313</v>
      </c>
      <c r="Q103" s="857" t="s">
        <v>763</v>
      </c>
      <c r="R103" s="861">
        <v>7.25</v>
      </c>
      <c r="S103" s="861">
        <f t="shared" si="1"/>
        <v>87.244283995186521</v>
      </c>
      <c r="T103" s="862"/>
    </row>
    <row r="104" spans="1:20" ht="79.8" x14ac:dyDescent="0.3">
      <c r="A104" s="95" t="s">
        <v>305</v>
      </c>
      <c r="B104" s="96" t="s">
        <v>707</v>
      </c>
      <c r="C104" s="96" t="s">
        <v>551</v>
      </c>
      <c r="D104" s="868" t="s">
        <v>1242</v>
      </c>
      <c r="E104" s="867" t="s">
        <v>727</v>
      </c>
      <c r="F104" s="232" t="s">
        <v>746</v>
      </c>
      <c r="G104" s="208" t="s">
        <v>739</v>
      </c>
      <c r="H104" s="231" t="s">
        <v>710</v>
      </c>
      <c r="I104" s="202" t="s">
        <v>313</v>
      </c>
      <c r="J104" s="202"/>
      <c r="K104" s="130"/>
      <c r="L104" s="218" t="s">
        <v>311</v>
      </c>
      <c r="M104" s="219" t="s">
        <v>720</v>
      </c>
      <c r="N104" s="215">
        <v>8.31</v>
      </c>
      <c r="O104" s="131" t="s">
        <v>721</v>
      </c>
      <c r="P104" s="856" t="s">
        <v>313</v>
      </c>
      <c r="Q104" s="857" t="s">
        <v>763</v>
      </c>
      <c r="R104" s="861">
        <v>7.25</v>
      </c>
      <c r="S104" s="861">
        <f t="shared" si="1"/>
        <v>87.244283995186521</v>
      </c>
      <c r="T104" s="862"/>
    </row>
    <row r="105" spans="1:20" ht="79.8" x14ac:dyDescent="0.3">
      <c r="A105" s="95" t="s">
        <v>305</v>
      </c>
      <c r="B105" s="96" t="s">
        <v>707</v>
      </c>
      <c r="C105" s="96" t="s">
        <v>551</v>
      </c>
      <c r="D105" s="868" t="s">
        <v>1242</v>
      </c>
      <c r="E105" s="867" t="s">
        <v>728</v>
      </c>
      <c r="F105" s="232" t="s">
        <v>746</v>
      </c>
      <c r="G105" s="208" t="s">
        <v>739</v>
      </c>
      <c r="H105" s="231" t="s">
        <v>710</v>
      </c>
      <c r="I105" s="202" t="s">
        <v>313</v>
      </c>
      <c r="J105" s="202"/>
      <c r="K105" s="130"/>
      <c r="L105" s="218" t="s">
        <v>311</v>
      </c>
      <c r="M105" s="219" t="s">
        <v>720</v>
      </c>
      <c r="N105" s="215">
        <v>8.31</v>
      </c>
      <c r="O105" s="131" t="s">
        <v>721</v>
      </c>
      <c r="P105" s="856" t="s">
        <v>313</v>
      </c>
      <c r="Q105" s="857" t="s">
        <v>763</v>
      </c>
      <c r="R105" s="861">
        <v>7.25</v>
      </c>
      <c r="S105" s="861">
        <f t="shared" si="1"/>
        <v>87.244283995186521</v>
      </c>
      <c r="T105" s="862"/>
    </row>
    <row r="106" spans="1:20" ht="79.8" x14ac:dyDescent="0.3">
      <c r="A106" s="95" t="s">
        <v>305</v>
      </c>
      <c r="B106" s="96" t="s">
        <v>707</v>
      </c>
      <c r="C106" s="96" t="s">
        <v>551</v>
      </c>
      <c r="D106" s="868" t="s">
        <v>1241</v>
      </c>
      <c r="E106" s="867" t="s">
        <v>714</v>
      </c>
      <c r="F106" s="232" t="s">
        <v>746</v>
      </c>
      <c r="G106" s="208" t="s">
        <v>739</v>
      </c>
      <c r="H106" s="231" t="s">
        <v>710</v>
      </c>
      <c r="I106" s="202" t="s">
        <v>313</v>
      </c>
      <c r="J106" s="202"/>
      <c r="K106" s="130"/>
      <c r="L106" s="218" t="s">
        <v>311</v>
      </c>
      <c r="M106" s="219" t="s">
        <v>720</v>
      </c>
      <c r="N106" s="215">
        <v>8.31</v>
      </c>
      <c r="O106" s="131" t="s">
        <v>721</v>
      </c>
      <c r="P106" s="856" t="s">
        <v>313</v>
      </c>
      <c r="Q106" s="857" t="s">
        <v>763</v>
      </c>
      <c r="R106" s="861">
        <v>7.25</v>
      </c>
      <c r="S106" s="861">
        <f t="shared" si="1"/>
        <v>87.244283995186521</v>
      </c>
      <c r="T106" s="862"/>
    </row>
    <row r="107" spans="1:20" ht="79.8" x14ac:dyDescent="0.3">
      <c r="A107" s="95" t="s">
        <v>305</v>
      </c>
      <c r="B107" s="96" t="s">
        <v>707</v>
      </c>
      <c r="C107" s="96" t="s">
        <v>551</v>
      </c>
      <c r="D107" s="868" t="s">
        <v>1242</v>
      </c>
      <c r="E107" s="867" t="s">
        <v>729</v>
      </c>
      <c r="F107" s="129" t="s">
        <v>746</v>
      </c>
      <c r="G107" s="208" t="s">
        <v>739</v>
      </c>
      <c r="H107" s="231" t="s">
        <v>710</v>
      </c>
      <c r="I107" s="202" t="s">
        <v>313</v>
      </c>
      <c r="J107" s="202"/>
      <c r="K107" s="130"/>
      <c r="L107" s="218" t="s">
        <v>311</v>
      </c>
      <c r="M107" s="219" t="s">
        <v>720</v>
      </c>
      <c r="N107" s="215">
        <v>8.31</v>
      </c>
      <c r="O107" s="131" t="s">
        <v>721</v>
      </c>
      <c r="P107" s="856" t="s">
        <v>313</v>
      </c>
      <c r="Q107" s="857" t="s">
        <v>763</v>
      </c>
      <c r="R107" s="861">
        <v>7.25</v>
      </c>
      <c r="S107" s="861">
        <f t="shared" si="1"/>
        <v>87.244283995186521</v>
      </c>
      <c r="T107" s="862"/>
    </row>
    <row r="108" spans="1:20" ht="79.8" x14ac:dyDescent="0.3">
      <c r="A108" s="95" t="s">
        <v>305</v>
      </c>
      <c r="B108" s="96" t="s">
        <v>707</v>
      </c>
      <c r="C108" s="96" t="s">
        <v>551</v>
      </c>
      <c r="D108" s="868" t="s">
        <v>1242</v>
      </c>
      <c r="E108" s="867" t="s">
        <v>747</v>
      </c>
      <c r="F108" s="129" t="s">
        <v>746</v>
      </c>
      <c r="G108" s="208" t="s">
        <v>739</v>
      </c>
      <c r="H108" s="231" t="s">
        <v>710</v>
      </c>
      <c r="I108" s="202" t="s">
        <v>313</v>
      </c>
      <c r="J108" s="202"/>
      <c r="K108" s="130"/>
      <c r="L108" s="218" t="s">
        <v>311</v>
      </c>
      <c r="M108" s="219" t="s">
        <v>720</v>
      </c>
      <c r="N108" s="215">
        <v>8.31</v>
      </c>
      <c r="O108" s="131" t="s">
        <v>721</v>
      </c>
      <c r="P108" s="856" t="s">
        <v>313</v>
      </c>
      <c r="Q108" s="857" t="s">
        <v>763</v>
      </c>
      <c r="R108" s="861">
        <v>7.25</v>
      </c>
      <c r="S108" s="861">
        <f t="shared" si="1"/>
        <v>87.244283995186521</v>
      </c>
      <c r="T108" s="862"/>
    </row>
    <row r="109" spans="1:20" ht="79.8" x14ac:dyDescent="0.3">
      <c r="A109" s="95" t="s">
        <v>305</v>
      </c>
      <c r="B109" s="96" t="s">
        <v>707</v>
      </c>
      <c r="C109" s="96" t="s">
        <v>551</v>
      </c>
      <c r="D109" s="868" t="s">
        <v>1241</v>
      </c>
      <c r="E109" s="867" t="s">
        <v>722</v>
      </c>
      <c r="F109" s="232" t="s">
        <v>746</v>
      </c>
      <c r="G109" s="208" t="s">
        <v>739</v>
      </c>
      <c r="H109" s="231" t="s">
        <v>710</v>
      </c>
      <c r="I109" s="202" t="s">
        <v>313</v>
      </c>
      <c r="J109" s="202"/>
      <c r="K109" s="130"/>
      <c r="L109" s="218" t="s">
        <v>311</v>
      </c>
      <c r="M109" s="219" t="s">
        <v>720</v>
      </c>
      <c r="N109" s="215">
        <v>8.31</v>
      </c>
      <c r="O109" s="131" t="s">
        <v>721</v>
      </c>
      <c r="P109" s="856" t="s">
        <v>313</v>
      </c>
      <c r="Q109" s="857" t="s">
        <v>763</v>
      </c>
      <c r="R109" s="861">
        <v>7.25</v>
      </c>
      <c r="S109" s="861">
        <f t="shared" si="1"/>
        <v>87.244283995186521</v>
      </c>
      <c r="T109" s="862"/>
    </row>
    <row r="110" spans="1:20" ht="79.8" x14ac:dyDescent="0.3">
      <c r="A110" s="95" t="s">
        <v>305</v>
      </c>
      <c r="B110" s="96" t="s">
        <v>707</v>
      </c>
      <c r="C110" s="96" t="s">
        <v>551</v>
      </c>
      <c r="D110" s="868" t="s">
        <v>1241</v>
      </c>
      <c r="E110" s="867" t="s">
        <v>723</v>
      </c>
      <c r="F110" s="232" t="s">
        <v>746</v>
      </c>
      <c r="G110" s="208" t="s">
        <v>739</v>
      </c>
      <c r="H110" s="231" t="s">
        <v>710</v>
      </c>
      <c r="I110" s="202" t="s">
        <v>313</v>
      </c>
      <c r="J110" s="202"/>
      <c r="K110" s="130"/>
      <c r="L110" s="218" t="s">
        <v>311</v>
      </c>
      <c r="M110" s="219" t="s">
        <v>720</v>
      </c>
      <c r="N110" s="215">
        <v>8.31</v>
      </c>
      <c r="O110" s="131" t="s">
        <v>721</v>
      </c>
      <c r="P110" s="856" t="s">
        <v>313</v>
      </c>
      <c r="Q110" s="857" t="s">
        <v>763</v>
      </c>
      <c r="R110" s="861">
        <v>7.25</v>
      </c>
      <c r="S110" s="861">
        <f t="shared" si="1"/>
        <v>87.244283995186521</v>
      </c>
      <c r="T110" s="862"/>
    </row>
    <row r="111" spans="1:20" ht="79.8" x14ac:dyDescent="0.3">
      <c r="A111" s="95" t="s">
        <v>305</v>
      </c>
      <c r="B111" s="96" t="s">
        <v>707</v>
      </c>
      <c r="C111" s="96" t="s">
        <v>551</v>
      </c>
      <c r="D111" s="868" t="s">
        <v>1241</v>
      </c>
      <c r="E111" s="867" t="s">
        <v>714</v>
      </c>
      <c r="F111" s="232" t="s">
        <v>748</v>
      </c>
      <c r="G111" s="208" t="s">
        <v>716</v>
      </c>
      <c r="H111" s="231" t="s">
        <v>710</v>
      </c>
      <c r="I111" s="202" t="s">
        <v>718</v>
      </c>
      <c r="J111" s="202" t="s">
        <v>719</v>
      </c>
      <c r="K111" s="210">
        <v>1</v>
      </c>
      <c r="L111" s="218" t="s">
        <v>311</v>
      </c>
      <c r="M111" s="219" t="s">
        <v>720</v>
      </c>
      <c r="N111" s="215">
        <v>46.56</v>
      </c>
      <c r="O111" s="131" t="s">
        <v>721</v>
      </c>
      <c r="P111" s="856" t="s">
        <v>311</v>
      </c>
      <c r="Q111" s="857" t="s">
        <v>763</v>
      </c>
      <c r="R111" s="861">
        <v>13.92</v>
      </c>
      <c r="S111" s="861">
        <f t="shared" si="1"/>
        <v>29.896907216494842</v>
      </c>
      <c r="T111" s="862"/>
    </row>
    <row r="112" spans="1:20" ht="79.8" x14ac:dyDescent="0.3">
      <c r="A112" s="95" t="s">
        <v>305</v>
      </c>
      <c r="B112" s="96" t="s">
        <v>707</v>
      </c>
      <c r="C112" s="96" t="s">
        <v>551</v>
      </c>
      <c r="D112" s="868" t="s">
        <v>1242</v>
      </c>
      <c r="E112" s="867" t="s">
        <v>724</v>
      </c>
      <c r="F112" s="232" t="s">
        <v>748</v>
      </c>
      <c r="G112" s="208" t="s">
        <v>716</v>
      </c>
      <c r="H112" s="231" t="s">
        <v>710</v>
      </c>
      <c r="I112" s="202" t="s">
        <v>718</v>
      </c>
      <c r="J112" s="202" t="s">
        <v>725</v>
      </c>
      <c r="K112" s="210">
        <v>1</v>
      </c>
      <c r="L112" s="218" t="s">
        <v>311</v>
      </c>
      <c r="M112" s="219" t="s">
        <v>720</v>
      </c>
      <c r="N112" s="215">
        <v>46.56</v>
      </c>
      <c r="O112" s="131" t="s">
        <v>721</v>
      </c>
      <c r="P112" s="856" t="s">
        <v>311</v>
      </c>
      <c r="Q112" s="857" t="s">
        <v>763</v>
      </c>
      <c r="R112" s="861">
        <v>13.92</v>
      </c>
      <c r="S112" s="861">
        <f t="shared" si="1"/>
        <v>29.896907216494842</v>
      </c>
      <c r="T112" s="862"/>
    </row>
    <row r="113" spans="1:20" ht="79.8" x14ac:dyDescent="0.3">
      <c r="A113" s="95" t="s">
        <v>305</v>
      </c>
      <c r="B113" s="96" t="s">
        <v>707</v>
      </c>
      <c r="C113" s="96" t="s">
        <v>551</v>
      </c>
      <c r="D113" s="868" t="s">
        <v>1242</v>
      </c>
      <c r="E113" s="867" t="s">
        <v>726</v>
      </c>
      <c r="F113" s="232" t="s">
        <v>748</v>
      </c>
      <c r="G113" s="208" t="s">
        <v>716</v>
      </c>
      <c r="H113" s="231" t="s">
        <v>710</v>
      </c>
      <c r="I113" s="202" t="s">
        <v>718</v>
      </c>
      <c r="J113" s="202" t="s">
        <v>725</v>
      </c>
      <c r="K113" s="210">
        <v>1</v>
      </c>
      <c r="L113" s="218" t="s">
        <v>311</v>
      </c>
      <c r="M113" s="219" t="s">
        <v>720</v>
      </c>
      <c r="N113" s="215">
        <v>46.56</v>
      </c>
      <c r="O113" s="131" t="s">
        <v>721</v>
      </c>
      <c r="P113" s="856" t="s">
        <v>311</v>
      </c>
      <c r="Q113" s="857" t="s">
        <v>763</v>
      </c>
      <c r="R113" s="861">
        <v>13.92</v>
      </c>
      <c r="S113" s="861">
        <f t="shared" si="1"/>
        <v>29.896907216494842</v>
      </c>
      <c r="T113" s="862"/>
    </row>
    <row r="114" spans="1:20" ht="79.8" x14ac:dyDescent="0.3">
      <c r="A114" s="95" t="s">
        <v>305</v>
      </c>
      <c r="B114" s="96" t="s">
        <v>707</v>
      </c>
      <c r="C114" s="96" t="s">
        <v>551</v>
      </c>
      <c r="D114" s="868" t="s">
        <v>1242</v>
      </c>
      <c r="E114" s="867" t="s">
        <v>727</v>
      </c>
      <c r="F114" s="232" t="s">
        <v>748</v>
      </c>
      <c r="G114" s="208" t="s">
        <v>716</v>
      </c>
      <c r="H114" s="231" t="s">
        <v>710</v>
      </c>
      <c r="I114" s="202" t="s">
        <v>718</v>
      </c>
      <c r="J114" s="202" t="s">
        <v>725</v>
      </c>
      <c r="K114" s="210">
        <v>1</v>
      </c>
      <c r="L114" s="218" t="s">
        <v>311</v>
      </c>
      <c r="M114" s="219" t="s">
        <v>720</v>
      </c>
      <c r="N114" s="215">
        <v>46.56</v>
      </c>
      <c r="O114" s="131" t="s">
        <v>721</v>
      </c>
      <c r="P114" s="856" t="s">
        <v>311</v>
      </c>
      <c r="Q114" s="857" t="s">
        <v>763</v>
      </c>
      <c r="R114" s="861">
        <v>13.92</v>
      </c>
      <c r="S114" s="861">
        <f t="shared" si="1"/>
        <v>29.896907216494842</v>
      </c>
      <c r="T114" s="862"/>
    </row>
    <row r="115" spans="1:20" ht="79.8" x14ac:dyDescent="0.3">
      <c r="A115" s="95" t="s">
        <v>305</v>
      </c>
      <c r="B115" s="96" t="s">
        <v>707</v>
      </c>
      <c r="C115" s="96" t="s">
        <v>551</v>
      </c>
      <c r="D115" s="868" t="s">
        <v>1242</v>
      </c>
      <c r="E115" s="867" t="s">
        <v>728</v>
      </c>
      <c r="F115" s="232" t="s">
        <v>748</v>
      </c>
      <c r="G115" s="208" t="s">
        <v>716</v>
      </c>
      <c r="H115" s="231" t="s">
        <v>710</v>
      </c>
      <c r="I115" s="202" t="s">
        <v>718</v>
      </c>
      <c r="J115" s="202" t="s">
        <v>725</v>
      </c>
      <c r="K115" s="210">
        <v>1</v>
      </c>
      <c r="L115" s="218" t="s">
        <v>311</v>
      </c>
      <c r="M115" s="219" t="s">
        <v>720</v>
      </c>
      <c r="N115" s="215">
        <v>46.56</v>
      </c>
      <c r="O115" s="131" t="s">
        <v>721</v>
      </c>
      <c r="P115" s="856" t="s">
        <v>311</v>
      </c>
      <c r="Q115" s="857" t="s">
        <v>763</v>
      </c>
      <c r="R115" s="861">
        <v>13.92</v>
      </c>
      <c r="S115" s="861">
        <f t="shared" si="1"/>
        <v>29.896907216494842</v>
      </c>
      <c r="T115" s="862"/>
    </row>
    <row r="116" spans="1:20" ht="79.8" x14ac:dyDescent="0.3">
      <c r="A116" s="95" t="s">
        <v>305</v>
      </c>
      <c r="B116" s="96" t="s">
        <v>707</v>
      </c>
      <c r="C116" s="96" t="s">
        <v>551</v>
      </c>
      <c r="D116" s="868" t="s">
        <v>1242</v>
      </c>
      <c r="E116" s="867" t="s">
        <v>729</v>
      </c>
      <c r="F116" s="232" t="s">
        <v>748</v>
      </c>
      <c r="G116" s="220" t="s">
        <v>716</v>
      </c>
      <c r="H116" s="231" t="s">
        <v>710</v>
      </c>
      <c r="I116" s="202" t="s">
        <v>718</v>
      </c>
      <c r="J116" s="202" t="s">
        <v>725</v>
      </c>
      <c r="K116" s="210">
        <v>1</v>
      </c>
      <c r="L116" s="218" t="s">
        <v>311</v>
      </c>
      <c r="M116" s="219" t="s">
        <v>720</v>
      </c>
      <c r="N116" s="215">
        <v>46.56</v>
      </c>
      <c r="O116" s="131" t="s">
        <v>721</v>
      </c>
      <c r="P116" s="856" t="s">
        <v>311</v>
      </c>
      <c r="Q116" s="857" t="s">
        <v>763</v>
      </c>
      <c r="R116" s="861">
        <v>13.92</v>
      </c>
      <c r="S116" s="861">
        <f t="shared" si="1"/>
        <v>29.896907216494842</v>
      </c>
      <c r="T116" s="862"/>
    </row>
    <row r="117" spans="1:20" ht="79.8" x14ac:dyDescent="0.3">
      <c r="A117" s="95" t="s">
        <v>305</v>
      </c>
      <c r="B117" s="96" t="s">
        <v>707</v>
      </c>
      <c r="C117" s="96" t="s">
        <v>551</v>
      </c>
      <c r="D117" s="868" t="s">
        <v>1242</v>
      </c>
      <c r="E117" s="867" t="s">
        <v>747</v>
      </c>
      <c r="F117" s="232" t="s">
        <v>748</v>
      </c>
      <c r="G117" s="208" t="s">
        <v>716</v>
      </c>
      <c r="H117" s="231" t="s">
        <v>710</v>
      </c>
      <c r="I117" s="202" t="s">
        <v>313</v>
      </c>
      <c r="J117" s="202"/>
      <c r="K117" s="130"/>
      <c r="L117" s="218" t="s">
        <v>311</v>
      </c>
      <c r="M117" s="219" t="s">
        <v>720</v>
      </c>
      <c r="N117" s="215">
        <v>46.56</v>
      </c>
      <c r="O117" s="131" t="s">
        <v>721</v>
      </c>
      <c r="P117" s="856" t="s">
        <v>311</v>
      </c>
      <c r="Q117" s="857" t="s">
        <v>763</v>
      </c>
      <c r="R117" s="861">
        <v>13.92</v>
      </c>
      <c r="S117" s="861">
        <f t="shared" si="1"/>
        <v>29.896907216494842</v>
      </c>
      <c r="T117" s="862"/>
    </row>
    <row r="118" spans="1:20" ht="79.8" x14ac:dyDescent="0.3">
      <c r="A118" s="95" t="s">
        <v>305</v>
      </c>
      <c r="B118" s="96" t="s">
        <v>707</v>
      </c>
      <c r="C118" s="96" t="s">
        <v>551</v>
      </c>
      <c r="D118" s="868" t="s">
        <v>1241</v>
      </c>
      <c r="E118" s="867" t="s">
        <v>722</v>
      </c>
      <c r="F118" s="232" t="s">
        <v>748</v>
      </c>
      <c r="G118" s="208" t="s">
        <v>716</v>
      </c>
      <c r="H118" s="231" t="s">
        <v>710</v>
      </c>
      <c r="I118" s="202" t="s">
        <v>718</v>
      </c>
      <c r="J118" s="202" t="s">
        <v>719</v>
      </c>
      <c r="K118" s="210">
        <v>1</v>
      </c>
      <c r="L118" s="218" t="s">
        <v>311</v>
      </c>
      <c r="M118" s="219" t="s">
        <v>720</v>
      </c>
      <c r="N118" s="215">
        <v>46.56</v>
      </c>
      <c r="O118" s="131" t="s">
        <v>721</v>
      </c>
      <c r="P118" s="856" t="s">
        <v>311</v>
      </c>
      <c r="Q118" s="857" t="s">
        <v>763</v>
      </c>
      <c r="R118" s="861">
        <v>13.92</v>
      </c>
      <c r="S118" s="861">
        <f t="shared" si="1"/>
        <v>29.896907216494842</v>
      </c>
      <c r="T118" s="862"/>
    </row>
    <row r="119" spans="1:20" ht="79.8" x14ac:dyDescent="0.3">
      <c r="A119" s="95" t="s">
        <v>305</v>
      </c>
      <c r="B119" s="96" t="s">
        <v>707</v>
      </c>
      <c r="C119" s="96" t="s">
        <v>551</v>
      </c>
      <c r="D119" s="868" t="s">
        <v>1241</v>
      </c>
      <c r="E119" s="867" t="s">
        <v>723</v>
      </c>
      <c r="F119" s="232" t="s">
        <v>748</v>
      </c>
      <c r="G119" s="208" t="s">
        <v>716</v>
      </c>
      <c r="H119" s="231" t="s">
        <v>710</v>
      </c>
      <c r="I119" s="202" t="s">
        <v>718</v>
      </c>
      <c r="J119" s="202" t="s">
        <v>719</v>
      </c>
      <c r="K119" s="210">
        <v>1</v>
      </c>
      <c r="L119" s="218" t="s">
        <v>311</v>
      </c>
      <c r="M119" s="219" t="s">
        <v>720</v>
      </c>
      <c r="N119" s="215">
        <v>46.56</v>
      </c>
      <c r="O119" s="131" t="s">
        <v>721</v>
      </c>
      <c r="P119" s="856" t="s">
        <v>311</v>
      </c>
      <c r="Q119" s="857" t="s">
        <v>763</v>
      </c>
      <c r="R119" s="861">
        <v>13.92</v>
      </c>
      <c r="S119" s="861">
        <f t="shared" si="1"/>
        <v>29.896907216494842</v>
      </c>
      <c r="T119" s="862"/>
    </row>
    <row r="120" spans="1:20" ht="79.8" x14ac:dyDescent="0.3">
      <c r="A120" s="95" t="s">
        <v>305</v>
      </c>
      <c r="B120" s="96" t="s">
        <v>707</v>
      </c>
      <c r="C120" s="96" t="s">
        <v>551</v>
      </c>
      <c r="D120" s="868" t="s">
        <v>1242</v>
      </c>
      <c r="E120" s="867" t="s">
        <v>724</v>
      </c>
      <c r="F120" s="234" t="s">
        <v>749</v>
      </c>
      <c r="G120" s="208" t="s">
        <v>739</v>
      </c>
      <c r="H120" s="231" t="s">
        <v>710</v>
      </c>
      <c r="I120" s="202" t="s">
        <v>313</v>
      </c>
      <c r="J120" s="202"/>
      <c r="K120" s="130"/>
      <c r="L120" s="218" t="s">
        <v>311</v>
      </c>
      <c r="M120" s="219" t="s">
        <v>720</v>
      </c>
      <c r="N120" s="215">
        <v>17.39</v>
      </c>
      <c r="O120" s="131" t="s">
        <v>721</v>
      </c>
      <c r="P120" s="856" t="s">
        <v>313</v>
      </c>
      <c r="Q120" s="857" t="s">
        <v>763</v>
      </c>
      <c r="R120" s="861">
        <v>10</v>
      </c>
      <c r="S120" s="861">
        <f t="shared" si="1"/>
        <v>57.50431282346176</v>
      </c>
      <c r="T120" s="862"/>
    </row>
    <row r="121" spans="1:20" ht="79.8" x14ac:dyDescent="0.3">
      <c r="A121" s="95" t="s">
        <v>305</v>
      </c>
      <c r="B121" s="96" t="s">
        <v>707</v>
      </c>
      <c r="C121" s="96" t="s">
        <v>551</v>
      </c>
      <c r="D121" s="868" t="s">
        <v>1242</v>
      </c>
      <c r="E121" s="867" t="s">
        <v>726</v>
      </c>
      <c r="F121" s="234" t="s">
        <v>749</v>
      </c>
      <c r="G121" s="208" t="s">
        <v>739</v>
      </c>
      <c r="H121" s="231" t="s">
        <v>710</v>
      </c>
      <c r="I121" s="202" t="s">
        <v>313</v>
      </c>
      <c r="J121" s="202"/>
      <c r="K121" s="130"/>
      <c r="L121" s="218" t="s">
        <v>311</v>
      </c>
      <c r="M121" s="219" t="s">
        <v>720</v>
      </c>
      <c r="N121" s="215">
        <v>17.39</v>
      </c>
      <c r="O121" s="131" t="s">
        <v>721</v>
      </c>
      <c r="P121" s="856" t="s">
        <v>313</v>
      </c>
      <c r="Q121" s="857" t="s">
        <v>763</v>
      </c>
      <c r="R121" s="861">
        <v>10</v>
      </c>
      <c r="S121" s="861">
        <f t="shared" si="1"/>
        <v>57.50431282346176</v>
      </c>
      <c r="T121" s="862"/>
    </row>
    <row r="122" spans="1:20" ht="79.8" x14ac:dyDescent="0.3">
      <c r="A122" s="95" t="s">
        <v>305</v>
      </c>
      <c r="B122" s="96" t="s">
        <v>707</v>
      </c>
      <c r="C122" s="96" t="s">
        <v>551</v>
      </c>
      <c r="D122" s="868" t="s">
        <v>1242</v>
      </c>
      <c r="E122" s="867" t="s">
        <v>727</v>
      </c>
      <c r="F122" s="234" t="s">
        <v>749</v>
      </c>
      <c r="G122" s="208" t="s">
        <v>739</v>
      </c>
      <c r="H122" s="231" t="s">
        <v>710</v>
      </c>
      <c r="I122" s="202" t="s">
        <v>313</v>
      </c>
      <c r="J122" s="202"/>
      <c r="K122" s="130"/>
      <c r="L122" s="218" t="s">
        <v>311</v>
      </c>
      <c r="M122" s="219" t="s">
        <v>720</v>
      </c>
      <c r="N122" s="215">
        <v>17.39</v>
      </c>
      <c r="O122" s="131" t="s">
        <v>721</v>
      </c>
      <c r="P122" s="856" t="s">
        <v>313</v>
      </c>
      <c r="Q122" s="857" t="s">
        <v>763</v>
      </c>
      <c r="R122" s="861">
        <v>10</v>
      </c>
      <c r="S122" s="861">
        <f t="shared" si="1"/>
        <v>57.50431282346176</v>
      </c>
      <c r="T122" s="862"/>
    </row>
    <row r="123" spans="1:20" ht="79.8" x14ac:dyDescent="0.3">
      <c r="A123" s="95" t="s">
        <v>305</v>
      </c>
      <c r="B123" s="96" t="s">
        <v>707</v>
      </c>
      <c r="C123" s="96" t="s">
        <v>551</v>
      </c>
      <c r="D123" s="868" t="s">
        <v>1242</v>
      </c>
      <c r="E123" s="867" t="s">
        <v>728</v>
      </c>
      <c r="F123" s="234" t="s">
        <v>749</v>
      </c>
      <c r="G123" s="208" t="s">
        <v>739</v>
      </c>
      <c r="H123" s="231" t="s">
        <v>710</v>
      </c>
      <c r="I123" s="202" t="s">
        <v>313</v>
      </c>
      <c r="J123" s="202"/>
      <c r="K123" s="130"/>
      <c r="L123" s="218" t="s">
        <v>311</v>
      </c>
      <c r="M123" s="219" t="s">
        <v>720</v>
      </c>
      <c r="N123" s="215">
        <v>17.39</v>
      </c>
      <c r="O123" s="131" t="s">
        <v>721</v>
      </c>
      <c r="P123" s="856" t="s">
        <v>313</v>
      </c>
      <c r="Q123" s="857" t="s">
        <v>763</v>
      </c>
      <c r="R123" s="861">
        <v>10</v>
      </c>
      <c r="S123" s="861">
        <f t="shared" si="1"/>
        <v>57.50431282346176</v>
      </c>
      <c r="T123" s="862"/>
    </row>
    <row r="124" spans="1:20" ht="79.8" x14ac:dyDescent="0.3">
      <c r="A124" s="95" t="s">
        <v>305</v>
      </c>
      <c r="B124" s="96" t="s">
        <v>707</v>
      </c>
      <c r="C124" s="96" t="s">
        <v>551</v>
      </c>
      <c r="D124" s="868" t="s">
        <v>1241</v>
      </c>
      <c r="E124" s="867" t="s">
        <v>714</v>
      </c>
      <c r="F124" s="234" t="s">
        <v>749</v>
      </c>
      <c r="G124" s="208" t="s">
        <v>739</v>
      </c>
      <c r="H124" s="231" t="s">
        <v>710</v>
      </c>
      <c r="I124" s="202" t="s">
        <v>313</v>
      </c>
      <c r="J124" s="202"/>
      <c r="K124" s="130"/>
      <c r="L124" s="218" t="s">
        <v>311</v>
      </c>
      <c r="M124" s="219" t="s">
        <v>720</v>
      </c>
      <c r="N124" s="215">
        <v>17.39</v>
      </c>
      <c r="O124" s="131" t="s">
        <v>721</v>
      </c>
      <c r="P124" s="856" t="s">
        <v>313</v>
      </c>
      <c r="Q124" s="857" t="s">
        <v>763</v>
      </c>
      <c r="R124" s="861">
        <v>10</v>
      </c>
      <c r="S124" s="861">
        <f t="shared" si="1"/>
        <v>57.50431282346176</v>
      </c>
      <c r="T124" s="862"/>
    </row>
    <row r="125" spans="1:20" ht="79.8" x14ac:dyDescent="0.3">
      <c r="A125" s="95" t="s">
        <v>305</v>
      </c>
      <c r="B125" s="96" t="s">
        <v>707</v>
      </c>
      <c r="C125" s="96" t="s">
        <v>551</v>
      </c>
      <c r="D125" s="868" t="s">
        <v>1242</v>
      </c>
      <c r="E125" s="867" t="s">
        <v>729</v>
      </c>
      <c r="F125" s="234" t="s">
        <v>749</v>
      </c>
      <c r="G125" s="208" t="s">
        <v>739</v>
      </c>
      <c r="H125" s="231" t="s">
        <v>710</v>
      </c>
      <c r="I125" s="202" t="s">
        <v>313</v>
      </c>
      <c r="J125" s="202"/>
      <c r="K125" s="130"/>
      <c r="L125" s="218" t="s">
        <v>311</v>
      </c>
      <c r="M125" s="219" t="s">
        <v>720</v>
      </c>
      <c r="N125" s="215">
        <v>17.39</v>
      </c>
      <c r="O125" s="131" t="s">
        <v>721</v>
      </c>
      <c r="P125" s="856" t="s">
        <v>313</v>
      </c>
      <c r="Q125" s="857" t="s">
        <v>763</v>
      </c>
      <c r="R125" s="861">
        <v>10</v>
      </c>
      <c r="S125" s="861">
        <f t="shared" si="1"/>
        <v>57.50431282346176</v>
      </c>
      <c r="T125" s="862"/>
    </row>
    <row r="126" spans="1:20" ht="79.8" x14ac:dyDescent="0.3">
      <c r="A126" s="95" t="s">
        <v>305</v>
      </c>
      <c r="B126" s="96" t="s">
        <v>707</v>
      </c>
      <c r="C126" s="96" t="s">
        <v>551</v>
      </c>
      <c r="D126" s="868" t="s">
        <v>1241</v>
      </c>
      <c r="E126" s="867" t="s">
        <v>722</v>
      </c>
      <c r="F126" s="234" t="s">
        <v>749</v>
      </c>
      <c r="G126" s="208" t="s">
        <v>739</v>
      </c>
      <c r="H126" s="231" t="s">
        <v>710</v>
      </c>
      <c r="I126" s="202" t="s">
        <v>313</v>
      </c>
      <c r="J126" s="202"/>
      <c r="K126" s="130"/>
      <c r="L126" s="218" t="s">
        <v>311</v>
      </c>
      <c r="M126" s="219" t="s">
        <v>720</v>
      </c>
      <c r="N126" s="215">
        <v>17.39</v>
      </c>
      <c r="O126" s="131" t="s">
        <v>721</v>
      </c>
      <c r="P126" s="856" t="s">
        <v>313</v>
      </c>
      <c r="Q126" s="857" t="s">
        <v>763</v>
      </c>
      <c r="R126" s="861">
        <v>10</v>
      </c>
      <c r="S126" s="861">
        <f t="shared" si="1"/>
        <v>57.50431282346176</v>
      </c>
      <c r="T126" s="862"/>
    </row>
    <row r="127" spans="1:20" ht="79.8" x14ac:dyDescent="0.3">
      <c r="A127" s="95" t="s">
        <v>305</v>
      </c>
      <c r="B127" s="96" t="s">
        <v>707</v>
      </c>
      <c r="C127" s="96" t="s">
        <v>551</v>
      </c>
      <c r="D127" s="868" t="s">
        <v>1241</v>
      </c>
      <c r="E127" s="867" t="s">
        <v>723</v>
      </c>
      <c r="F127" s="234" t="s">
        <v>749</v>
      </c>
      <c r="G127" s="208" t="s">
        <v>739</v>
      </c>
      <c r="H127" s="231" t="s">
        <v>710</v>
      </c>
      <c r="I127" s="202" t="s">
        <v>313</v>
      </c>
      <c r="J127" s="202"/>
      <c r="K127" s="130"/>
      <c r="L127" s="218" t="s">
        <v>311</v>
      </c>
      <c r="M127" s="219" t="s">
        <v>720</v>
      </c>
      <c r="N127" s="215">
        <v>17.39</v>
      </c>
      <c r="O127" s="131" t="s">
        <v>721</v>
      </c>
      <c r="P127" s="856" t="s">
        <v>313</v>
      </c>
      <c r="Q127" s="857" t="s">
        <v>763</v>
      </c>
      <c r="R127" s="861">
        <v>10</v>
      </c>
      <c r="S127" s="861">
        <f t="shared" si="1"/>
        <v>57.50431282346176</v>
      </c>
      <c r="T127" s="862"/>
    </row>
    <row r="128" spans="1:20" ht="79.8" x14ac:dyDescent="0.3">
      <c r="A128" s="95" t="s">
        <v>305</v>
      </c>
      <c r="B128" s="96" t="s">
        <v>707</v>
      </c>
      <c r="C128" s="96" t="s">
        <v>551</v>
      </c>
      <c r="D128" s="868" t="s">
        <v>1242</v>
      </c>
      <c r="E128" s="867" t="s">
        <v>724</v>
      </c>
      <c r="F128" s="232" t="s">
        <v>750</v>
      </c>
      <c r="G128" s="208" t="s">
        <v>736</v>
      </c>
      <c r="H128" s="217" t="s">
        <v>751</v>
      </c>
      <c r="I128" s="202" t="s">
        <v>313</v>
      </c>
      <c r="J128" s="202"/>
      <c r="K128" s="130"/>
      <c r="L128" s="218" t="s">
        <v>311</v>
      </c>
      <c r="M128" s="219" t="s">
        <v>720</v>
      </c>
      <c r="N128" s="215">
        <v>27.94</v>
      </c>
      <c r="O128" s="131" t="s">
        <v>721</v>
      </c>
      <c r="P128" s="856" t="s">
        <v>313</v>
      </c>
      <c r="Q128" s="857" t="s">
        <v>763</v>
      </c>
      <c r="R128" s="861">
        <v>14.29</v>
      </c>
      <c r="S128" s="861">
        <f t="shared" si="1"/>
        <v>51.145311381531855</v>
      </c>
      <c r="T128" s="862"/>
    </row>
    <row r="129" spans="1:20" ht="79.8" x14ac:dyDescent="0.3">
      <c r="A129" s="95" t="s">
        <v>305</v>
      </c>
      <c r="B129" s="96" t="s">
        <v>707</v>
      </c>
      <c r="C129" s="96" t="s">
        <v>551</v>
      </c>
      <c r="D129" s="868" t="s">
        <v>1242</v>
      </c>
      <c r="E129" s="867" t="s">
        <v>726</v>
      </c>
      <c r="F129" s="232" t="s">
        <v>750</v>
      </c>
      <c r="G129" s="208" t="s">
        <v>736</v>
      </c>
      <c r="H129" s="217" t="s">
        <v>751</v>
      </c>
      <c r="I129" s="202" t="s">
        <v>313</v>
      </c>
      <c r="J129" s="202"/>
      <c r="K129" s="130"/>
      <c r="L129" s="218" t="s">
        <v>311</v>
      </c>
      <c r="M129" s="219" t="s">
        <v>720</v>
      </c>
      <c r="N129" s="215">
        <v>27.94</v>
      </c>
      <c r="O129" s="131" t="s">
        <v>721</v>
      </c>
      <c r="P129" s="856" t="s">
        <v>313</v>
      </c>
      <c r="Q129" s="857" t="s">
        <v>763</v>
      </c>
      <c r="R129" s="861">
        <v>14.29</v>
      </c>
      <c r="S129" s="861">
        <f t="shared" si="1"/>
        <v>51.145311381531855</v>
      </c>
      <c r="T129" s="862"/>
    </row>
    <row r="130" spans="1:20" ht="79.8" x14ac:dyDescent="0.3">
      <c r="A130" s="95" t="s">
        <v>305</v>
      </c>
      <c r="B130" s="96" t="s">
        <v>707</v>
      </c>
      <c r="C130" s="96" t="s">
        <v>551</v>
      </c>
      <c r="D130" s="868" t="s">
        <v>1242</v>
      </c>
      <c r="E130" s="867" t="s">
        <v>727</v>
      </c>
      <c r="F130" s="232" t="s">
        <v>750</v>
      </c>
      <c r="G130" s="208" t="s">
        <v>736</v>
      </c>
      <c r="H130" s="217" t="s">
        <v>751</v>
      </c>
      <c r="I130" s="202" t="s">
        <v>313</v>
      </c>
      <c r="J130" s="202"/>
      <c r="K130" s="130"/>
      <c r="L130" s="218" t="s">
        <v>311</v>
      </c>
      <c r="M130" s="219" t="s">
        <v>720</v>
      </c>
      <c r="N130" s="215">
        <v>27.94</v>
      </c>
      <c r="O130" s="131" t="s">
        <v>721</v>
      </c>
      <c r="P130" s="856" t="s">
        <v>313</v>
      </c>
      <c r="Q130" s="857" t="s">
        <v>763</v>
      </c>
      <c r="R130" s="861">
        <v>14.29</v>
      </c>
      <c r="S130" s="861">
        <f t="shared" si="1"/>
        <v>51.145311381531855</v>
      </c>
      <c r="T130" s="862"/>
    </row>
    <row r="131" spans="1:20" ht="79.8" x14ac:dyDescent="0.3">
      <c r="A131" s="95" t="s">
        <v>305</v>
      </c>
      <c r="B131" s="96" t="s">
        <v>707</v>
      </c>
      <c r="C131" s="96" t="s">
        <v>551</v>
      </c>
      <c r="D131" s="868" t="s">
        <v>1242</v>
      </c>
      <c r="E131" s="867" t="s">
        <v>728</v>
      </c>
      <c r="F131" s="232" t="s">
        <v>750</v>
      </c>
      <c r="G131" s="208" t="s">
        <v>736</v>
      </c>
      <c r="H131" s="217" t="s">
        <v>751</v>
      </c>
      <c r="I131" s="202" t="s">
        <v>313</v>
      </c>
      <c r="J131" s="202"/>
      <c r="K131" s="130"/>
      <c r="L131" s="218" t="s">
        <v>311</v>
      </c>
      <c r="M131" s="219" t="s">
        <v>720</v>
      </c>
      <c r="N131" s="215">
        <v>27.94</v>
      </c>
      <c r="O131" s="131" t="s">
        <v>721</v>
      </c>
      <c r="P131" s="856" t="s">
        <v>313</v>
      </c>
      <c r="Q131" s="857" t="s">
        <v>763</v>
      </c>
      <c r="R131" s="861">
        <v>14.29</v>
      </c>
      <c r="S131" s="861">
        <f t="shared" si="1"/>
        <v>51.145311381531855</v>
      </c>
      <c r="T131" s="862"/>
    </row>
    <row r="132" spans="1:20" ht="79.8" x14ac:dyDescent="0.3">
      <c r="A132" s="95" t="s">
        <v>305</v>
      </c>
      <c r="B132" s="96" t="s">
        <v>707</v>
      </c>
      <c r="C132" s="96" t="s">
        <v>551</v>
      </c>
      <c r="D132" s="868" t="s">
        <v>1241</v>
      </c>
      <c r="E132" s="867" t="s">
        <v>714</v>
      </c>
      <c r="F132" s="232" t="s">
        <v>750</v>
      </c>
      <c r="G132" s="208" t="s">
        <v>736</v>
      </c>
      <c r="H132" s="217" t="s">
        <v>751</v>
      </c>
      <c r="I132" s="202" t="s">
        <v>313</v>
      </c>
      <c r="J132" s="202"/>
      <c r="K132" s="130"/>
      <c r="L132" s="218" t="s">
        <v>311</v>
      </c>
      <c r="M132" s="219" t="s">
        <v>720</v>
      </c>
      <c r="N132" s="215">
        <v>27.94</v>
      </c>
      <c r="O132" s="131" t="s">
        <v>721</v>
      </c>
      <c r="P132" s="856" t="s">
        <v>313</v>
      </c>
      <c r="Q132" s="857" t="s">
        <v>763</v>
      </c>
      <c r="R132" s="861">
        <v>14.29</v>
      </c>
      <c r="S132" s="861">
        <f t="shared" si="1"/>
        <v>51.145311381531855</v>
      </c>
      <c r="T132" s="862"/>
    </row>
    <row r="133" spans="1:20" ht="79.8" x14ac:dyDescent="0.3">
      <c r="A133" s="95" t="s">
        <v>305</v>
      </c>
      <c r="B133" s="96" t="s">
        <v>707</v>
      </c>
      <c r="C133" s="96" t="s">
        <v>551</v>
      </c>
      <c r="D133" s="868" t="s">
        <v>1242</v>
      </c>
      <c r="E133" s="867" t="s">
        <v>729</v>
      </c>
      <c r="F133" s="232" t="s">
        <v>750</v>
      </c>
      <c r="G133" s="208" t="s">
        <v>736</v>
      </c>
      <c r="H133" s="217" t="s">
        <v>751</v>
      </c>
      <c r="I133" s="202" t="s">
        <v>313</v>
      </c>
      <c r="J133" s="202"/>
      <c r="K133" s="130"/>
      <c r="L133" s="218" t="s">
        <v>311</v>
      </c>
      <c r="M133" s="219" t="s">
        <v>720</v>
      </c>
      <c r="N133" s="215">
        <v>27.94</v>
      </c>
      <c r="O133" s="131" t="s">
        <v>721</v>
      </c>
      <c r="P133" s="856" t="s">
        <v>313</v>
      </c>
      <c r="Q133" s="857" t="s">
        <v>763</v>
      </c>
      <c r="R133" s="861">
        <v>14.29</v>
      </c>
      <c r="S133" s="861">
        <f t="shared" si="1"/>
        <v>51.145311381531855</v>
      </c>
      <c r="T133" s="862"/>
    </row>
    <row r="134" spans="1:20" ht="79.8" x14ac:dyDescent="0.3">
      <c r="A134" s="95" t="s">
        <v>305</v>
      </c>
      <c r="B134" s="96" t="s">
        <v>707</v>
      </c>
      <c r="C134" s="96" t="s">
        <v>551</v>
      </c>
      <c r="D134" s="868" t="s">
        <v>1242</v>
      </c>
      <c r="E134" s="867" t="s">
        <v>752</v>
      </c>
      <c r="F134" s="232" t="s">
        <v>750</v>
      </c>
      <c r="G134" s="208" t="s">
        <v>736</v>
      </c>
      <c r="H134" s="217" t="s">
        <v>751</v>
      </c>
      <c r="I134" s="202" t="s">
        <v>313</v>
      </c>
      <c r="J134" s="202"/>
      <c r="K134" s="130"/>
      <c r="L134" s="218" t="s">
        <v>311</v>
      </c>
      <c r="M134" s="219" t="s">
        <v>720</v>
      </c>
      <c r="N134" s="215">
        <v>27.94</v>
      </c>
      <c r="O134" s="131" t="s">
        <v>721</v>
      </c>
      <c r="P134" s="856" t="s">
        <v>313</v>
      </c>
      <c r="Q134" s="857" t="s">
        <v>763</v>
      </c>
      <c r="R134" s="861">
        <v>14.29</v>
      </c>
      <c r="S134" s="861">
        <f t="shared" si="1"/>
        <v>51.145311381531855</v>
      </c>
      <c r="T134" s="862"/>
    </row>
    <row r="135" spans="1:20" ht="79.8" x14ac:dyDescent="0.3">
      <c r="A135" s="95" t="s">
        <v>305</v>
      </c>
      <c r="B135" s="96" t="s">
        <v>707</v>
      </c>
      <c r="C135" s="96" t="s">
        <v>551</v>
      </c>
      <c r="D135" s="868" t="s">
        <v>1241</v>
      </c>
      <c r="E135" s="867" t="s">
        <v>722</v>
      </c>
      <c r="F135" s="232" t="s">
        <v>750</v>
      </c>
      <c r="G135" s="208" t="s">
        <v>736</v>
      </c>
      <c r="H135" s="217" t="s">
        <v>751</v>
      </c>
      <c r="I135" s="202" t="s">
        <v>313</v>
      </c>
      <c r="J135" s="202"/>
      <c r="K135" s="130"/>
      <c r="L135" s="218" t="s">
        <v>311</v>
      </c>
      <c r="M135" s="219" t="s">
        <v>720</v>
      </c>
      <c r="N135" s="215">
        <v>27.94</v>
      </c>
      <c r="O135" s="131" t="s">
        <v>721</v>
      </c>
      <c r="P135" s="856" t="s">
        <v>313</v>
      </c>
      <c r="Q135" s="857" t="s">
        <v>763</v>
      </c>
      <c r="R135" s="861">
        <v>14.29</v>
      </c>
      <c r="S135" s="861">
        <f t="shared" ref="S135:S145" si="2">R135*100/N135</f>
        <v>51.145311381531855</v>
      </c>
      <c r="T135" s="862"/>
    </row>
    <row r="136" spans="1:20" ht="79.8" x14ac:dyDescent="0.3">
      <c r="A136" s="95" t="s">
        <v>305</v>
      </c>
      <c r="B136" s="96" t="s">
        <v>707</v>
      </c>
      <c r="C136" s="96" t="s">
        <v>551</v>
      </c>
      <c r="D136" s="868" t="s">
        <v>1241</v>
      </c>
      <c r="E136" s="867" t="s">
        <v>723</v>
      </c>
      <c r="F136" s="232" t="s">
        <v>750</v>
      </c>
      <c r="G136" s="208" t="s">
        <v>736</v>
      </c>
      <c r="H136" s="217" t="s">
        <v>751</v>
      </c>
      <c r="I136" s="202" t="s">
        <v>313</v>
      </c>
      <c r="J136" s="202"/>
      <c r="K136" s="130"/>
      <c r="L136" s="218" t="s">
        <v>311</v>
      </c>
      <c r="M136" s="219" t="s">
        <v>720</v>
      </c>
      <c r="N136" s="215">
        <v>27.94</v>
      </c>
      <c r="O136" s="131" t="s">
        <v>721</v>
      </c>
      <c r="P136" s="856" t="s">
        <v>313</v>
      </c>
      <c r="Q136" s="857" t="s">
        <v>763</v>
      </c>
      <c r="R136" s="861">
        <v>14.29</v>
      </c>
      <c r="S136" s="861">
        <f t="shared" si="2"/>
        <v>51.145311381531855</v>
      </c>
      <c r="T136" s="862"/>
    </row>
    <row r="137" spans="1:20" ht="79.8" x14ac:dyDescent="0.3">
      <c r="A137" s="95" t="s">
        <v>305</v>
      </c>
      <c r="B137" s="96" t="s">
        <v>707</v>
      </c>
      <c r="C137" s="96" t="s">
        <v>551</v>
      </c>
      <c r="D137" s="868" t="s">
        <v>1242</v>
      </c>
      <c r="E137" s="867" t="s">
        <v>724</v>
      </c>
      <c r="F137" s="232" t="s">
        <v>753</v>
      </c>
      <c r="G137" s="208" t="s">
        <v>739</v>
      </c>
      <c r="H137" s="217" t="s">
        <v>751</v>
      </c>
      <c r="I137" s="202" t="s">
        <v>313</v>
      </c>
      <c r="J137" s="202"/>
      <c r="K137" s="130"/>
      <c r="L137" s="218" t="s">
        <v>311</v>
      </c>
      <c r="M137" s="219" t="s">
        <v>720</v>
      </c>
      <c r="N137" s="213">
        <v>6.12</v>
      </c>
      <c r="O137" s="131" t="s">
        <v>721</v>
      </c>
      <c r="P137" s="856" t="s">
        <v>313</v>
      </c>
      <c r="Q137" s="857" t="s">
        <v>763</v>
      </c>
      <c r="R137" s="861">
        <v>5.9</v>
      </c>
      <c r="S137" s="861">
        <f t="shared" si="2"/>
        <v>96.405228758169926</v>
      </c>
      <c r="T137" s="862"/>
    </row>
    <row r="138" spans="1:20" ht="79.8" x14ac:dyDescent="0.3">
      <c r="A138" s="95" t="s">
        <v>305</v>
      </c>
      <c r="B138" s="96" t="s">
        <v>707</v>
      </c>
      <c r="C138" s="96" t="s">
        <v>551</v>
      </c>
      <c r="D138" s="868" t="s">
        <v>1242</v>
      </c>
      <c r="E138" s="867" t="s">
        <v>726</v>
      </c>
      <c r="F138" s="232" t="s">
        <v>753</v>
      </c>
      <c r="G138" s="208" t="s">
        <v>739</v>
      </c>
      <c r="H138" s="217" t="s">
        <v>751</v>
      </c>
      <c r="I138" s="202" t="s">
        <v>313</v>
      </c>
      <c r="J138" s="202"/>
      <c r="K138" s="130"/>
      <c r="L138" s="218" t="s">
        <v>311</v>
      </c>
      <c r="M138" s="219" t="s">
        <v>720</v>
      </c>
      <c r="N138" s="213">
        <v>6.12</v>
      </c>
      <c r="O138" s="131" t="s">
        <v>721</v>
      </c>
      <c r="P138" s="856" t="s">
        <v>313</v>
      </c>
      <c r="Q138" s="857" t="s">
        <v>763</v>
      </c>
      <c r="R138" s="861">
        <v>5.9</v>
      </c>
      <c r="S138" s="861">
        <f t="shared" si="2"/>
        <v>96.405228758169926</v>
      </c>
      <c r="T138" s="862"/>
    </row>
    <row r="139" spans="1:20" ht="79.8" x14ac:dyDescent="0.3">
      <c r="A139" s="95" t="s">
        <v>305</v>
      </c>
      <c r="B139" s="96" t="s">
        <v>707</v>
      </c>
      <c r="C139" s="96" t="s">
        <v>551</v>
      </c>
      <c r="D139" s="868" t="s">
        <v>1242</v>
      </c>
      <c r="E139" s="867" t="s">
        <v>727</v>
      </c>
      <c r="F139" s="232" t="s">
        <v>753</v>
      </c>
      <c r="G139" s="208" t="s">
        <v>739</v>
      </c>
      <c r="H139" s="217" t="s">
        <v>751</v>
      </c>
      <c r="I139" s="202" t="s">
        <v>313</v>
      </c>
      <c r="J139" s="202"/>
      <c r="K139" s="130"/>
      <c r="L139" s="218" t="s">
        <v>311</v>
      </c>
      <c r="M139" s="219" t="s">
        <v>720</v>
      </c>
      <c r="N139" s="213">
        <v>6.12</v>
      </c>
      <c r="O139" s="131" t="s">
        <v>721</v>
      </c>
      <c r="P139" s="856" t="s">
        <v>313</v>
      </c>
      <c r="Q139" s="857" t="s">
        <v>763</v>
      </c>
      <c r="R139" s="861">
        <v>5.9</v>
      </c>
      <c r="S139" s="861">
        <f t="shared" si="2"/>
        <v>96.405228758169926</v>
      </c>
      <c r="T139" s="862"/>
    </row>
    <row r="140" spans="1:20" ht="79.8" x14ac:dyDescent="0.3">
      <c r="A140" s="95" t="s">
        <v>305</v>
      </c>
      <c r="B140" s="96" t="s">
        <v>707</v>
      </c>
      <c r="C140" s="96" t="s">
        <v>551</v>
      </c>
      <c r="D140" s="868" t="s">
        <v>1242</v>
      </c>
      <c r="E140" s="867" t="s">
        <v>728</v>
      </c>
      <c r="F140" s="232" t="s">
        <v>753</v>
      </c>
      <c r="G140" s="208" t="s">
        <v>739</v>
      </c>
      <c r="H140" s="217" t="s">
        <v>751</v>
      </c>
      <c r="I140" s="202" t="s">
        <v>313</v>
      </c>
      <c r="J140" s="202"/>
      <c r="K140" s="130"/>
      <c r="L140" s="218" t="s">
        <v>311</v>
      </c>
      <c r="M140" s="219" t="s">
        <v>720</v>
      </c>
      <c r="N140" s="213">
        <v>6.12</v>
      </c>
      <c r="O140" s="131" t="s">
        <v>721</v>
      </c>
      <c r="P140" s="856" t="s">
        <v>313</v>
      </c>
      <c r="Q140" s="857" t="s">
        <v>763</v>
      </c>
      <c r="R140" s="861">
        <v>5.9</v>
      </c>
      <c r="S140" s="861">
        <f t="shared" si="2"/>
        <v>96.405228758169926</v>
      </c>
      <c r="T140" s="862"/>
    </row>
    <row r="141" spans="1:20" ht="79.8" x14ac:dyDescent="0.3">
      <c r="A141" s="95" t="s">
        <v>305</v>
      </c>
      <c r="B141" s="96" t="s">
        <v>707</v>
      </c>
      <c r="C141" s="96" t="s">
        <v>551</v>
      </c>
      <c r="D141" s="868" t="s">
        <v>1241</v>
      </c>
      <c r="E141" s="867" t="s">
        <v>714</v>
      </c>
      <c r="F141" s="232" t="s">
        <v>753</v>
      </c>
      <c r="G141" s="208" t="s">
        <v>739</v>
      </c>
      <c r="H141" s="217" t="s">
        <v>751</v>
      </c>
      <c r="I141" s="202" t="s">
        <v>313</v>
      </c>
      <c r="J141" s="202"/>
      <c r="K141" s="130"/>
      <c r="L141" s="218" t="s">
        <v>311</v>
      </c>
      <c r="M141" s="219" t="s">
        <v>720</v>
      </c>
      <c r="N141" s="213">
        <v>6.12</v>
      </c>
      <c r="O141" s="131" t="s">
        <v>721</v>
      </c>
      <c r="P141" s="856" t="s">
        <v>313</v>
      </c>
      <c r="Q141" s="857" t="s">
        <v>763</v>
      </c>
      <c r="R141" s="861">
        <v>5.9</v>
      </c>
      <c r="S141" s="861">
        <f t="shared" si="2"/>
        <v>96.405228758169926</v>
      </c>
      <c r="T141" s="862"/>
    </row>
    <row r="142" spans="1:20" ht="79.8" x14ac:dyDescent="0.3">
      <c r="A142" s="95" t="s">
        <v>305</v>
      </c>
      <c r="B142" s="96" t="s">
        <v>707</v>
      </c>
      <c r="C142" s="96" t="s">
        <v>551</v>
      </c>
      <c r="D142" s="868" t="s">
        <v>1242</v>
      </c>
      <c r="E142" s="867" t="s">
        <v>729</v>
      </c>
      <c r="F142" s="232" t="s">
        <v>753</v>
      </c>
      <c r="G142" s="208" t="s">
        <v>739</v>
      </c>
      <c r="H142" s="217" t="s">
        <v>751</v>
      </c>
      <c r="I142" s="202" t="s">
        <v>313</v>
      </c>
      <c r="J142" s="202"/>
      <c r="K142" s="130"/>
      <c r="L142" s="218" t="s">
        <v>311</v>
      </c>
      <c r="M142" s="219" t="s">
        <v>720</v>
      </c>
      <c r="N142" s="213">
        <v>6.12</v>
      </c>
      <c r="O142" s="131" t="s">
        <v>721</v>
      </c>
      <c r="P142" s="856" t="s">
        <v>313</v>
      </c>
      <c r="Q142" s="857" t="s">
        <v>763</v>
      </c>
      <c r="R142" s="861">
        <v>5.9</v>
      </c>
      <c r="S142" s="861">
        <f t="shared" si="2"/>
        <v>96.405228758169926</v>
      </c>
      <c r="T142" s="862"/>
    </row>
    <row r="143" spans="1:20" ht="79.8" x14ac:dyDescent="0.3">
      <c r="A143" s="95" t="s">
        <v>305</v>
      </c>
      <c r="B143" s="96" t="s">
        <v>707</v>
      </c>
      <c r="C143" s="96" t="s">
        <v>551</v>
      </c>
      <c r="D143" s="868" t="s">
        <v>1242</v>
      </c>
      <c r="E143" s="867" t="s">
        <v>752</v>
      </c>
      <c r="F143" s="232" t="s">
        <v>753</v>
      </c>
      <c r="G143" s="208" t="s">
        <v>739</v>
      </c>
      <c r="H143" s="217" t="s">
        <v>751</v>
      </c>
      <c r="I143" s="202" t="s">
        <v>313</v>
      </c>
      <c r="J143" s="202"/>
      <c r="K143" s="130"/>
      <c r="L143" s="218" t="s">
        <v>311</v>
      </c>
      <c r="M143" s="219" t="s">
        <v>720</v>
      </c>
      <c r="N143" s="213">
        <v>6.12</v>
      </c>
      <c r="O143" s="131" t="s">
        <v>721</v>
      </c>
      <c r="P143" s="856" t="s">
        <v>313</v>
      </c>
      <c r="Q143" s="857" t="s">
        <v>763</v>
      </c>
      <c r="R143" s="861">
        <v>5.9</v>
      </c>
      <c r="S143" s="861">
        <f t="shared" si="2"/>
        <v>96.405228758169926</v>
      </c>
      <c r="T143" s="862"/>
    </row>
    <row r="144" spans="1:20" ht="79.8" x14ac:dyDescent="0.3">
      <c r="A144" s="95" t="s">
        <v>305</v>
      </c>
      <c r="B144" s="96" t="s">
        <v>707</v>
      </c>
      <c r="C144" s="96" t="s">
        <v>551</v>
      </c>
      <c r="D144" s="868" t="s">
        <v>1241</v>
      </c>
      <c r="E144" s="867" t="s">
        <v>722</v>
      </c>
      <c r="F144" s="232" t="s">
        <v>753</v>
      </c>
      <c r="G144" s="208" t="s">
        <v>739</v>
      </c>
      <c r="H144" s="217" t="s">
        <v>751</v>
      </c>
      <c r="I144" s="202" t="s">
        <v>313</v>
      </c>
      <c r="J144" s="202"/>
      <c r="K144" s="130"/>
      <c r="L144" s="218" t="s">
        <v>311</v>
      </c>
      <c r="M144" s="219" t="s">
        <v>720</v>
      </c>
      <c r="N144" s="213">
        <v>6.12</v>
      </c>
      <c r="O144" s="131" t="s">
        <v>721</v>
      </c>
      <c r="P144" s="856" t="s">
        <v>313</v>
      </c>
      <c r="Q144" s="857" t="s">
        <v>763</v>
      </c>
      <c r="R144" s="861">
        <v>5.9</v>
      </c>
      <c r="S144" s="861">
        <f t="shared" si="2"/>
        <v>96.405228758169926</v>
      </c>
      <c r="T144" s="862"/>
    </row>
    <row r="145" spans="1:20" ht="79.8" x14ac:dyDescent="0.3">
      <c r="A145" s="95" t="s">
        <v>305</v>
      </c>
      <c r="B145" s="96" t="s">
        <v>707</v>
      </c>
      <c r="C145" s="96" t="s">
        <v>551</v>
      </c>
      <c r="D145" s="868" t="s">
        <v>1241</v>
      </c>
      <c r="E145" s="867" t="s">
        <v>723</v>
      </c>
      <c r="F145" s="232" t="s">
        <v>753</v>
      </c>
      <c r="G145" s="208" t="s">
        <v>739</v>
      </c>
      <c r="H145" s="217" t="s">
        <v>751</v>
      </c>
      <c r="I145" s="202" t="s">
        <v>313</v>
      </c>
      <c r="J145" s="202"/>
      <c r="K145" s="130"/>
      <c r="L145" s="204" t="s">
        <v>311</v>
      </c>
      <c r="M145" s="235" t="s">
        <v>720</v>
      </c>
      <c r="N145" s="213">
        <v>6.12</v>
      </c>
      <c r="O145" s="131" t="s">
        <v>721</v>
      </c>
      <c r="P145" s="863" t="s">
        <v>313</v>
      </c>
      <c r="Q145" s="857" t="s">
        <v>763</v>
      </c>
      <c r="R145" s="861">
        <v>5.9</v>
      </c>
      <c r="S145" s="861">
        <f t="shared" si="2"/>
        <v>96.405228758169926</v>
      </c>
      <c r="T145" s="862"/>
    </row>
  </sheetData>
  <autoFilter ref="A4:T145" xr:uid="{00000000-0001-0000-0800-000000000000}"/>
  <dataValidations count="2">
    <dataValidation type="list" allowBlank="1" showInputMessage="1" showErrorMessage="1" sqref="G108:G110 G95 G81:G82 G35:G39 G51:G53 G66:G68" xr:uid="{0EA9C198-41C3-49CC-9393-9D10DA608E02}">
      <formula1>#REF!</formula1>
    </dataValidation>
    <dataValidation type="list" allowBlank="1" showInputMessage="1" showErrorMessage="1" sqref="E21:E22" xr:uid="{9078E6A3-6647-480F-A370-85EE16127D3E}">
      <formula1>$BP$127:$BP$128</formula1>
    </dataValidation>
  </dataValidations>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DAF7B1-2453-46D1-998E-B9C5681A5B40}"/>
</file>

<file path=customXml/itemProps2.xml><?xml version="1.0" encoding="utf-8"?>
<ds:datastoreItem xmlns:ds="http://schemas.openxmlformats.org/officeDocument/2006/customXml" ds:itemID="{F6C4ABC2-2EE2-4AB0-A240-E9C3F26D1D1A}"/>
</file>

<file path=customXml/itemProps3.xml><?xml version="1.0" encoding="utf-8"?>
<ds:datastoreItem xmlns:ds="http://schemas.openxmlformats.org/officeDocument/2006/customXml" ds:itemID="{932818BD-908F-41FA-8FCA-0624BF6698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GRC</cp:lastModifiedBy>
  <dcterms:created xsi:type="dcterms:W3CDTF">2022-02-17T14:35:38Z</dcterms:created>
  <dcterms:modified xsi:type="dcterms:W3CDTF">2022-09-30T11:52:12Z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